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71.xml" ContentType="application/vnd.openxmlformats-officedocument.spreadsheetml.worksheet+xml"/>
  <Override PartName="/xl/worksheets/sheet82.xml" ContentType="application/vnd.openxmlformats-officedocument.spreadsheetml.worksheet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69.xml" ContentType="application/vnd.openxmlformats-officedocument.spreadsheetml.worksheet+xml"/>
  <Override PartName="/xl/worksheets/sheet78.xml" ContentType="application/vnd.openxmlformats-officedocument.spreadsheetml.worksheet+xml"/>
  <Override PartName="/xl/drawings/drawing11.xml" ContentType="application/vnd.openxmlformats-officedocument.drawing+xml"/>
  <Override PartName="/xl/drawings/drawing20.xml" ContentType="application/vnd.openxmlformats-officedocument.drawing+xml"/>
  <Override PartName="/xl/worksheets/sheet29.xml" ContentType="application/vnd.openxmlformats-officedocument.spreadsheetml.worksheet+xml"/>
  <Override PartName="/xl/worksheets/sheet38.xml" ContentType="application/vnd.openxmlformats-officedocument.spreadsheetml.worksheet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67.xml" ContentType="application/vnd.openxmlformats-officedocument.spreadsheetml.worksheet+xml"/>
  <Override PartName="/xl/worksheets/sheet76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27.xml" ContentType="application/vnd.openxmlformats-officedocument.spreadsheetml.worksheet+xml"/>
  <Override PartName="/xl/worksheets/sheet36.xml" ContentType="application/vnd.openxmlformats-officedocument.spreadsheetml.worksheet+xml"/>
  <Override PartName="/xl/worksheets/sheet45.xml" ContentType="application/vnd.openxmlformats-officedocument.spreadsheetml.worksheet+xml"/>
  <Override PartName="/xl/worksheets/sheet54.xml" ContentType="application/vnd.openxmlformats-officedocument.spreadsheetml.worksheet+xml"/>
  <Override PartName="/xl/worksheets/sheet56.xml" ContentType="application/vnd.openxmlformats-officedocument.spreadsheetml.worksheet+xml"/>
  <Override PartName="/xl/worksheets/sheet65.xml" ContentType="application/vnd.openxmlformats-officedocument.spreadsheetml.worksheet+xml"/>
  <Override PartName="/xl/worksheets/sheet74.xml" ContentType="application/vnd.openxmlformats-officedocument.spreadsheetml.worksheet+xml"/>
  <Override PartName="/xl/worksheets/sheet83.xml" ContentType="application/vnd.openxmlformats-officedocument.spreadsheetml.worksheet+xml"/>
  <Override PartName="/xl/worksheets/sheet16.xml" ContentType="application/vnd.openxmlformats-officedocument.spreadsheetml.worksheet+xml"/>
  <Override PartName="/xl/worksheets/sheet25.xml" ContentType="application/vnd.openxmlformats-officedocument.spreadsheetml.worksheet+xml"/>
  <Override PartName="/xl/worksheets/sheet34.xml" ContentType="application/vnd.openxmlformats-officedocument.spreadsheetml.worksheet+xml"/>
  <Override PartName="/xl/worksheets/sheet43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worksheets/sheet72.xml" ContentType="application/vnd.openxmlformats-officedocument.spreadsheetml.worksheet+xml"/>
  <Override PartName="/xl/worksheets/sheet81.xml" ContentType="application/vnd.openxmlformats-officedocument.spreadsheetml.worksheet+xml"/>
  <Default Extension="bin" ContentType="application/vnd.openxmlformats-officedocument.spreadsheetml.printerSettings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worksheets/sheet23.xml" ContentType="application/vnd.openxmlformats-officedocument.spreadsheetml.worksheet+xml"/>
  <Override PartName="/xl/worksheets/sheet32.xml" ContentType="application/vnd.openxmlformats-officedocument.spreadsheetml.worksheet+xml"/>
  <Override PartName="/xl/worksheets/sheet41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worksheets/sheet70.xml" ContentType="application/vnd.openxmlformats-officedocument.spreadsheetml.worksheet+xml"/>
  <Override PartName="/xl/drawings/drawing7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worksheets/sheet21.xml" ContentType="application/vnd.openxmlformats-officedocument.spreadsheetml.worksheet+xml"/>
  <Override PartName="/xl/worksheets/sheet30.xml" ContentType="application/vnd.openxmlformats-officedocument.spreadsheetml.worksheet+xml"/>
  <Default Extension="emf" ContentType="image/x-emf"/>
  <Override PartName="/xl/drawings/drawing5.xml" ContentType="application/vnd.openxmlformats-officedocument.drawing+xml"/>
  <Override PartName="/xl/drawings/drawing18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14.xml" ContentType="application/vnd.openxmlformats-officedocument.drawing+xml"/>
  <Override PartName="/xl/worksheets/sheet59.xml" ContentType="application/vnd.openxmlformats-officedocument.spreadsheetml.worksheet+xml"/>
  <Override PartName="/xl/worksheets/sheet68.xml" ContentType="application/vnd.openxmlformats-officedocument.spreadsheetml.worksheet+xml"/>
  <Override PartName="/xl/worksheets/sheet77.xml" ContentType="application/vnd.openxmlformats-officedocument.spreadsheetml.worksheet+xml"/>
  <Override PartName="/xl/worksheets/sheet79.xml" ContentType="application/vnd.openxmlformats-officedocument.spreadsheetml.worksheet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worksheets/sheet57.xml" ContentType="application/vnd.openxmlformats-officedocument.spreadsheetml.worksheet+xml"/>
  <Override PartName="/xl/worksheets/sheet66.xml" ContentType="application/vnd.openxmlformats-officedocument.spreadsheetml.worksheet+xml"/>
  <Override PartName="/xl/worksheets/sheet75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xl/worksheets/sheet64.xml" ContentType="application/vnd.openxmlformats-officedocument.spreadsheetml.worksheet+xml"/>
  <Override PartName="/xl/worksheets/sheet73.xml" ContentType="application/vnd.openxmlformats-officedocument.spreadsheetml.worksheet+xml"/>
  <Override PartName="/xl/worksheets/sheet84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62.xml" ContentType="application/vnd.openxmlformats-officedocument.spreadsheetml.worksheet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80" yWindow="70" windowWidth="16290" windowHeight="5840" firstSheet="32" activeTab="41"/>
  </bookViews>
  <sheets>
    <sheet name="Patient data" sheetId="87" r:id="rId1"/>
    <sheet name="Fig.1 uncropped gel" sheetId="76" r:id="rId2"/>
    <sheet name="Fig.1c" sheetId="1" r:id="rId3"/>
    <sheet name="Fig.1d" sheetId="2" r:id="rId4"/>
    <sheet name="Fig.1f" sheetId="3" r:id="rId5"/>
    <sheet name="Fig.1g" sheetId="4" r:id="rId6"/>
    <sheet name="Fig.1i" sheetId="5" r:id="rId7"/>
    <sheet name="Fig.1j" sheetId="6" r:id="rId8"/>
    <sheet name="Fig.1k" sheetId="7" r:id="rId9"/>
    <sheet name="Fig.1l" sheetId="65" r:id="rId10"/>
    <sheet name="Fig.1m" sheetId="64" r:id="rId11"/>
    <sheet name="Fig.2 uncropped gel" sheetId="77" r:id="rId12"/>
    <sheet name="Fig.2b" sheetId="8" r:id="rId13"/>
    <sheet name="Fig.2c" sheetId="9" r:id="rId14"/>
    <sheet name="Fig.2d" sheetId="66" r:id="rId15"/>
    <sheet name="Fig.2e" sheetId="11" r:id="rId16"/>
    <sheet name="Fig.2f" sheetId="12" r:id="rId17"/>
    <sheet name="Fig.3 uncropped gel" sheetId="78" r:id="rId18"/>
    <sheet name="Fig.3e" sheetId="13" r:id="rId19"/>
    <sheet name="Fig.3g" sheetId="14" r:id="rId20"/>
    <sheet name="Fig.3h" sheetId="15" r:id="rId21"/>
    <sheet name="Fig.3i" sheetId="16" r:id="rId22"/>
    <sheet name="Fig.3k" sheetId="17" r:id="rId23"/>
    <sheet name="Fig.4 uncropped gel" sheetId="79" r:id="rId24"/>
    <sheet name="Fig.4a" sheetId="18" r:id="rId25"/>
    <sheet name="Fig.4d" sheetId="19" r:id="rId26"/>
    <sheet name="Fig.4e" sheetId="20" r:id="rId27"/>
    <sheet name="Fig.4f" sheetId="21" r:id="rId28"/>
    <sheet name="Fig.4g" sheetId="22" r:id="rId29"/>
    <sheet name="Fig.4h" sheetId="23" r:id="rId30"/>
    <sheet name="Fig.5 uncropped gel" sheetId="80" r:id="rId31"/>
    <sheet name="Fig.5c" sheetId="24" r:id="rId32"/>
    <sheet name="Fig.5d" sheetId="25" r:id="rId33"/>
    <sheet name="Fig.5e" sheetId="26" r:id="rId34"/>
    <sheet name="Fig.5f" sheetId="27" r:id="rId35"/>
    <sheet name="Fig.5h" sheetId="28" r:id="rId36"/>
    <sheet name="Fig.5i" sheetId="29" r:id="rId37"/>
    <sheet name="Fig.5j" sheetId="30" r:id="rId38"/>
    <sheet name="Fig.5l" sheetId="31" r:id="rId39"/>
    <sheet name="Fig.5m" sheetId="32" r:id="rId40"/>
    <sheet name="Fig.5n" sheetId="33" r:id="rId41"/>
    <sheet name="Fig.6 uncropped gel" sheetId="81" r:id="rId42"/>
    <sheet name="Fig.6a" sheetId="34" r:id="rId43"/>
    <sheet name="Fig.6b" sheetId="35" r:id="rId44"/>
    <sheet name="Fig.6d" sheetId="36" r:id="rId45"/>
    <sheet name="Fig.6f" sheetId="37" r:id="rId46"/>
    <sheet name="Fig.6g" sheetId="38" r:id="rId47"/>
    <sheet name="Fig.6i" sheetId="39" r:id="rId48"/>
    <sheet name="Fig.6j" sheetId="40" r:id="rId49"/>
    <sheet name="Fig.6k" sheetId="67" r:id="rId50"/>
    <sheet name="Fig.6m" sheetId="41" r:id="rId51"/>
    <sheet name="Fig.7 uncropped gel" sheetId="82" r:id="rId52"/>
    <sheet name="Fig.7a" sheetId="42" r:id="rId53"/>
    <sheet name="Fig.7b" sheetId="43" r:id="rId54"/>
    <sheet name="Fig.7d" sheetId="44" r:id="rId55"/>
    <sheet name="Fig.7e" sheetId="45" r:id="rId56"/>
    <sheet name="Fig.7f" sheetId="47" r:id="rId57"/>
    <sheet name="Fig.7g" sheetId="46" r:id="rId58"/>
    <sheet name="Fig.8 uncropped gel" sheetId="83" r:id="rId59"/>
    <sheet name="Fig.8c" sheetId="48" r:id="rId60"/>
    <sheet name="S-Fig.3" sheetId="84" r:id="rId61"/>
    <sheet name="S-Fig.4b" sheetId="71" r:id="rId62"/>
    <sheet name="S-Fig.4c" sheetId="70" r:id="rId63"/>
    <sheet name="S-Fig.4d" sheetId="72" r:id="rId64"/>
    <sheet name="S-Fig.6a" sheetId="49" r:id="rId65"/>
    <sheet name="S-Fig.6b" sheetId="50" r:id="rId66"/>
    <sheet name="S-Fig.7a-c" sheetId="51" r:id="rId67"/>
    <sheet name="S-Fig.8a-c" sheetId="52" r:id="rId68"/>
    <sheet name="S-Fig.9a-c" sheetId="53" r:id="rId69"/>
    <sheet name="S-Fig.13" sheetId="54" r:id="rId70"/>
    <sheet name="S-Fig.14" sheetId="68" r:id="rId71"/>
    <sheet name="S-Fig.15a-c" sheetId="55" r:id="rId72"/>
    <sheet name="S-Fig.16" sheetId="56" r:id="rId73"/>
    <sheet name="S-Fig.17a" sheetId="73" r:id="rId74"/>
    <sheet name="S-Fig.17b" sheetId="74" r:id="rId75"/>
    <sheet name="S-Fig.17c" sheetId="75" r:id="rId76"/>
    <sheet name="S-Fig.18a" sheetId="86" r:id="rId77"/>
    <sheet name="S-Fig.18b" sheetId="57" r:id="rId78"/>
    <sheet name="S-Fig.18c" sheetId="63" r:id="rId79"/>
    <sheet name="S-Fig.18d" sheetId="58" r:id="rId80"/>
    <sheet name="S-Fig.18f" sheetId="59" r:id="rId81"/>
    <sheet name="S-Fig.18h" sheetId="60" r:id="rId82"/>
    <sheet name="S-Fig.20" sheetId="61" r:id="rId83"/>
    <sheet name="S-Fig.23" sheetId="62" r:id="rId84"/>
  </sheets>
  <calcPr calcId="125725"/>
</workbook>
</file>

<file path=xl/calcChain.xml><?xml version="1.0" encoding="utf-8"?>
<calcChain xmlns="http://schemas.openxmlformats.org/spreadsheetml/2006/main">
  <c r="E34" i="87"/>
  <c r="E33"/>
  <c r="E32"/>
  <c r="E31"/>
  <c r="E30"/>
  <c r="C6" i="72" l="1"/>
  <c r="B14" i="20"/>
  <c r="B5"/>
  <c r="C21" i="18"/>
</calcChain>
</file>

<file path=xl/sharedStrings.xml><?xml version="1.0" encoding="utf-8"?>
<sst xmlns="http://schemas.openxmlformats.org/spreadsheetml/2006/main" count="1596" uniqueCount="464">
  <si>
    <t>AS2</t>
  </si>
  <si>
    <t>H1299</t>
  </si>
  <si>
    <t>A549</t>
  </si>
  <si>
    <t>H226</t>
  </si>
  <si>
    <t>HCC827</t>
  </si>
  <si>
    <t>H1975</t>
  </si>
  <si>
    <t>H1650</t>
  </si>
  <si>
    <t>H460</t>
  </si>
  <si>
    <t>Cell Type</t>
    <phoneticPr fontId="1" type="noConversion"/>
  </si>
  <si>
    <t>IL6 (pg/mL)</t>
    <phoneticPr fontId="1" type="noConversion"/>
  </si>
  <si>
    <t>H226</t>
    <phoneticPr fontId="1" type="noConversion"/>
  </si>
  <si>
    <t>H1975</t>
    <phoneticPr fontId="1" type="noConversion"/>
  </si>
  <si>
    <t>H460</t>
    <phoneticPr fontId="1" type="noConversion"/>
  </si>
  <si>
    <t>+</t>
    <phoneticPr fontId="1" type="noConversion"/>
  </si>
  <si>
    <t>-</t>
    <phoneticPr fontId="1" type="noConversion"/>
  </si>
  <si>
    <t>NGI-1</t>
    <phoneticPr fontId="1" type="noConversion"/>
  </si>
  <si>
    <t>NG-IL6 (%)</t>
    <phoneticPr fontId="1" type="noConversion"/>
  </si>
  <si>
    <t>H460 (n=3)</t>
    <phoneticPr fontId="1" type="noConversion"/>
  </si>
  <si>
    <t>MPEC-13 (n=1)</t>
    <phoneticPr fontId="1" type="noConversion"/>
  </si>
  <si>
    <t>PNGaseF</t>
    <phoneticPr fontId="1" type="noConversion"/>
  </si>
  <si>
    <t>MPEC-14 (n=1)</t>
    <phoneticPr fontId="1" type="noConversion"/>
  </si>
  <si>
    <t>MPEC-15 (n=1)</t>
    <phoneticPr fontId="1" type="noConversion"/>
  </si>
  <si>
    <t>HCC827</t>
    <phoneticPr fontId="1" type="noConversion"/>
  </si>
  <si>
    <t>Vec</t>
    <phoneticPr fontId="1" type="noConversion"/>
  </si>
  <si>
    <t>IL6-WT</t>
    <phoneticPr fontId="1" type="noConversion"/>
  </si>
  <si>
    <t>AS2-IL6-WT (n=3)</t>
    <phoneticPr fontId="1" type="noConversion"/>
  </si>
  <si>
    <t>HCC827-IL6-WT (n=3)</t>
    <phoneticPr fontId="1" type="noConversion"/>
  </si>
  <si>
    <t>WT-IL6</t>
    <phoneticPr fontId="1" type="noConversion"/>
  </si>
  <si>
    <t>N73Q-IL6</t>
    <phoneticPr fontId="1" type="noConversion"/>
  </si>
  <si>
    <t>AS2-IL6-WT</t>
  </si>
  <si>
    <t>AS2-IL6-N73Q</t>
  </si>
  <si>
    <t>Fig. 2d</t>
    <phoneticPr fontId="1" type="noConversion"/>
  </si>
  <si>
    <t>Fig. 2c</t>
    <phoneticPr fontId="1" type="noConversion"/>
  </si>
  <si>
    <t>Fig. 2b</t>
    <phoneticPr fontId="1" type="noConversion"/>
  </si>
  <si>
    <t>Fig. 1k</t>
    <phoneticPr fontId="1" type="noConversion"/>
  </si>
  <si>
    <t>Fig. 1j</t>
    <phoneticPr fontId="1" type="noConversion"/>
  </si>
  <si>
    <t>Fig. 1i</t>
    <phoneticPr fontId="1" type="noConversion"/>
  </si>
  <si>
    <t>Fig. 1g</t>
    <phoneticPr fontId="1" type="noConversion"/>
  </si>
  <si>
    <t>Fig. 1f</t>
    <phoneticPr fontId="1" type="noConversion"/>
  </si>
  <si>
    <t>Fig. 1d</t>
    <phoneticPr fontId="1" type="noConversion"/>
  </si>
  <si>
    <t>Fig. 1c</t>
    <phoneticPr fontId="1" type="noConversion"/>
  </si>
  <si>
    <t>Fig. 2f</t>
    <phoneticPr fontId="1" type="noConversion"/>
  </si>
  <si>
    <t>AS2-Vec cell</t>
    <phoneticPr fontId="1" type="noConversion"/>
  </si>
  <si>
    <t>Time (h)</t>
    <phoneticPr fontId="1" type="noConversion"/>
  </si>
  <si>
    <t>pSTAT3/STAT3 (Fold over Time= 0h)</t>
    <phoneticPr fontId="1" type="noConversion"/>
  </si>
  <si>
    <t>IL6 glycoform treated</t>
    <phoneticPr fontId="1" type="noConversion"/>
  </si>
  <si>
    <t>NL-20 cell</t>
    <phoneticPr fontId="1" type="noConversion"/>
  </si>
  <si>
    <t>Beas-2B cell</t>
    <phoneticPr fontId="1" type="noConversion"/>
  </si>
  <si>
    <t>Nuclear STAT3+ Cells (%)</t>
    <phoneticPr fontId="1" type="noConversion"/>
  </si>
  <si>
    <t>Fig. 3e</t>
    <phoneticPr fontId="1" type="noConversion"/>
  </si>
  <si>
    <t>IL6 glycoform treated</t>
    <phoneticPr fontId="1" type="noConversion"/>
  </si>
  <si>
    <t>Proteins</t>
    <phoneticPr fontId="1" type="noConversion"/>
  </si>
  <si>
    <t>Proteins</t>
    <phoneticPr fontId="1" type="noConversion"/>
  </si>
  <si>
    <t>WT-IL6</t>
    <phoneticPr fontId="1" type="noConversion"/>
  </si>
  <si>
    <t>N73Q-IL6</t>
    <phoneticPr fontId="1" type="noConversion"/>
  </si>
  <si>
    <t>E-CADHERIN</t>
    <phoneticPr fontId="1" type="noConversion"/>
  </si>
  <si>
    <t>CLAUDIN-1</t>
    <phoneticPr fontId="1" type="noConversion"/>
  </si>
  <si>
    <t>SLUG</t>
    <phoneticPr fontId="1" type="noConversion"/>
  </si>
  <si>
    <t>N-CADHERIN</t>
    <phoneticPr fontId="1" type="noConversion"/>
  </si>
  <si>
    <r>
      <rPr>
        <sz val="9"/>
        <color theme="1"/>
        <rFont val="Symbol"/>
        <family val="1"/>
        <charset val="2"/>
      </rPr>
      <t>a</t>
    </r>
    <r>
      <rPr>
        <sz val="9"/>
        <color theme="1"/>
        <rFont val="Arial"/>
        <family val="2"/>
      </rPr>
      <t>-SMA</t>
    </r>
    <phoneticPr fontId="1" type="noConversion"/>
  </si>
  <si>
    <r>
      <rPr>
        <sz val="9"/>
        <color theme="1"/>
        <rFont val="Symbol"/>
        <family val="1"/>
        <charset val="2"/>
      </rPr>
      <t>b</t>
    </r>
    <r>
      <rPr>
        <sz val="9"/>
        <color theme="1"/>
        <rFont val="Arial"/>
        <family val="2"/>
      </rPr>
      <t>-ACTIN</t>
    </r>
    <phoneticPr fontId="1" type="noConversion"/>
  </si>
  <si>
    <t>Mock</t>
    <phoneticPr fontId="1" type="noConversion"/>
  </si>
  <si>
    <r>
      <rPr>
        <sz val="9"/>
        <color theme="1"/>
        <rFont val="Symbol"/>
        <family val="1"/>
        <charset val="2"/>
      </rPr>
      <t>a</t>
    </r>
    <r>
      <rPr>
        <sz val="9"/>
        <color theme="1"/>
        <rFont val="Arial"/>
        <family val="2"/>
      </rPr>
      <t>GP80</t>
    </r>
    <phoneticPr fontId="1" type="noConversion"/>
  </si>
  <si>
    <r>
      <rPr>
        <sz val="9"/>
        <color theme="1"/>
        <rFont val="Symbol"/>
        <family val="1"/>
        <charset val="2"/>
      </rPr>
      <t>a</t>
    </r>
    <r>
      <rPr>
        <sz val="9"/>
        <color theme="1"/>
        <rFont val="Arial"/>
        <family val="2"/>
      </rPr>
      <t>IL6</t>
    </r>
    <phoneticPr fontId="1" type="noConversion"/>
  </si>
  <si>
    <r>
      <rPr>
        <sz val="9"/>
        <color theme="1"/>
        <rFont val="Symbol"/>
        <family val="1"/>
        <charset val="2"/>
      </rPr>
      <t>a</t>
    </r>
    <r>
      <rPr>
        <sz val="9"/>
        <color theme="1"/>
        <rFont val="Arial"/>
        <family val="2"/>
      </rPr>
      <t>GP130</t>
    </r>
    <phoneticPr fontId="1" type="noConversion"/>
  </si>
  <si>
    <t>Fig. 3h</t>
    <phoneticPr fontId="1" type="noConversion"/>
  </si>
  <si>
    <t>AS2-Vec</t>
  </si>
  <si>
    <t>Migration (%)</t>
    <phoneticPr fontId="1" type="noConversion"/>
  </si>
  <si>
    <t>Fig. 3i</t>
    <phoneticPr fontId="1" type="noConversion"/>
  </si>
  <si>
    <t>CL1-0 Migration (%)</t>
    <phoneticPr fontId="1" type="noConversion"/>
  </si>
  <si>
    <t>Co-culture with</t>
    <phoneticPr fontId="1" type="noConversion"/>
  </si>
  <si>
    <t>Fig. 3k</t>
    <phoneticPr fontId="1" type="noConversion"/>
  </si>
  <si>
    <t>Tumor Area/ Total Lung Area (%)</t>
    <phoneticPr fontId="1" type="noConversion"/>
  </si>
  <si>
    <t>AS2-Vec</t>
    <phoneticPr fontId="1" type="noConversion"/>
  </si>
  <si>
    <t>AS2-IL6-WT</t>
    <phoneticPr fontId="1" type="noConversion"/>
  </si>
  <si>
    <t>AS2-IL6-N73Q</t>
    <phoneticPr fontId="1" type="noConversion"/>
  </si>
  <si>
    <t>Fig. 4a</t>
    <phoneticPr fontId="1" type="noConversion"/>
  </si>
  <si>
    <t>AS2-IL6-WT</t>
    <phoneticPr fontId="1" type="noConversion"/>
  </si>
  <si>
    <t>AS2-IL6-N73Q</t>
    <phoneticPr fontId="1" type="noConversion"/>
  </si>
  <si>
    <t>pERK</t>
    <phoneticPr fontId="1" type="noConversion"/>
  </si>
  <si>
    <t>ERK</t>
    <phoneticPr fontId="1" type="noConversion"/>
  </si>
  <si>
    <t>AKT-pY308</t>
    <phoneticPr fontId="1" type="noConversion"/>
  </si>
  <si>
    <t>AKT-pS473</t>
    <phoneticPr fontId="1" type="noConversion"/>
  </si>
  <si>
    <t>AKT</t>
    <phoneticPr fontId="1" type="noConversion"/>
  </si>
  <si>
    <t>SRC-pY416</t>
    <phoneticPr fontId="1" type="noConversion"/>
  </si>
  <si>
    <t>SRC</t>
    <phoneticPr fontId="1" type="noConversion"/>
  </si>
  <si>
    <t>Cell Type</t>
    <phoneticPr fontId="1" type="noConversion"/>
  </si>
  <si>
    <t>Fig. 4d</t>
    <phoneticPr fontId="1" type="noConversion"/>
  </si>
  <si>
    <t>Cytosolic (Cyt)</t>
    <phoneticPr fontId="1" type="noConversion"/>
  </si>
  <si>
    <t>Nuclear (Nu)</t>
    <phoneticPr fontId="1" type="noConversion"/>
  </si>
  <si>
    <t>STAT3</t>
    <phoneticPr fontId="1" type="noConversion"/>
  </si>
  <si>
    <t>LAMIN</t>
    <phoneticPr fontId="1" type="noConversion"/>
  </si>
  <si>
    <t>STAT3-pY705</t>
    <phoneticPr fontId="1" type="noConversion"/>
  </si>
  <si>
    <t>SRC-pY416</t>
    <phoneticPr fontId="1" type="noConversion"/>
  </si>
  <si>
    <t>Fig. 4e</t>
    <phoneticPr fontId="1" type="noConversion"/>
  </si>
  <si>
    <t>Mock</t>
  </si>
  <si>
    <t>S3I-210</t>
  </si>
  <si>
    <t>PP1</t>
  </si>
  <si>
    <t>PP2</t>
  </si>
  <si>
    <r>
      <rPr>
        <sz val="9"/>
        <rFont val="Symbol"/>
        <family val="1"/>
        <charset val="2"/>
      </rPr>
      <t>a</t>
    </r>
    <r>
      <rPr>
        <sz val="9"/>
        <rFont val="Arial"/>
        <family val="2"/>
      </rPr>
      <t>IL6</t>
    </r>
    <phoneticPr fontId="1" type="noConversion"/>
  </si>
  <si>
    <t>Migration of AS2-IL6-N73Q cells (%)</t>
    <phoneticPr fontId="1" type="noConversion"/>
  </si>
  <si>
    <t>Migration of AS2-IL6-WT cells (%)</t>
    <phoneticPr fontId="1" type="noConversion"/>
  </si>
  <si>
    <t>Fig. 4f</t>
    <phoneticPr fontId="1" type="noConversion"/>
  </si>
  <si>
    <t>shpLKO.1</t>
    <phoneticPr fontId="1" type="noConversion"/>
  </si>
  <si>
    <t>SRC-sh1</t>
    <phoneticPr fontId="1" type="noConversion"/>
  </si>
  <si>
    <t>SRC-sh2</t>
    <phoneticPr fontId="1" type="noConversion"/>
  </si>
  <si>
    <t>shpLKO.1</t>
    <phoneticPr fontId="1" type="noConversion"/>
  </si>
  <si>
    <t>SRC-sh1</t>
    <phoneticPr fontId="1" type="noConversion"/>
  </si>
  <si>
    <t>SRC-sh2</t>
    <phoneticPr fontId="1" type="noConversion"/>
  </si>
  <si>
    <t>Fig. 4g</t>
    <phoneticPr fontId="1" type="noConversion"/>
  </si>
  <si>
    <t>Fig. 4h</t>
    <phoneticPr fontId="1" type="noConversion"/>
  </si>
  <si>
    <t>SRC-sh2</t>
    <phoneticPr fontId="1" type="noConversion"/>
  </si>
  <si>
    <t>Fig. 5c</t>
    <phoneticPr fontId="1" type="noConversion"/>
  </si>
  <si>
    <t>YAP-pY357</t>
    <phoneticPr fontId="1" type="noConversion"/>
  </si>
  <si>
    <t>YAP</t>
    <phoneticPr fontId="1" type="noConversion"/>
  </si>
  <si>
    <t>pLATS</t>
    <phoneticPr fontId="1" type="noConversion"/>
  </si>
  <si>
    <t>LATS1</t>
    <phoneticPr fontId="1" type="noConversion"/>
  </si>
  <si>
    <t>pTAZ</t>
    <phoneticPr fontId="1" type="noConversion"/>
  </si>
  <si>
    <t>TAZ</t>
    <phoneticPr fontId="1" type="noConversion"/>
  </si>
  <si>
    <t>MST1</t>
    <phoneticPr fontId="1" type="noConversion"/>
  </si>
  <si>
    <t>SOX2</t>
    <phoneticPr fontId="1" type="noConversion"/>
  </si>
  <si>
    <t>NANOG</t>
    <phoneticPr fontId="1" type="noConversion"/>
  </si>
  <si>
    <t>OCT3/4</t>
    <phoneticPr fontId="1" type="noConversion"/>
  </si>
  <si>
    <t>Fig. 5d</t>
    <phoneticPr fontId="1" type="noConversion"/>
  </si>
  <si>
    <t>Fig. 5e</t>
    <phoneticPr fontId="1" type="noConversion"/>
  </si>
  <si>
    <t>None</t>
    <phoneticPr fontId="1" type="noConversion"/>
  </si>
  <si>
    <t>Proteins</t>
    <phoneticPr fontId="1" type="noConversion"/>
  </si>
  <si>
    <r>
      <t>Verteporfin (</t>
    </r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M)</t>
    </r>
    <phoneticPr fontId="1" type="noConversion"/>
  </si>
  <si>
    <t>Fig. 5f</t>
    <phoneticPr fontId="1" type="noConversion"/>
  </si>
  <si>
    <t>Migration (%)</t>
    <phoneticPr fontId="1" type="noConversion"/>
  </si>
  <si>
    <t>VP</t>
    <phoneticPr fontId="1" type="noConversion"/>
  </si>
  <si>
    <t>Fig. 5h</t>
    <phoneticPr fontId="1" type="noConversion"/>
  </si>
  <si>
    <t>YAP</t>
    <phoneticPr fontId="1" type="noConversion"/>
  </si>
  <si>
    <t>YAP-sh1</t>
    <phoneticPr fontId="1" type="noConversion"/>
  </si>
  <si>
    <t>YAP-sh2</t>
    <phoneticPr fontId="1" type="noConversion"/>
  </si>
  <si>
    <t>Fig. 5i</t>
    <phoneticPr fontId="1" type="noConversion"/>
  </si>
  <si>
    <t>Fig. 5j</t>
    <phoneticPr fontId="1" type="noConversion"/>
  </si>
  <si>
    <t>Fig. 5l</t>
    <phoneticPr fontId="1" type="noConversion"/>
  </si>
  <si>
    <t>Fig. 5m</t>
    <phoneticPr fontId="1" type="noConversion"/>
  </si>
  <si>
    <t>Fig. 5n</t>
    <phoneticPr fontId="1" type="noConversion"/>
  </si>
  <si>
    <t>SOX2</t>
    <phoneticPr fontId="1" type="noConversion"/>
  </si>
  <si>
    <t>SOX2-sh1</t>
    <phoneticPr fontId="1" type="noConversion"/>
  </si>
  <si>
    <t>SOX2-sh2</t>
    <phoneticPr fontId="1" type="noConversion"/>
  </si>
  <si>
    <t>Fig. 6a</t>
    <phoneticPr fontId="1" type="noConversion"/>
  </si>
  <si>
    <t>PC9-P</t>
  </si>
  <si>
    <t>PC9-P</t>
    <phoneticPr fontId="1" type="noConversion"/>
  </si>
  <si>
    <t>Osimertinib (nM)</t>
    <phoneticPr fontId="1" type="noConversion"/>
  </si>
  <si>
    <t>PC9-OR</t>
  </si>
  <si>
    <t>PC9-OR</t>
    <phoneticPr fontId="1" type="noConversion"/>
  </si>
  <si>
    <t>HCC827-P</t>
  </si>
  <si>
    <t>HCC827-P</t>
    <phoneticPr fontId="1" type="noConversion"/>
  </si>
  <si>
    <t>HCC827-OR</t>
  </si>
  <si>
    <t>HCC827-OR</t>
    <phoneticPr fontId="1" type="noConversion"/>
  </si>
  <si>
    <t>PC9 series</t>
    <phoneticPr fontId="1" type="noConversion"/>
  </si>
  <si>
    <t>HCC827 series</t>
    <phoneticPr fontId="1" type="noConversion"/>
  </si>
  <si>
    <t>HCC827 series</t>
    <phoneticPr fontId="1" type="noConversion"/>
  </si>
  <si>
    <t>Fig. 6b</t>
    <phoneticPr fontId="1" type="noConversion"/>
  </si>
  <si>
    <t>IL6 concentration (pg/mL)</t>
    <phoneticPr fontId="1" type="noConversion"/>
  </si>
  <si>
    <t>Fig. 6d</t>
    <phoneticPr fontId="1" type="noConversion"/>
  </si>
  <si>
    <t>PC9-OR</t>
    <phoneticPr fontId="1" type="noConversion"/>
  </si>
  <si>
    <t>PC9-OR-Mock</t>
    <phoneticPr fontId="1" type="noConversion"/>
  </si>
  <si>
    <r>
      <t>PC9-OR-sh</t>
    </r>
    <r>
      <rPr>
        <i/>
        <sz val="9"/>
        <rFont val="Arial"/>
        <family val="2"/>
      </rPr>
      <t>IL6</t>
    </r>
    <phoneticPr fontId="1" type="noConversion"/>
  </si>
  <si>
    <t>HCC827-OR-Mock</t>
    <phoneticPr fontId="1" type="noConversion"/>
  </si>
  <si>
    <r>
      <t>HCC827-OR-sh</t>
    </r>
    <r>
      <rPr>
        <i/>
        <sz val="9"/>
        <rFont val="Arial"/>
        <family val="2"/>
      </rPr>
      <t>IL6</t>
    </r>
    <phoneticPr fontId="1" type="noConversion"/>
  </si>
  <si>
    <t>Fig. 6f</t>
    <phoneticPr fontId="1" type="noConversion"/>
  </si>
  <si>
    <t xml:space="preserve">Survival (%) </t>
    <phoneticPr fontId="1" type="noConversion"/>
  </si>
  <si>
    <t xml:space="preserve">Survival (%) </t>
    <phoneticPr fontId="1" type="noConversion"/>
  </si>
  <si>
    <t>Fig. 6g</t>
    <phoneticPr fontId="1" type="noConversion"/>
  </si>
  <si>
    <t>NG-IL6 (%)</t>
    <phoneticPr fontId="1" type="noConversion"/>
  </si>
  <si>
    <t>PC9-IL6-WT</t>
    <phoneticPr fontId="1" type="noConversion"/>
  </si>
  <si>
    <t>HCC827-IL6-WT</t>
    <phoneticPr fontId="1" type="noConversion"/>
  </si>
  <si>
    <t>STT3A</t>
    <phoneticPr fontId="1" type="noConversion"/>
  </si>
  <si>
    <t>STT3B</t>
    <phoneticPr fontId="1" type="noConversion"/>
  </si>
  <si>
    <t>RPN1</t>
    <phoneticPr fontId="1" type="noConversion"/>
  </si>
  <si>
    <t>RPN2</t>
    <phoneticPr fontId="1" type="noConversion"/>
  </si>
  <si>
    <t>DAD1</t>
    <phoneticPr fontId="1" type="noConversion"/>
  </si>
  <si>
    <t>DDOST</t>
    <phoneticPr fontId="1" type="noConversion"/>
  </si>
  <si>
    <t>Fig. 6i</t>
    <phoneticPr fontId="1" type="noConversion"/>
  </si>
  <si>
    <t>827-OR</t>
  </si>
  <si>
    <t>Fig. 6j</t>
    <phoneticPr fontId="1" type="noConversion"/>
  </si>
  <si>
    <t>PC9-WT-IL6</t>
  </si>
  <si>
    <t>PC9-WT-IL6</t>
    <phoneticPr fontId="1" type="noConversion"/>
  </si>
  <si>
    <t>OR-IL6</t>
    <phoneticPr fontId="1" type="noConversion"/>
  </si>
  <si>
    <t>IL6 from PC9 series</t>
    <phoneticPr fontId="1" type="noConversion"/>
  </si>
  <si>
    <t>Fig. 7a</t>
    <phoneticPr fontId="1" type="noConversion"/>
  </si>
  <si>
    <t>PC9-P cell</t>
    <phoneticPr fontId="1" type="noConversion"/>
  </si>
  <si>
    <t>HCC827-P cell</t>
    <phoneticPr fontId="1" type="noConversion"/>
  </si>
  <si>
    <t>PC9-OR-IL6</t>
  </si>
  <si>
    <t>PC9-OR-IL6</t>
    <phoneticPr fontId="1" type="noConversion"/>
  </si>
  <si>
    <t>HCC827-WT-IL6</t>
  </si>
  <si>
    <t>HCC827-WT-IL6</t>
    <phoneticPr fontId="1" type="noConversion"/>
  </si>
  <si>
    <t>HCC827-OR-IL6</t>
  </si>
  <si>
    <t>HCC827-OR-IL6</t>
    <phoneticPr fontId="1" type="noConversion"/>
  </si>
  <si>
    <t>Fig. 7b</t>
    <phoneticPr fontId="1" type="noConversion"/>
  </si>
  <si>
    <t>Fig. 7e</t>
    <phoneticPr fontId="1" type="noConversion"/>
  </si>
  <si>
    <t>Fig. 7d</t>
    <phoneticPr fontId="1" type="noConversion"/>
  </si>
  <si>
    <t>YAP-pY357</t>
    <phoneticPr fontId="1" type="noConversion"/>
  </si>
  <si>
    <t>YAP</t>
    <phoneticPr fontId="1" type="noConversion"/>
  </si>
  <si>
    <t>PC9 series</t>
    <phoneticPr fontId="1" type="noConversion"/>
  </si>
  <si>
    <r>
      <t>Osimertinib (5</t>
    </r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M)</t>
    </r>
    <phoneticPr fontId="1" type="noConversion"/>
  </si>
  <si>
    <r>
      <t>Osimertinib (5</t>
    </r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M) with Verteporfin  (5</t>
    </r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M)</t>
    </r>
    <phoneticPr fontId="1" type="noConversion"/>
  </si>
  <si>
    <t>Time (h)</t>
    <phoneticPr fontId="1" type="noConversion"/>
  </si>
  <si>
    <t>Survival of PC9-OR cells (%), n=4</t>
    <phoneticPr fontId="1" type="noConversion"/>
  </si>
  <si>
    <t>Survival of HCC827-OR cells (%), n=4</t>
    <phoneticPr fontId="1" type="noConversion"/>
  </si>
  <si>
    <t>Fig. 7f</t>
    <phoneticPr fontId="1" type="noConversion"/>
  </si>
  <si>
    <t>Fig. 7g</t>
    <phoneticPr fontId="1" type="noConversion"/>
  </si>
  <si>
    <r>
      <t>Osimertinib</t>
    </r>
    <r>
      <rPr>
        <sz val="9"/>
        <rFont val="Symbol"/>
        <family val="1"/>
        <charset val="2"/>
      </rPr>
      <t>=</t>
    </r>
    <r>
      <rPr>
        <sz val="9"/>
        <rFont val="Arial"/>
        <family val="2"/>
      </rPr>
      <t xml:space="preserve"> 5</t>
    </r>
    <r>
      <rPr>
        <sz val="9"/>
        <rFont val="Symbol"/>
        <family val="1"/>
        <charset val="2"/>
      </rPr>
      <t xml:space="preserve"> </t>
    </r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</t>
    </r>
    <phoneticPr fontId="1" type="noConversion"/>
  </si>
  <si>
    <t>827-IL6</t>
  </si>
  <si>
    <t>PC9-IL6</t>
  </si>
  <si>
    <t>Migration (%), n=3</t>
    <phoneticPr fontId="1" type="noConversion"/>
  </si>
  <si>
    <t>Fig. 8c</t>
    <phoneticPr fontId="1" type="noConversion"/>
  </si>
  <si>
    <t>TN-01</t>
    <phoneticPr fontId="1" type="noConversion"/>
  </si>
  <si>
    <t>TN-02</t>
    <phoneticPr fontId="1" type="noConversion"/>
  </si>
  <si>
    <t>TN-03</t>
    <phoneticPr fontId="1" type="noConversion"/>
  </si>
  <si>
    <t>TN-04</t>
    <phoneticPr fontId="1" type="noConversion"/>
  </si>
  <si>
    <t>NG-IL6</t>
    <phoneticPr fontId="1" type="noConversion"/>
  </si>
  <si>
    <t>TR-01</t>
    <phoneticPr fontId="1" type="noConversion"/>
  </si>
  <si>
    <t>TR-02</t>
    <phoneticPr fontId="1" type="noConversion"/>
  </si>
  <si>
    <t>TR-03</t>
    <phoneticPr fontId="1" type="noConversion"/>
  </si>
  <si>
    <t>TR-04</t>
    <phoneticPr fontId="1" type="noConversion"/>
  </si>
  <si>
    <t>TR-05</t>
    <phoneticPr fontId="1" type="noConversion"/>
  </si>
  <si>
    <t>IL6 Proportion (%)</t>
    <phoneticPr fontId="1" type="noConversion"/>
  </si>
  <si>
    <t>Patient No.</t>
    <phoneticPr fontId="1" type="noConversion"/>
  </si>
  <si>
    <t>IL6 from HCC827 series</t>
    <phoneticPr fontId="1" type="noConversion"/>
  </si>
  <si>
    <t>AS2</t>
    <phoneticPr fontId="1" type="noConversion"/>
  </si>
  <si>
    <t>HCC827</t>
    <phoneticPr fontId="1" type="noConversion"/>
  </si>
  <si>
    <t>Cell Type</t>
    <phoneticPr fontId="1" type="noConversion"/>
  </si>
  <si>
    <t>IL6-WT</t>
    <phoneticPr fontId="1" type="noConversion"/>
  </si>
  <si>
    <t>WT-IL6-CM</t>
  </si>
  <si>
    <t>N73Q-IL6-CM</t>
  </si>
  <si>
    <t>IL6 concentration (pg/mL)</t>
    <phoneticPr fontId="1" type="noConversion"/>
  </si>
  <si>
    <r>
      <rPr>
        <sz val="9"/>
        <rFont val="Symbol"/>
        <family val="1"/>
        <charset val="2"/>
      </rPr>
      <t>a</t>
    </r>
    <r>
      <rPr>
        <sz val="9"/>
        <rFont val="Arial"/>
        <family val="2"/>
      </rPr>
      <t>GP130 Ab (</t>
    </r>
    <r>
      <rPr>
        <sz val="9"/>
        <rFont val="Symbol"/>
        <family val="1"/>
        <charset val="2"/>
      </rPr>
      <t>m</t>
    </r>
    <r>
      <rPr>
        <sz val="9"/>
        <rFont val="Arial"/>
        <family val="2"/>
      </rPr>
      <t>g/mL)</t>
    </r>
    <phoneticPr fontId="1" type="noConversion"/>
  </si>
  <si>
    <r>
      <rPr>
        <sz val="9"/>
        <rFont val="Symbol"/>
        <family val="1"/>
        <charset val="2"/>
      </rPr>
      <t>a</t>
    </r>
    <r>
      <rPr>
        <sz val="9"/>
        <rFont val="Arial"/>
        <family val="2"/>
      </rPr>
      <t>GP80 Ab (</t>
    </r>
    <r>
      <rPr>
        <sz val="9"/>
        <rFont val="Symbol"/>
        <family val="1"/>
        <charset val="2"/>
      </rPr>
      <t>m</t>
    </r>
    <r>
      <rPr>
        <sz val="9"/>
        <rFont val="Arial"/>
        <family val="2"/>
      </rPr>
      <t>g/mL)</t>
    </r>
    <phoneticPr fontId="1" type="noConversion"/>
  </si>
  <si>
    <r>
      <rPr>
        <sz val="9"/>
        <rFont val="Symbol"/>
        <family val="1"/>
        <charset val="2"/>
      </rPr>
      <t>a</t>
    </r>
    <r>
      <rPr>
        <sz val="9"/>
        <rFont val="Arial"/>
        <family val="2"/>
      </rPr>
      <t>IL6 Ab (</t>
    </r>
    <r>
      <rPr>
        <sz val="9"/>
        <rFont val="Symbol"/>
        <family val="1"/>
        <charset val="2"/>
      </rPr>
      <t>m</t>
    </r>
    <r>
      <rPr>
        <sz val="9"/>
        <rFont val="Arial"/>
        <family val="2"/>
      </rPr>
      <t>g/mL)</t>
    </r>
    <phoneticPr fontId="1" type="noConversion"/>
  </si>
  <si>
    <t>None</t>
    <phoneticPr fontId="1" type="noConversion"/>
  </si>
  <si>
    <t>pSTAT3/STAT3 (Fold over None)</t>
    <phoneticPr fontId="1" type="noConversion"/>
  </si>
  <si>
    <t>WT-IL6</t>
    <phoneticPr fontId="1" type="noConversion"/>
  </si>
  <si>
    <t>S-Fig. 7</t>
    <phoneticPr fontId="1" type="noConversion"/>
  </si>
  <si>
    <t>S-Fig. 8</t>
    <phoneticPr fontId="1" type="noConversion"/>
  </si>
  <si>
    <t>SLUG</t>
    <phoneticPr fontId="1" type="noConversion"/>
  </si>
  <si>
    <t>N-CADHERIN</t>
    <phoneticPr fontId="1" type="noConversion"/>
  </si>
  <si>
    <r>
      <rPr>
        <sz val="9"/>
        <color theme="1"/>
        <rFont val="Symbol"/>
        <family val="1"/>
        <charset val="2"/>
      </rPr>
      <t>b</t>
    </r>
    <r>
      <rPr>
        <sz val="9"/>
        <color theme="1"/>
        <rFont val="Arial"/>
        <family val="2"/>
      </rPr>
      <t>-ACTIN</t>
    </r>
    <phoneticPr fontId="1" type="noConversion"/>
  </si>
  <si>
    <r>
      <rPr>
        <sz val="9"/>
        <color theme="1"/>
        <rFont val="Symbol"/>
        <family val="1"/>
        <charset val="2"/>
      </rPr>
      <t>a</t>
    </r>
    <r>
      <rPr>
        <sz val="9"/>
        <color theme="1"/>
        <rFont val="Arial"/>
        <family val="2"/>
      </rPr>
      <t>-SMA</t>
    </r>
    <phoneticPr fontId="1" type="noConversion"/>
  </si>
  <si>
    <t>1st Nude mice i.v.</t>
    <phoneticPr fontId="1" type="noConversion"/>
  </si>
  <si>
    <t>2nd Nude mice i.v.</t>
    <phoneticPr fontId="1" type="noConversion"/>
  </si>
  <si>
    <t>3rd Nude mice i.v.</t>
    <phoneticPr fontId="1" type="noConversion"/>
  </si>
  <si>
    <t>n=3</t>
    <phoneticPr fontId="1" type="noConversion"/>
  </si>
  <si>
    <t>necrosis</t>
    <phoneticPr fontId="1" type="noConversion"/>
  </si>
  <si>
    <t>necrosis</t>
    <phoneticPr fontId="1" type="noConversion"/>
  </si>
  <si>
    <t>Migration of AS2-Vec cells (%)</t>
    <phoneticPr fontId="1" type="noConversion"/>
  </si>
  <si>
    <t>N73A-IL6-CM</t>
    <phoneticPr fontId="1" type="noConversion"/>
  </si>
  <si>
    <t>N73V-IL6-CM</t>
    <phoneticPr fontId="1" type="noConversion"/>
  </si>
  <si>
    <t>Mock-CM</t>
    <phoneticPr fontId="1" type="noConversion"/>
  </si>
  <si>
    <t>N73Q-IL6</t>
    <phoneticPr fontId="1" type="noConversion"/>
  </si>
  <si>
    <t>N73A-IL6</t>
    <phoneticPr fontId="1" type="noConversion"/>
  </si>
  <si>
    <t>AS2-IL6-N73A</t>
    <phoneticPr fontId="1" type="noConversion"/>
  </si>
  <si>
    <t>AS2-IL6-N73V</t>
    <phoneticPr fontId="1" type="noConversion"/>
  </si>
  <si>
    <t>AS2-IL6-N73A</t>
    <phoneticPr fontId="1" type="noConversion"/>
  </si>
  <si>
    <t>AS2-IL6-N73V</t>
    <phoneticPr fontId="1" type="noConversion"/>
  </si>
  <si>
    <t>n=2</t>
    <phoneticPr fontId="1" type="noConversion"/>
  </si>
  <si>
    <t>WT-IL6</t>
    <phoneticPr fontId="1" type="noConversion"/>
  </si>
  <si>
    <t>N73Q-IL6</t>
    <phoneticPr fontId="1" type="noConversion"/>
  </si>
  <si>
    <t>N73V-IL6</t>
    <phoneticPr fontId="1" type="noConversion"/>
  </si>
  <si>
    <t>N73A-IL6</t>
    <phoneticPr fontId="1" type="noConversion"/>
  </si>
  <si>
    <t>Relative Expression of N-OSTs (%)</t>
    <phoneticPr fontId="1" type="noConversion"/>
  </si>
  <si>
    <t>Survival(%) n=6</t>
    <phoneticPr fontId="1" type="noConversion"/>
  </si>
  <si>
    <r>
      <rPr>
        <u/>
        <sz val="9"/>
        <rFont val="Arial"/>
        <family val="2"/>
      </rPr>
      <t>T</t>
    </r>
    <r>
      <rPr>
        <sz val="9"/>
        <rFont val="Arial"/>
        <family val="2"/>
      </rPr>
      <t>KI-</t>
    </r>
    <r>
      <rPr>
        <u/>
        <sz val="9"/>
        <rFont val="Arial"/>
        <family val="2"/>
      </rPr>
      <t>n</t>
    </r>
    <r>
      <rPr>
        <sz val="9"/>
        <rFont val="Arial"/>
        <family val="2"/>
      </rPr>
      <t>aïve</t>
    </r>
    <phoneticPr fontId="1" type="noConversion"/>
  </si>
  <si>
    <r>
      <rPr>
        <u/>
        <sz val="9"/>
        <rFont val="Arial"/>
        <family val="2"/>
      </rPr>
      <t>T</t>
    </r>
    <r>
      <rPr>
        <sz val="9"/>
        <rFont val="Arial"/>
        <family val="2"/>
      </rPr>
      <t>KI-</t>
    </r>
    <r>
      <rPr>
        <u/>
        <sz val="9"/>
        <rFont val="Arial"/>
        <family val="2"/>
      </rPr>
      <t>r</t>
    </r>
    <r>
      <rPr>
        <sz val="9"/>
        <rFont val="Arial"/>
        <family val="2"/>
      </rPr>
      <t>esistant</t>
    </r>
    <phoneticPr fontId="1" type="noConversion"/>
  </si>
  <si>
    <t>Fig. 1l</t>
    <phoneticPr fontId="1" type="noConversion"/>
  </si>
  <si>
    <t>Raw data was automatically calculated and output by GlycoStation Tools Pro Suite 1.5 software as mean ± S.D..</t>
    <phoneticPr fontId="1" type="noConversion"/>
  </si>
  <si>
    <t xml:space="preserve">The original values of each replicate was not available. </t>
    <phoneticPr fontId="1" type="noConversion"/>
  </si>
  <si>
    <t>Fig. 1m</t>
    <phoneticPr fontId="1" type="noConversion"/>
  </si>
  <si>
    <t>Fig. 2e</t>
    <phoneticPr fontId="1" type="noConversion"/>
  </si>
  <si>
    <t>Fig. 6k</t>
    <phoneticPr fontId="1" type="noConversion"/>
  </si>
  <si>
    <t>AS2-IL6-N73Q</t>
    <phoneticPr fontId="1" type="noConversion"/>
  </si>
  <si>
    <t>Mock</t>
    <phoneticPr fontId="1" type="noConversion"/>
  </si>
  <si>
    <t>NGI-1</t>
    <phoneticPr fontId="1" type="noConversion"/>
  </si>
  <si>
    <t>PNGase F</t>
    <phoneticPr fontId="1" type="noConversion"/>
  </si>
  <si>
    <t>Fig. 6m</t>
    <phoneticPr fontId="1" type="noConversion"/>
  </si>
  <si>
    <t>Osimertinib</t>
    <phoneticPr fontId="1" type="noConversion"/>
  </si>
  <si>
    <t>YAPi</t>
    <phoneticPr fontId="1" type="noConversion"/>
  </si>
  <si>
    <t>PairIndex</t>
    <phoneticPr fontId="1" type="noConversion"/>
  </si>
  <si>
    <t>Drug1</t>
    <phoneticPr fontId="1" type="noConversion"/>
  </si>
  <si>
    <t>Drug2</t>
    <phoneticPr fontId="1" type="noConversion"/>
  </si>
  <si>
    <t>Conc1</t>
    <phoneticPr fontId="1" type="noConversion"/>
  </si>
  <si>
    <t>Conc2</t>
    <phoneticPr fontId="1" type="noConversion"/>
  </si>
  <si>
    <t>Response</t>
    <phoneticPr fontId="1" type="noConversion"/>
  </si>
  <si>
    <t>PC9-OR cells</t>
    <phoneticPr fontId="1" type="noConversion"/>
  </si>
  <si>
    <t>HCC827-OR cells</t>
    <phoneticPr fontId="1" type="noConversion"/>
  </si>
  <si>
    <t>Conc. Unit</t>
    <phoneticPr fontId="1" type="noConversion"/>
  </si>
  <si>
    <t>S-Fig. 6a</t>
    <phoneticPr fontId="1" type="noConversion"/>
  </si>
  <si>
    <t>S-Fig. 6b</t>
    <phoneticPr fontId="1" type="noConversion"/>
  </si>
  <si>
    <t>S-Fig. 7a</t>
    <phoneticPr fontId="1" type="noConversion"/>
  </si>
  <si>
    <t>S-Fig. 7b</t>
    <phoneticPr fontId="1" type="noConversion"/>
  </si>
  <si>
    <t>S-Fig. 7c</t>
    <phoneticPr fontId="1" type="noConversion"/>
  </si>
  <si>
    <t>S-Fig. 8a</t>
    <phoneticPr fontId="1" type="noConversion"/>
  </si>
  <si>
    <t>S-Fig. 8b</t>
    <phoneticPr fontId="1" type="noConversion"/>
  </si>
  <si>
    <t>S-Fig. 8c</t>
    <phoneticPr fontId="1" type="noConversion"/>
  </si>
  <si>
    <t>S-Fig. 9</t>
    <phoneticPr fontId="1" type="noConversion"/>
  </si>
  <si>
    <t>S-Fig. 9a</t>
    <phoneticPr fontId="1" type="noConversion"/>
  </si>
  <si>
    <t>S-Fig. 9b</t>
    <phoneticPr fontId="1" type="noConversion"/>
  </si>
  <si>
    <t>S-Fig. 9c</t>
    <phoneticPr fontId="1" type="noConversion"/>
  </si>
  <si>
    <t>S-Fig. 13</t>
    <phoneticPr fontId="1" type="noConversion"/>
  </si>
  <si>
    <t>S-Fig.15</t>
    <phoneticPr fontId="1" type="noConversion"/>
  </si>
  <si>
    <t>S-Fig.15a</t>
    <phoneticPr fontId="1" type="noConversion"/>
  </si>
  <si>
    <t>S-Fig.15b</t>
    <phoneticPr fontId="1" type="noConversion"/>
  </si>
  <si>
    <t>S-Fig.15c</t>
    <phoneticPr fontId="1" type="noConversion"/>
  </si>
  <si>
    <t>S-Fig.16</t>
    <phoneticPr fontId="1" type="noConversion"/>
  </si>
  <si>
    <t>S-Fig.17b</t>
    <phoneticPr fontId="1" type="noConversion"/>
  </si>
  <si>
    <t>S-Fig.17c</t>
    <phoneticPr fontId="1" type="noConversion"/>
  </si>
  <si>
    <t>S-Fig. 14</t>
    <phoneticPr fontId="1" type="noConversion"/>
  </si>
  <si>
    <t>AS2-IL6-WT</t>
    <phoneticPr fontId="1" type="noConversion"/>
  </si>
  <si>
    <t>AS2-IL6-N73Q</t>
    <phoneticPr fontId="1" type="noConversion"/>
  </si>
  <si>
    <t>AS2-IL6-N172Q</t>
    <phoneticPr fontId="1" type="noConversion"/>
  </si>
  <si>
    <t>AS2-IL6-N73Q+N172Q</t>
    <phoneticPr fontId="1" type="noConversion"/>
  </si>
  <si>
    <t>S-Fig. 4b</t>
    <phoneticPr fontId="1" type="noConversion"/>
  </si>
  <si>
    <t>S-Fig. 4c</t>
    <phoneticPr fontId="1" type="noConversion"/>
  </si>
  <si>
    <t>AS2-Vec-CM</t>
    <phoneticPr fontId="1" type="noConversion"/>
  </si>
  <si>
    <t>WT-IL6-CM</t>
    <phoneticPr fontId="1" type="noConversion"/>
  </si>
  <si>
    <t>N73Q-IL6-CM</t>
    <phoneticPr fontId="1" type="noConversion"/>
  </si>
  <si>
    <t>N172Q-IL6-CM</t>
    <phoneticPr fontId="1" type="noConversion"/>
  </si>
  <si>
    <t>N73Q+N172Q-IL6-CM</t>
    <phoneticPr fontId="1" type="noConversion"/>
  </si>
  <si>
    <t>IL6 concentration (pg/mL)</t>
    <phoneticPr fontId="1" type="noConversion"/>
  </si>
  <si>
    <r>
      <rPr>
        <sz val="9"/>
        <color theme="1"/>
        <rFont val="Symbol"/>
        <family val="1"/>
        <charset val="2"/>
      </rPr>
      <t>m</t>
    </r>
    <r>
      <rPr>
        <sz val="9"/>
        <color theme="1"/>
        <rFont val="Arial"/>
        <family val="2"/>
      </rPr>
      <t>M</t>
    </r>
    <phoneticPr fontId="1" type="noConversion"/>
  </si>
  <si>
    <t>H-IL6 (%)</t>
    <phoneticPr fontId="1" type="noConversion"/>
  </si>
  <si>
    <t>L-IL6 (%)</t>
    <phoneticPr fontId="1" type="noConversion"/>
  </si>
  <si>
    <t>Migration (%)</t>
    <phoneticPr fontId="1" type="noConversion"/>
  </si>
  <si>
    <t>N73V-IL6</t>
    <phoneticPr fontId="1" type="noConversion"/>
  </si>
  <si>
    <t>Nuclear STAT3+ cells (%)</t>
    <phoneticPr fontId="1" type="noConversion"/>
  </si>
  <si>
    <t>Membranous SRC+ cells (%)</t>
    <phoneticPr fontId="1" type="noConversion"/>
  </si>
  <si>
    <t>N73Q+N172Q</t>
    <phoneticPr fontId="1" type="noConversion"/>
  </si>
  <si>
    <t>WT-IL6</t>
    <phoneticPr fontId="1" type="noConversion"/>
  </si>
  <si>
    <t>N73Q-IL6</t>
    <phoneticPr fontId="1" type="noConversion"/>
  </si>
  <si>
    <t>N172Q-IL6</t>
    <phoneticPr fontId="1" type="noConversion"/>
  </si>
  <si>
    <t>IL6 forms</t>
    <phoneticPr fontId="1" type="noConversion"/>
  </si>
  <si>
    <t>NGI-1</t>
    <phoneticPr fontId="1" type="noConversion"/>
  </si>
  <si>
    <t>-</t>
    <phoneticPr fontId="1" type="noConversion"/>
  </si>
  <si>
    <t>+</t>
    <phoneticPr fontId="1" type="noConversion"/>
  </si>
  <si>
    <t>-</t>
    <phoneticPr fontId="1" type="noConversion"/>
  </si>
  <si>
    <t>AS2-IL6-WT</t>
    <phoneticPr fontId="1" type="noConversion"/>
  </si>
  <si>
    <t>AS2-IL6-N73Q</t>
    <phoneticPr fontId="1" type="noConversion"/>
  </si>
  <si>
    <t>AS2-IL6-N172Q</t>
  </si>
  <si>
    <t>AS2-IL6-N172Q</t>
    <phoneticPr fontId="1" type="noConversion"/>
  </si>
  <si>
    <t>AS2-IL6-N73Q+N172Q</t>
    <phoneticPr fontId="1" type="noConversion"/>
  </si>
  <si>
    <t>NG-IL6 (%)</t>
    <phoneticPr fontId="1" type="noConversion"/>
  </si>
  <si>
    <t>S-Fig.18b</t>
    <phoneticPr fontId="1" type="noConversion"/>
  </si>
  <si>
    <t>S-Fig.18c</t>
    <phoneticPr fontId="1" type="noConversion"/>
  </si>
  <si>
    <t>S-Fig.18d</t>
    <phoneticPr fontId="1" type="noConversion"/>
  </si>
  <si>
    <t>S-Fig.18f</t>
    <phoneticPr fontId="1" type="noConversion"/>
  </si>
  <si>
    <t>S-Fig.18h</t>
    <phoneticPr fontId="1" type="noConversion"/>
  </si>
  <si>
    <t>S-Fig.20</t>
    <phoneticPr fontId="1" type="noConversion"/>
  </si>
  <si>
    <t>S-Fig.23</t>
    <phoneticPr fontId="1" type="noConversion"/>
  </si>
  <si>
    <t>S-Fig.17a</t>
    <phoneticPr fontId="1" type="noConversion"/>
  </si>
  <si>
    <t>pSTAT3pY705</t>
  </si>
  <si>
    <t>STAT3</t>
  </si>
  <si>
    <t>pSRCpY416</t>
  </si>
  <si>
    <t>SRC</t>
  </si>
  <si>
    <t>pYAPpY357</t>
  </si>
  <si>
    <t>YAP</t>
  </si>
  <si>
    <t>SOX2</t>
  </si>
  <si>
    <t>LAMIN A/C</t>
  </si>
  <si>
    <r>
      <rPr>
        <sz val="9"/>
        <color theme="1"/>
        <rFont val="Symbol"/>
        <family val="1"/>
        <charset val="2"/>
      </rPr>
      <t>b</t>
    </r>
    <r>
      <rPr>
        <sz val="9"/>
        <color theme="1"/>
        <rFont val="Arial"/>
        <family val="2"/>
      </rPr>
      <t>-ACTIN</t>
    </r>
    <phoneticPr fontId="1" type="noConversion"/>
  </si>
  <si>
    <t>Ruxolitinib</t>
    <phoneticPr fontId="1" type="noConversion"/>
  </si>
  <si>
    <t>Tirbanibulin</t>
    <phoneticPr fontId="1" type="noConversion"/>
  </si>
  <si>
    <t>Tirbanibulin</t>
    <phoneticPr fontId="1" type="noConversion"/>
  </si>
  <si>
    <t>LAMIN A/C</t>
    <phoneticPr fontId="1" type="noConversion"/>
  </si>
  <si>
    <t>Fig. 1 uncropped gel</t>
    <phoneticPr fontId="1" type="noConversion"/>
  </si>
  <si>
    <t>Fig. 2 uncropped gel</t>
    <phoneticPr fontId="1" type="noConversion"/>
  </si>
  <si>
    <t>Fig. 3 uncropped gel</t>
    <phoneticPr fontId="1" type="noConversion"/>
  </si>
  <si>
    <t>Fig. 4 uncropped gel</t>
    <phoneticPr fontId="1" type="noConversion"/>
  </si>
  <si>
    <t>Fig. 5 uncropped gel</t>
    <phoneticPr fontId="1" type="noConversion"/>
  </si>
  <si>
    <t>Fig. 6 uncropped gel</t>
    <phoneticPr fontId="1" type="noConversion"/>
  </si>
  <si>
    <t>Fig. 7 uncropped gel</t>
    <phoneticPr fontId="1" type="noConversion"/>
  </si>
  <si>
    <t>Fig. 8 uncropped gel</t>
    <phoneticPr fontId="1" type="noConversion"/>
  </si>
  <si>
    <t>S-Fig. 3 uncropped gel</t>
    <phoneticPr fontId="1" type="noConversion"/>
  </si>
  <si>
    <t>S-Fig. 4d uncropped gel</t>
    <phoneticPr fontId="1" type="noConversion"/>
  </si>
  <si>
    <t>S-Fig. 4d</t>
    <phoneticPr fontId="1" type="noConversion"/>
  </si>
  <si>
    <t>S-Fig. 7a-c uncropped gel</t>
    <phoneticPr fontId="1" type="noConversion"/>
  </si>
  <si>
    <t>S-Fig. 8a-c uncropped gel</t>
    <phoneticPr fontId="1" type="noConversion"/>
  </si>
  <si>
    <t>S-Fig. 9a-c uncropped gel</t>
    <phoneticPr fontId="1" type="noConversion"/>
  </si>
  <si>
    <t>S-Fig. 13 uncropped gel</t>
    <phoneticPr fontId="1" type="noConversion"/>
  </si>
  <si>
    <t>S-Fig. 17a uncropped gel</t>
    <phoneticPr fontId="1" type="noConversion"/>
  </si>
  <si>
    <t>S-Fig. 17b uncropped gel</t>
    <phoneticPr fontId="1" type="noConversion"/>
  </si>
  <si>
    <t>S-Fig. 17c uncropped gel</t>
    <phoneticPr fontId="1" type="noConversion"/>
  </si>
  <si>
    <t>S-Fig. 18a uncropped gel</t>
    <phoneticPr fontId="1" type="noConversion"/>
  </si>
  <si>
    <t>S-Fig. 18c uncropped gel</t>
    <phoneticPr fontId="1" type="noConversion"/>
  </si>
  <si>
    <t>S-Fig. 18d uncropped gel</t>
    <phoneticPr fontId="1" type="noConversion"/>
  </si>
  <si>
    <t>Fig. 3k shows the mean ± SEM of the raw data from S-Fig.15.</t>
    <phoneticPr fontId="1" type="noConversion"/>
  </si>
  <si>
    <t>deNG-IL6 (%)</t>
    <phoneticPr fontId="1" type="noConversion"/>
  </si>
  <si>
    <t>deNG-IL6</t>
    <phoneticPr fontId="1" type="noConversion"/>
  </si>
  <si>
    <t>Fig.1b</t>
    <phoneticPr fontId="1" type="noConversion"/>
  </si>
  <si>
    <t>ID</t>
    <phoneticPr fontId="1" type="noConversion"/>
  </si>
  <si>
    <t>Gender</t>
    <phoneticPr fontId="1" type="noConversion"/>
  </si>
  <si>
    <t>Age</t>
    <phoneticPr fontId="1" type="noConversion"/>
  </si>
  <si>
    <t>MPEC-1</t>
    <phoneticPr fontId="1" type="noConversion"/>
  </si>
  <si>
    <t>MPEC-2</t>
  </si>
  <si>
    <t>MPEC-3</t>
  </si>
  <si>
    <t>MPEC-4</t>
  </si>
  <si>
    <t>MPEC-5</t>
  </si>
  <si>
    <t>MPEC-6</t>
  </si>
  <si>
    <t>MPEC-7</t>
  </si>
  <si>
    <t>MPEC-8</t>
  </si>
  <si>
    <t>MPEC-9</t>
  </si>
  <si>
    <t>MPEC-10</t>
  </si>
  <si>
    <t>MPEC-11</t>
  </si>
  <si>
    <t>MPEC-12</t>
  </si>
  <si>
    <t>Fig.1f</t>
    <phoneticPr fontId="1" type="noConversion"/>
  </si>
  <si>
    <t>MPEC-13</t>
  </si>
  <si>
    <t>Fig.1g</t>
    <phoneticPr fontId="1" type="noConversion"/>
  </si>
  <si>
    <t>MPEC-14</t>
  </si>
  <si>
    <t>MPEC-15</t>
  </si>
  <si>
    <t>Gender</t>
    <phoneticPr fontId="1" type="noConversion"/>
  </si>
  <si>
    <t>Age</t>
    <phoneticPr fontId="1" type="noConversion"/>
  </si>
  <si>
    <t>Male</t>
  </si>
  <si>
    <t>Female</t>
  </si>
  <si>
    <t>TKI_02</t>
  </si>
  <si>
    <t>TKI_03</t>
  </si>
  <si>
    <t>TKI_04</t>
  </si>
  <si>
    <t>TKI_05</t>
  </si>
  <si>
    <t>TKI_06</t>
  </si>
  <si>
    <t>TKI_01</t>
    <phoneticPr fontId="1" type="noConversion"/>
  </si>
  <si>
    <t>Fig. 8e</t>
    <phoneticPr fontId="1" type="noConversion"/>
  </si>
  <si>
    <t>TN_01</t>
    <phoneticPr fontId="1" type="noConversion"/>
  </si>
  <si>
    <t>TN_02</t>
  </si>
  <si>
    <t>TN_03</t>
  </si>
  <si>
    <t>TN_04</t>
  </si>
  <si>
    <t>Female</t>
    <phoneticPr fontId="1" type="noConversion"/>
  </si>
  <si>
    <t>Male</t>
    <phoneticPr fontId="1" type="noConversion"/>
  </si>
  <si>
    <t>Female</t>
    <phoneticPr fontId="1" type="noConversion"/>
  </si>
  <si>
    <t>Female=4/5=80%</t>
    <phoneticPr fontId="1" type="noConversion"/>
  </si>
  <si>
    <t>Male=1/5=20%</t>
    <phoneticPr fontId="1" type="noConversion"/>
  </si>
  <si>
    <t>TR_01</t>
    <phoneticPr fontId="1" type="noConversion"/>
  </si>
  <si>
    <t>TR_02</t>
    <phoneticPr fontId="1" type="noConversion"/>
  </si>
  <si>
    <t>TR_03</t>
  </si>
  <si>
    <t>TR_04</t>
  </si>
  <si>
    <t>TR_05</t>
  </si>
  <si>
    <t>Female=2/6=33.33%</t>
    <phoneticPr fontId="1" type="noConversion"/>
  </si>
  <si>
    <t>Male=4/6=66.67%</t>
    <phoneticPr fontId="1" type="noConversion"/>
  </si>
  <si>
    <t>Male</t>
    <phoneticPr fontId="1" type="noConversion"/>
  </si>
  <si>
    <t>All subjects gave informed consent before contributing samples to the biobank.</t>
    <phoneticPr fontId="1" type="noConversion"/>
  </si>
  <si>
    <t>TKI-naïve</t>
    <phoneticPr fontId="1" type="noConversion"/>
  </si>
  <si>
    <t>TKI-resistant</t>
    <phoneticPr fontId="1" type="noConversion"/>
  </si>
  <si>
    <t>TKI-naïve, TKI-resistant</t>
    <phoneticPr fontId="1" type="noConversion"/>
  </si>
  <si>
    <t>TKI-naïve, TKI-resistant</t>
    <phoneticPr fontId="1" type="noConversion"/>
  </si>
  <si>
    <t>56, 57</t>
    <phoneticPr fontId="1" type="noConversion"/>
  </si>
  <si>
    <t>71, 73</t>
    <phoneticPr fontId="1" type="noConversion"/>
  </si>
  <si>
    <t>61, 63</t>
    <phoneticPr fontId="1" type="noConversion"/>
  </si>
  <si>
    <t>45, 48</t>
    <phoneticPr fontId="1" type="noConversion"/>
  </si>
  <si>
    <t>61, 62</t>
    <phoneticPr fontId="1" type="noConversion"/>
  </si>
  <si>
    <t>64, 67</t>
    <phoneticPr fontId="1" type="noConversion"/>
  </si>
  <si>
    <t>TKI-resistant mean age=61.67 (48, 73)</t>
    <phoneticPr fontId="1" type="noConversion"/>
  </si>
  <si>
    <t>Fig. 8a and 8b</t>
    <phoneticPr fontId="1" type="noConversion"/>
  </si>
  <si>
    <t>Mean age= 64.8 (49, 88)</t>
    <phoneticPr fontId="1" type="noConversion"/>
  </si>
  <si>
    <t>Female=10/15=66.67%</t>
    <phoneticPr fontId="1" type="noConversion"/>
  </si>
  <si>
    <t>Male=5/15=33.33%</t>
    <phoneticPr fontId="1" type="noConversion"/>
  </si>
  <si>
    <t>Female=3/4=75%</t>
    <phoneticPr fontId="1" type="noConversion"/>
  </si>
  <si>
    <t>Male=1/4=25%</t>
    <phoneticPr fontId="1" type="noConversion"/>
  </si>
  <si>
    <t>Mean age=54.75 (49, 61)</t>
    <phoneticPr fontId="1" type="noConversion"/>
  </si>
  <si>
    <t>Mean age=67.4 (54, 92)</t>
    <phoneticPr fontId="1" type="noConversion"/>
  </si>
  <si>
    <t>TKI-naïve mean age=59.67 (45, 71)</t>
    <phoneticPr fontId="1" type="noConversion"/>
  </si>
  <si>
    <t>TKI-naïve (Fig.1b+Fig.1f+Fig.1g+Fig.8a+Fig.8b)</t>
    <phoneticPr fontId="1" type="noConversion"/>
  </si>
  <si>
    <t xml:space="preserve">     Mean age= 64.8 (49, 88)</t>
    <phoneticPr fontId="1" type="noConversion"/>
  </si>
  <si>
    <t xml:space="preserve">     Female=13/19=68.42%</t>
    <phoneticPr fontId="1" type="noConversion"/>
  </si>
  <si>
    <t xml:space="preserve">     Male=6/19=31.58%</t>
    <phoneticPr fontId="1" type="noConversion"/>
  </si>
</sst>
</file>

<file path=xl/styles.xml><?xml version="1.0" encoding="utf-8"?>
<styleSheet xmlns="http://schemas.openxmlformats.org/spreadsheetml/2006/main">
  <fonts count="14">
    <font>
      <sz val="12"/>
      <color theme="1"/>
      <name val="新細明體"/>
      <family val="2"/>
      <charset val="136"/>
      <scheme val="minor"/>
    </font>
    <font>
      <sz val="9"/>
      <name val="新細明體"/>
      <family val="2"/>
      <charset val="136"/>
      <scheme val="minor"/>
    </font>
    <font>
      <sz val="9"/>
      <name val="Arial"/>
      <family val="2"/>
    </font>
    <font>
      <b/>
      <sz val="12"/>
      <color theme="1"/>
      <name val="Arial"/>
      <family val="2"/>
    </font>
    <font>
      <sz val="9"/>
      <color theme="1"/>
      <name val="Arial"/>
      <family val="2"/>
    </font>
    <font>
      <sz val="9"/>
      <color theme="1"/>
      <name val="Symbol"/>
      <family val="1"/>
      <charset val="2"/>
    </font>
    <font>
      <sz val="9"/>
      <name val="Symbol"/>
      <family val="1"/>
      <charset val="2"/>
    </font>
    <font>
      <b/>
      <sz val="9"/>
      <name val="Arial"/>
      <family val="2"/>
    </font>
    <font>
      <i/>
      <sz val="9"/>
      <name val="Arial"/>
      <family val="2"/>
    </font>
    <font>
      <sz val="9"/>
      <color theme="4"/>
      <name val="Arial"/>
      <family val="2"/>
    </font>
    <font>
      <u/>
      <sz val="9"/>
      <name val="Arial"/>
      <family val="2"/>
    </font>
    <font>
      <sz val="9"/>
      <color theme="1"/>
      <name val="新細明體"/>
      <family val="2"/>
      <charset val="136"/>
      <scheme val="minor"/>
    </font>
    <font>
      <sz val="9"/>
      <color theme="1"/>
      <name val="新細明體"/>
      <family val="1"/>
      <charset val="2"/>
    </font>
    <font>
      <b/>
      <sz val="9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51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</borders>
  <cellStyleXfs count="1">
    <xf numFmtId="0" fontId="0" fillId="0" borderId="0">
      <alignment vertical="center"/>
    </xf>
  </cellStyleXfs>
  <cellXfs count="292">
    <xf numFmtId="0" fontId="0" fillId="0" borderId="0" xfId="0">
      <alignment vertical="center"/>
    </xf>
    <xf numFmtId="0" fontId="2" fillId="0" borderId="0" xfId="0" applyFont="1" applyAlignment="1"/>
    <xf numFmtId="0" fontId="2" fillId="0" borderId="6" xfId="0" applyFont="1" applyBorder="1" applyAlignment="1"/>
    <xf numFmtId="0" fontId="3" fillId="0" borderId="0" xfId="0" applyFont="1">
      <alignment vertical="center"/>
    </xf>
    <xf numFmtId="0" fontId="0" fillId="0" borderId="6" xfId="0" applyBorder="1">
      <alignment vertical="center"/>
    </xf>
    <xf numFmtId="0" fontId="0" fillId="0" borderId="14" xfId="0" applyBorder="1">
      <alignment vertical="center"/>
    </xf>
    <xf numFmtId="0" fontId="0" fillId="0" borderId="3" xfId="0" applyBorder="1">
      <alignment vertical="center"/>
    </xf>
    <xf numFmtId="0" fontId="0" fillId="0" borderId="0" xfId="0" applyBorder="1">
      <alignment vertical="center"/>
    </xf>
    <xf numFmtId="0" fontId="0" fillId="0" borderId="8" xfId="0" applyBorder="1">
      <alignment vertical="center"/>
    </xf>
    <xf numFmtId="0" fontId="2" fillId="0" borderId="0" xfId="0" applyFont="1" applyAlignment="1">
      <alignment vertical="center"/>
    </xf>
    <xf numFmtId="0" fontId="2" fillId="0" borderId="10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5" xfId="0" applyFont="1" applyBorder="1" applyAlignment="1">
      <alignment vertical="center"/>
    </xf>
    <xf numFmtId="0" fontId="2" fillId="0" borderId="7" xfId="0" applyFont="1" applyBorder="1" applyAlignment="1">
      <alignment vertical="center"/>
    </xf>
    <xf numFmtId="0" fontId="2" fillId="0" borderId="2" xfId="0" applyFont="1" applyBorder="1" applyAlignment="1">
      <alignment vertical="center"/>
    </xf>
    <xf numFmtId="0" fontId="2" fillId="0" borderId="10" xfId="0" applyFont="1" applyBorder="1" applyAlignment="1">
      <alignment vertical="center"/>
    </xf>
    <xf numFmtId="0" fontId="2" fillId="0" borderId="10" xfId="0" applyFont="1" applyBorder="1" applyAlignment="1">
      <alignment horizontal="centerContinuous" vertical="center"/>
    </xf>
    <xf numFmtId="0" fontId="2" fillId="0" borderId="12" xfId="0" applyFont="1" applyBorder="1" applyAlignment="1">
      <alignment horizontal="centerContinuous" vertical="center"/>
    </xf>
    <xf numFmtId="0" fontId="0" fillId="0" borderId="12" xfId="0" applyBorder="1" applyAlignment="1">
      <alignment horizontal="centerContinuous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vertical="center"/>
    </xf>
    <xf numFmtId="0" fontId="2" fillId="0" borderId="4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" fillId="0" borderId="16" xfId="0" applyFont="1" applyBorder="1" applyAlignment="1">
      <alignment horizontal="centerContinuous" vertical="center"/>
    </xf>
    <xf numFmtId="0" fontId="2" fillId="0" borderId="17" xfId="0" applyFont="1" applyBorder="1" applyAlignment="1">
      <alignment horizontal="centerContinuous" vertical="center"/>
    </xf>
    <xf numFmtId="0" fontId="2" fillId="0" borderId="18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0" fillId="0" borderId="7" xfId="0" applyBorder="1" applyAlignment="1">
      <alignment vertical="center"/>
    </xf>
    <xf numFmtId="0" fontId="2" fillId="0" borderId="8" xfId="0" applyFont="1" applyBorder="1" applyAlignment="1">
      <alignment horizontal="center" vertical="center"/>
    </xf>
    <xf numFmtId="0" fontId="2" fillId="0" borderId="13" xfId="0" applyFont="1" applyBorder="1" applyAlignment="1">
      <alignment vertical="center"/>
    </xf>
    <xf numFmtId="0" fontId="2" fillId="0" borderId="15" xfId="0" applyFont="1" applyBorder="1" applyAlignment="1">
      <alignment vertical="center"/>
    </xf>
    <xf numFmtId="0" fontId="2" fillId="0" borderId="14" xfId="0" applyFont="1" applyBorder="1" applyAlignment="1">
      <alignment vertical="center"/>
    </xf>
    <xf numFmtId="0" fontId="2" fillId="0" borderId="2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0" fillId="0" borderId="15" xfId="0" applyBorder="1">
      <alignment vertical="center"/>
    </xf>
    <xf numFmtId="0" fontId="0" fillId="0" borderId="0" xfId="0" applyAlignment="1">
      <alignment horizontal="center" vertical="center"/>
    </xf>
    <xf numFmtId="0" fontId="2" fillId="0" borderId="23" xfId="0" applyFont="1" applyBorder="1" applyAlignment="1">
      <alignment horizontal="center" vertical="center"/>
    </xf>
    <xf numFmtId="0" fontId="2" fillId="0" borderId="1" xfId="0" applyFont="1" applyBorder="1" applyAlignment="1">
      <alignment vertical="center"/>
    </xf>
    <xf numFmtId="0" fontId="2" fillId="0" borderId="12" xfId="0" applyFont="1" applyBorder="1" applyAlignment="1">
      <alignment vertical="center"/>
    </xf>
    <xf numFmtId="0" fontId="2" fillId="0" borderId="12" xfId="0" applyFont="1" applyBorder="1" applyAlignment="1">
      <alignment horizontal="center" vertical="center"/>
    </xf>
    <xf numFmtId="0" fontId="2" fillId="0" borderId="24" xfId="0" applyFont="1" applyBorder="1" applyAlignment="1">
      <alignment horizontal="center" vertical="center"/>
    </xf>
    <xf numFmtId="0" fontId="2" fillId="0" borderId="25" xfId="0" applyFont="1" applyBorder="1" applyAlignment="1">
      <alignment horizontal="center" vertical="center"/>
    </xf>
    <xf numFmtId="0" fontId="2" fillId="0" borderId="26" xfId="0" applyFont="1" applyBorder="1" applyAlignment="1">
      <alignment horizontal="center" vertical="center"/>
    </xf>
    <xf numFmtId="0" fontId="2" fillId="0" borderId="27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0" borderId="13" xfId="0" applyFont="1" applyBorder="1">
      <alignment vertical="center"/>
    </xf>
    <xf numFmtId="0" fontId="4" fillId="0" borderId="15" xfId="0" applyFont="1" applyBorder="1">
      <alignment vertical="center"/>
    </xf>
    <xf numFmtId="0" fontId="4" fillId="0" borderId="9" xfId="0" applyFont="1" applyBorder="1" applyAlignment="1">
      <alignment horizontal="center" vertical="center"/>
    </xf>
    <xf numFmtId="0" fontId="4" fillId="0" borderId="14" xfId="0" applyFont="1" applyBorder="1">
      <alignment vertical="center"/>
    </xf>
    <xf numFmtId="0" fontId="4" fillId="0" borderId="18" xfId="0" applyFont="1" applyBorder="1" applyAlignment="1">
      <alignment horizontal="center" vertical="center"/>
    </xf>
    <xf numFmtId="0" fontId="4" fillId="0" borderId="2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0" borderId="28" xfId="0" applyFont="1" applyBorder="1" applyAlignment="1">
      <alignment horizontal="center" vertical="center"/>
    </xf>
    <xf numFmtId="0" fontId="2" fillId="0" borderId="29" xfId="0" applyFont="1" applyBorder="1" applyAlignment="1">
      <alignment horizontal="center" vertical="center"/>
    </xf>
    <xf numFmtId="0" fontId="2" fillId="0" borderId="30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0" fontId="4" fillId="0" borderId="15" xfId="0" applyFont="1" applyBorder="1" applyAlignment="1">
      <alignment vertical="center"/>
    </xf>
    <xf numFmtId="0" fontId="0" fillId="0" borderId="2" xfId="0" applyBorder="1" applyAlignment="1">
      <alignment vertical="center"/>
    </xf>
    <xf numFmtId="0" fontId="2" fillId="0" borderId="4" xfId="0" applyFont="1" applyBorder="1" applyAlignment="1">
      <alignment horizontal="center" vertical="center"/>
    </xf>
    <xf numFmtId="0" fontId="0" fillId="0" borderId="5" xfId="0" applyBorder="1" applyAlignment="1">
      <alignment vertical="center"/>
    </xf>
    <xf numFmtId="0" fontId="4" fillId="0" borderId="5" xfId="0" applyFont="1" applyBorder="1" applyAlignment="1">
      <alignment vertical="center"/>
    </xf>
    <xf numFmtId="0" fontId="0" fillId="0" borderId="10" xfId="0" applyBorder="1">
      <alignment vertical="center"/>
    </xf>
    <xf numFmtId="0" fontId="3" fillId="0" borderId="6" xfId="0" applyFont="1" applyBorder="1">
      <alignment vertical="center"/>
    </xf>
    <xf numFmtId="0" fontId="2" fillId="0" borderId="13" xfId="0" applyFont="1" applyBorder="1" applyAlignment="1">
      <alignment horizontal="left" vertical="center"/>
    </xf>
    <xf numFmtId="0" fontId="2" fillId="0" borderId="14" xfId="0" applyFont="1" applyBorder="1" applyAlignment="1">
      <alignment horizontal="left" vertical="center"/>
    </xf>
    <xf numFmtId="0" fontId="2" fillId="0" borderId="28" xfId="0" applyFont="1" applyBorder="1" applyAlignment="1">
      <alignment horizontal="center" vertical="center"/>
    </xf>
    <xf numFmtId="0" fontId="2" fillId="0" borderId="15" xfId="0" applyFont="1" applyBorder="1" applyAlignment="1">
      <alignment horizontal="left" vertical="center"/>
    </xf>
    <xf numFmtId="0" fontId="2" fillId="0" borderId="32" xfId="0" applyFont="1" applyBorder="1" applyAlignment="1">
      <alignment horizontal="center" vertical="center"/>
    </xf>
    <xf numFmtId="0" fontId="2" fillId="0" borderId="33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0" fillId="0" borderId="5" xfId="0" applyBorder="1">
      <alignment vertical="center"/>
    </xf>
    <xf numFmtId="0" fontId="2" fillId="0" borderId="0" xfId="0" applyFont="1" applyBorder="1" applyAlignment="1"/>
    <xf numFmtId="0" fontId="0" fillId="0" borderId="13" xfId="0" applyBorder="1">
      <alignment vertical="center"/>
    </xf>
    <xf numFmtId="0" fontId="2" fillId="0" borderId="15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35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0" xfId="0" applyFont="1" applyBorder="1" applyAlignment="1">
      <alignment horizontal="left" vertical="center"/>
    </xf>
    <xf numFmtId="0" fontId="2" fillId="0" borderId="1" xfId="0" applyFont="1" applyBorder="1" applyAlignment="1">
      <alignment horizontal="centerContinuous" vertical="center"/>
    </xf>
    <xf numFmtId="0" fontId="9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2" fillId="0" borderId="38" xfId="0" applyFont="1" applyBorder="1" applyAlignment="1">
      <alignment horizontal="center" vertical="center"/>
    </xf>
    <xf numFmtId="0" fontId="2" fillId="0" borderId="39" xfId="0" applyFont="1" applyBorder="1" applyAlignment="1">
      <alignment horizontal="center" vertical="center"/>
    </xf>
    <xf numFmtId="0" fontId="2" fillId="0" borderId="3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0" fillId="0" borderId="10" xfId="0" applyBorder="1" applyAlignment="1">
      <alignment vertical="center"/>
    </xf>
    <xf numFmtId="0" fontId="2" fillId="0" borderId="11" xfId="0" applyFont="1" applyBorder="1" applyAlignment="1">
      <alignment vertical="center"/>
    </xf>
    <xf numFmtId="0" fontId="2" fillId="0" borderId="5" xfId="0" applyFont="1" applyFill="1" applyBorder="1" applyAlignment="1">
      <alignment horizontal="center" vertical="center"/>
    </xf>
    <xf numFmtId="0" fontId="2" fillId="0" borderId="40" xfId="0" applyFont="1" applyBorder="1" applyAlignment="1">
      <alignment vertical="center"/>
    </xf>
    <xf numFmtId="0" fontId="2" fillId="0" borderId="41" xfId="0" applyFont="1" applyBorder="1" applyAlignment="1">
      <alignment horizontal="center" vertical="center"/>
    </xf>
    <xf numFmtId="0" fontId="2" fillId="0" borderId="42" xfId="0" applyFont="1" applyBorder="1" applyAlignment="1">
      <alignment horizontal="center" vertical="center"/>
    </xf>
    <xf numFmtId="0" fontId="2" fillId="0" borderId="43" xfId="0" applyFont="1" applyBorder="1" applyAlignment="1">
      <alignment horizontal="center" vertical="center"/>
    </xf>
    <xf numFmtId="0" fontId="2" fillId="0" borderId="44" xfId="0" applyFont="1" applyBorder="1" applyAlignment="1">
      <alignment horizontal="center" vertical="center"/>
    </xf>
    <xf numFmtId="0" fontId="2" fillId="0" borderId="45" xfId="0" applyFont="1" applyBorder="1" applyAlignment="1">
      <alignment horizontal="center" vertical="center"/>
    </xf>
    <xf numFmtId="0" fontId="2" fillId="0" borderId="46" xfId="0" applyFont="1" applyBorder="1" applyAlignment="1">
      <alignment vertical="center"/>
    </xf>
    <xf numFmtId="0" fontId="0" fillId="0" borderId="9" xfId="0" applyBorder="1">
      <alignment vertical="center"/>
    </xf>
    <xf numFmtId="0" fontId="0" fillId="0" borderId="12" xfId="0" applyBorder="1">
      <alignment vertical="center"/>
    </xf>
    <xf numFmtId="0" fontId="0" fillId="0" borderId="11" xfId="0" applyBorder="1">
      <alignment vertical="center"/>
    </xf>
    <xf numFmtId="0" fontId="2" fillId="0" borderId="47" xfId="0" applyFont="1" applyBorder="1" applyAlignment="1">
      <alignment horizontal="center" vertical="center"/>
    </xf>
    <xf numFmtId="0" fontId="2" fillId="0" borderId="17" xfId="0" applyFont="1" applyBorder="1" applyAlignment="1">
      <alignment vertical="center"/>
    </xf>
    <xf numFmtId="0" fontId="2" fillId="0" borderId="9" xfId="0" applyFont="1" applyBorder="1" applyAlignment="1">
      <alignment vertical="center"/>
    </xf>
    <xf numFmtId="0" fontId="2" fillId="0" borderId="32" xfId="0" applyFont="1" applyBorder="1" applyAlignment="1">
      <alignment vertical="center"/>
    </xf>
    <xf numFmtId="0" fontId="2" fillId="0" borderId="0" xfId="0" applyFont="1" applyFill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2" fillId="0" borderId="3" xfId="0" applyFont="1" applyBorder="1" applyAlignment="1">
      <alignment vertical="center"/>
    </xf>
    <xf numFmtId="0" fontId="2" fillId="0" borderId="48" xfId="0" applyFont="1" applyBorder="1" applyAlignment="1">
      <alignment horizontal="center" vertical="center"/>
    </xf>
    <xf numFmtId="0" fontId="2" fillId="0" borderId="49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0" fillId="0" borderId="14" xfId="0" applyBorder="1" applyAlignment="1">
      <alignment vertical="center"/>
    </xf>
    <xf numFmtId="0" fontId="4" fillId="0" borderId="0" xfId="0" applyFont="1" applyBorder="1" applyAlignment="1">
      <alignment vertical="center"/>
    </xf>
    <xf numFmtId="0" fontId="4" fillId="0" borderId="3" xfId="0" applyFont="1" applyBorder="1" applyAlignment="1">
      <alignment vertical="center"/>
    </xf>
    <xf numFmtId="0" fontId="2" fillId="0" borderId="40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2" fillId="0" borderId="4" xfId="0" applyFont="1" applyBorder="1" applyAlignment="1">
      <alignment vertical="center"/>
    </xf>
    <xf numFmtId="0" fontId="4" fillId="0" borderId="12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11" fillId="0" borderId="0" xfId="0" applyFont="1">
      <alignment vertical="center"/>
    </xf>
    <xf numFmtId="0" fontId="4" fillId="0" borderId="1" xfId="0" applyFont="1" applyBorder="1">
      <alignment vertical="center"/>
    </xf>
    <xf numFmtId="0" fontId="4" fillId="0" borderId="0" xfId="0" applyFont="1" applyBorder="1">
      <alignment vertical="center"/>
    </xf>
    <xf numFmtId="0" fontId="4" fillId="0" borderId="0" xfId="0" applyFont="1" applyBorder="1" applyAlignment="1">
      <alignment horizontal="left" vertical="center"/>
    </xf>
    <xf numFmtId="0" fontId="2" fillId="0" borderId="15" xfId="0" applyFont="1" applyBorder="1" applyAlignment="1">
      <alignment horizontal="left"/>
    </xf>
    <xf numFmtId="0" fontId="12" fillId="0" borderId="6" xfId="0" applyFont="1" applyBorder="1" applyAlignment="1">
      <alignment horizontal="center" vertical="center"/>
    </xf>
    <xf numFmtId="0" fontId="4" fillId="0" borderId="15" xfId="0" applyFont="1" applyBorder="1" applyAlignment="1">
      <alignment horizontal="left" vertical="center"/>
    </xf>
    <xf numFmtId="0" fontId="4" fillId="0" borderId="13" xfId="0" applyFont="1" applyBorder="1" applyAlignment="1">
      <alignment horizontal="right" vertical="center"/>
    </xf>
    <xf numFmtId="0" fontId="4" fillId="0" borderId="15" xfId="0" applyFont="1" applyBorder="1" applyAlignment="1">
      <alignment horizontal="right" vertical="center"/>
    </xf>
    <xf numFmtId="0" fontId="4" fillId="0" borderId="8" xfId="0" applyFont="1" applyBorder="1">
      <alignment vertical="center"/>
    </xf>
    <xf numFmtId="0" fontId="4" fillId="0" borderId="8" xfId="0" applyFont="1" applyBorder="1" applyAlignment="1">
      <alignment horizontal="left" vertical="center"/>
    </xf>
    <xf numFmtId="0" fontId="2" fillId="0" borderId="14" xfId="0" applyFont="1" applyBorder="1" applyAlignment="1">
      <alignment horizontal="left"/>
    </xf>
    <xf numFmtId="0" fontId="4" fillId="0" borderId="14" xfId="0" applyFont="1" applyBorder="1" applyAlignment="1">
      <alignment horizontal="left" vertical="center"/>
    </xf>
    <xf numFmtId="0" fontId="2" fillId="0" borderId="9" xfId="0" applyFont="1" applyBorder="1" applyAlignment="1">
      <alignment horizontal="left"/>
    </xf>
    <xf numFmtId="0" fontId="4" fillId="0" borderId="9" xfId="0" applyFont="1" applyBorder="1" applyAlignment="1">
      <alignment horizontal="right" vertical="center"/>
    </xf>
    <xf numFmtId="0" fontId="12" fillId="0" borderId="13" xfId="0" applyFont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4" fillId="0" borderId="6" xfId="0" applyFont="1" applyBorder="1" applyAlignment="1">
      <alignment horizontal="left" vertical="center"/>
    </xf>
    <xf numFmtId="0" fontId="2" fillId="0" borderId="6" xfId="0" applyFont="1" applyBorder="1" applyAlignment="1">
      <alignment horizontal="left"/>
    </xf>
    <xf numFmtId="0" fontId="4" fillId="0" borderId="6" xfId="0" applyFont="1" applyBorder="1" applyAlignment="1">
      <alignment horizontal="right" vertical="center"/>
    </xf>
    <xf numFmtId="0" fontId="4" fillId="0" borderId="6" xfId="0" applyFont="1" applyBorder="1">
      <alignment vertical="center"/>
    </xf>
    <xf numFmtId="0" fontId="4" fillId="0" borderId="9" xfId="0" applyFont="1" applyBorder="1" applyAlignment="1">
      <alignment horizontal="left" vertical="center"/>
    </xf>
    <xf numFmtId="0" fontId="4" fillId="0" borderId="14" xfId="0" applyFont="1" applyBorder="1" applyAlignment="1">
      <alignment horizontal="right" vertical="center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left" vertical="center"/>
    </xf>
    <xf numFmtId="0" fontId="12" fillId="0" borderId="14" xfId="0" applyFont="1" applyBorder="1" applyAlignment="1">
      <alignment horizontal="center" vertical="center"/>
    </xf>
    <xf numFmtId="0" fontId="2" fillId="0" borderId="8" xfId="0" applyFont="1" applyBorder="1" applyAlignment="1">
      <alignment horizontal="left"/>
    </xf>
    <xf numFmtId="0" fontId="4" fillId="0" borderId="4" xfId="0" applyFont="1" applyBorder="1" applyAlignment="1">
      <alignment horizontal="left" vertical="center"/>
    </xf>
    <xf numFmtId="0" fontId="2" fillId="0" borderId="13" xfId="0" applyFont="1" applyBorder="1" applyAlignment="1">
      <alignment horizontal="left"/>
    </xf>
    <xf numFmtId="0" fontId="4" fillId="0" borderId="4" xfId="0" applyFont="1" applyBorder="1" applyAlignment="1">
      <alignment horizontal="right" vertical="center"/>
    </xf>
    <xf numFmtId="0" fontId="4" fillId="0" borderId="7" xfId="0" applyFont="1" applyBorder="1">
      <alignment vertical="center"/>
    </xf>
    <xf numFmtId="0" fontId="4" fillId="0" borderId="13" xfId="0" applyFont="1" applyBorder="1" applyAlignment="1">
      <alignment horizontal="left" vertical="center"/>
    </xf>
    <xf numFmtId="0" fontId="2" fillId="0" borderId="6" xfId="0" applyFont="1" applyBorder="1">
      <alignment vertical="center"/>
    </xf>
    <xf numFmtId="0" fontId="2" fillId="0" borderId="6" xfId="0" applyFont="1" applyBorder="1" applyAlignment="1">
      <alignment horizontal="right" vertical="center"/>
    </xf>
    <xf numFmtId="0" fontId="11" fillId="0" borderId="0" xfId="0" applyFont="1" applyBorder="1">
      <alignment vertical="center"/>
    </xf>
    <xf numFmtId="0" fontId="2" fillId="0" borderId="1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0" fillId="0" borderId="4" xfId="0" applyBorder="1">
      <alignment vertical="center"/>
    </xf>
    <xf numFmtId="0" fontId="4" fillId="0" borderId="0" xfId="0" applyFont="1" applyAlignment="1">
      <alignment horizontal="center" vertical="center"/>
    </xf>
    <xf numFmtId="0" fontId="4" fillId="0" borderId="5" xfId="0" applyFont="1" applyBorder="1">
      <alignment vertical="center"/>
    </xf>
    <xf numFmtId="0" fontId="4" fillId="0" borderId="8" xfId="0" applyFont="1" applyBorder="1" applyAlignment="1">
      <alignment horizontal="center" vertical="center"/>
    </xf>
    <xf numFmtId="0" fontId="4" fillId="0" borderId="10" xfId="0" applyFont="1" applyBorder="1">
      <alignment vertical="center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50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0" fillId="0" borderId="2" xfId="0" applyBorder="1">
      <alignment vertical="center"/>
    </xf>
    <xf numFmtId="0" fontId="4" fillId="0" borderId="3" xfId="0" applyFont="1" applyBorder="1">
      <alignment vertical="center"/>
    </xf>
    <xf numFmtId="0" fontId="0" fillId="0" borderId="7" xfId="0" applyBorder="1">
      <alignment vertical="center"/>
    </xf>
    <xf numFmtId="0" fontId="13" fillId="0" borderId="0" xfId="0" applyFont="1">
      <alignment vertical="center"/>
    </xf>
    <xf numFmtId="0" fontId="4" fillId="0" borderId="0" xfId="0" applyFont="1" applyFill="1">
      <alignment vertical="center"/>
    </xf>
    <xf numFmtId="0" fontId="0" fillId="0" borderId="1" xfId="0" applyBorder="1">
      <alignment vertical="center"/>
    </xf>
    <xf numFmtId="0" fontId="4" fillId="0" borderId="0" xfId="0" applyFont="1" applyFill="1" applyBorder="1" applyAlignment="1">
      <alignment horizontal="center" vertical="center"/>
    </xf>
    <xf numFmtId="0" fontId="4" fillId="0" borderId="14" xfId="0" applyFont="1" applyFill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2" fillId="0" borderId="16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36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/>
    </xf>
    <xf numFmtId="0" fontId="7" fillId="0" borderId="37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3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</cellXfs>
  <cellStyles count="1">
    <cellStyle name="一般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6" Type="http://schemas.openxmlformats.org/officeDocument/2006/relationships/worksheet" Target="worksheets/sheet76.xml"/><Relationship Id="rId84" Type="http://schemas.openxmlformats.org/officeDocument/2006/relationships/worksheet" Target="worksheets/sheet84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theme" Target="theme/theme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29</xdr:col>
      <xdr:colOff>571500</xdr:colOff>
      <xdr:row>32</xdr:row>
      <xdr:rowOff>76200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17640300" cy="65532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14</xdr:col>
      <xdr:colOff>266700</xdr:colOff>
      <xdr:row>44</xdr:row>
      <xdr:rowOff>88900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8191500" cy="91567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24</xdr:col>
      <xdr:colOff>114300</xdr:colOff>
      <xdr:row>43</xdr:row>
      <xdr:rowOff>38100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14135100" cy="8890000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23</xdr:col>
      <xdr:colOff>349250</xdr:colOff>
      <xdr:row>60</xdr:row>
      <xdr:rowOff>12700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13760450" cy="1253490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30</xdr:col>
      <xdr:colOff>285750</xdr:colOff>
      <xdr:row>76</xdr:row>
      <xdr:rowOff>107950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17964150" cy="1608455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43</xdr:col>
      <xdr:colOff>190500</xdr:colOff>
      <xdr:row>28</xdr:row>
      <xdr:rowOff>114300</xdr:rowOff>
    </xdr:to>
    <xdr:pic>
      <xdr:nvPicPr>
        <xdr:cNvPr id="61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25793700" cy="5727700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20</xdr:col>
      <xdr:colOff>19050</xdr:colOff>
      <xdr:row>39</xdr:row>
      <xdr:rowOff>120650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11601450" cy="8108950"/>
        </a:xfrm>
        <a:prstGeom prst="rect">
          <a:avLst/>
        </a:prstGeom>
        <a:noFill/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7</xdr:col>
      <xdr:colOff>463550</xdr:colOff>
      <xdr:row>31</xdr:row>
      <xdr:rowOff>95250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4121150" cy="6356350"/>
        </a:xfrm>
        <a:prstGeom prst="rect">
          <a:avLst/>
        </a:prstGeom>
        <a:noFill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6</xdr:col>
      <xdr:colOff>419100</xdr:colOff>
      <xdr:row>18</xdr:row>
      <xdr:rowOff>158750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3467100" cy="3613150"/>
        </a:xfrm>
        <a:prstGeom prst="rect">
          <a:avLst/>
        </a:prstGeom>
        <a:noFill/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6</xdr:col>
      <xdr:colOff>69850</xdr:colOff>
      <xdr:row>25</xdr:row>
      <xdr:rowOff>114300</xdr:rowOff>
    </xdr:to>
    <xdr:pic>
      <xdr:nvPicPr>
        <xdr:cNvPr id="1024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2400300"/>
          <a:ext cx="3117850" cy="3136900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30</xdr:row>
      <xdr:rowOff>0</xdr:rowOff>
    </xdr:from>
    <xdr:to>
      <xdr:col>14</xdr:col>
      <xdr:colOff>419100</xdr:colOff>
      <xdr:row>53</xdr:row>
      <xdr:rowOff>146050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06500" y="6572250"/>
          <a:ext cx="11220450" cy="5111750"/>
        </a:xfrm>
        <a:prstGeom prst="rect">
          <a:avLst/>
        </a:prstGeom>
        <a:noFill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30</xdr:row>
      <xdr:rowOff>0</xdr:rowOff>
    </xdr:from>
    <xdr:to>
      <xdr:col>15</xdr:col>
      <xdr:colOff>317500</xdr:colOff>
      <xdr:row>47</xdr:row>
      <xdr:rowOff>19050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06500" y="6572250"/>
          <a:ext cx="11728450" cy="3689350"/>
        </a:xfrm>
        <a:prstGeom prst="rect">
          <a:avLst/>
        </a:prstGeom>
        <a:noFill/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30</xdr:row>
      <xdr:rowOff>0</xdr:rowOff>
    </xdr:from>
    <xdr:to>
      <xdr:col>14</xdr:col>
      <xdr:colOff>584200</xdr:colOff>
      <xdr:row>45</xdr:row>
      <xdr:rowOff>63500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06500" y="6572250"/>
          <a:ext cx="11385550" cy="3302000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18</xdr:row>
      <xdr:rowOff>0</xdr:rowOff>
    </xdr:from>
    <xdr:to>
      <xdr:col>9</xdr:col>
      <xdr:colOff>323850</xdr:colOff>
      <xdr:row>33</xdr:row>
      <xdr:rowOff>152400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87400" y="3930650"/>
          <a:ext cx="6769100" cy="3390900"/>
        </a:xfrm>
        <a:prstGeom prst="rect">
          <a:avLst/>
        </a:prstGeom>
        <a:noFill/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29</xdr:row>
      <xdr:rowOff>0</xdr:rowOff>
    </xdr:from>
    <xdr:to>
      <xdr:col>7</xdr:col>
      <xdr:colOff>393700</xdr:colOff>
      <xdr:row>47</xdr:row>
      <xdr:rowOff>88900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71550" y="6324600"/>
          <a:ext cx="6540500" cy="3975100"/>
        </a:xfrm>
        <a:prstGeom prst="rect">
          <a:avLst/>
        </a:prstGeom>
        <a:noFill/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21</xdr:row>
      <xdr:rowOff>0</xdr:rowOff>
    </xdr:from>
    <xdr:to>
      <xdr:col>3</xdr:col>
      <xdr:colOff>444500</xdr:colOff>
      <xdr:row>44</xdr:row>
      <xdr:rowOff>82550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27100" y="4578350"/>
          <a:ext cx="2908300" cy="5048250"/>
        </a:xfrm>
        <a:prstGeom prst="rect">
          <a:avLst/>
        </a:prstGeom>
        <a:noFill/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26</xdr:row>
      <xdr:rowOff>0</xdr:rowOff>
    </xdr:from>
    <xdr:to>
      <xdr:col>4</xdr:col>
      <xdr:colOff>203200</xdr:colOff>
      <xdr:row>50</xdr:row>
      <xdr:rowOff>107950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98550" y="5670550"/>
          <a:ext cx="3898900" cy="5289550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6</xdr:col>
      <xdr:colOff>279400</xdr:colOff>
      <xdr:row>20</xdr:row>
      <xdr:rowOff>12700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431800"/>
          <a:ext cx="3327400" cy="3898900"/>
        </a:xfrm>
        <a:prstGeom prst="rect">
          <a:avLst/>
        </a:prstGeom>
        <a:noFill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9</xdr:row>
      <xdr:rowOff>0</xdr:rowOff>
    </xdr:from>
    <xdr:to>
      <xdr:col>3</xdr:col>
      <xdr:colOff>673100</xdr:colOff>
      <xdr:row>17</xdr:row>
      <xdr:rowOff>82550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09600" y="1962150"/>
          <a:ext cx="2438400" cy="1809750"/>
        </a:xfrm>
        <a:prstGeom prst="rect">
          <a:avLst/>
        </a:prstGeom>
        <a:noFill/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4</xdr:col>
      <xdr:colOff>647700</xdr:colOff>
      <xdr:row>25</xdr:row>
      <xdr:rowOff>158750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327150" y="2406650"/>
          <a:ext cx="4152900" cy="318135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3.bin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24.bin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7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8.bin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J43"/>
  <sheetViews>
    <sheetView topLeftCell="A25" zoomScale="75" zoomScaleNormal="75" workbookViewId="0">
      <selection activeCell="K19" sqref="K19"/>
    </sheetView>
  </sheetViews>
  <sheetFormatPr defaultRowHeight="17"/>
  <cols>
    <col min="1" max="1" width="17.7265625" customWidth="1"/>
    <col min="2" max="2" width="10.81640625" customWidth="1"/>
    <col min="3" max="3" width="12.453125" customWidth="1"/>
    <col min="4" max="4" width="30.54296875" customWidth="1"/>
    <col min="5" max="5" width="22.90625" customWidth="1"/>
    <col min="8" max="8" width="12.81640625" customWidth="1"/>
    <col min="9" max="9" width="43.08984375" customWidth="1"/>
  </cols>
  <sheetData>
    <row r="1" spans="1:9">
      <c r="A1" s="257" t="s">
        <v>439</v>
      </c>
      <c r="B1" s="257"/>
      <c r="C1" s="257"/>
      <c r="D1" s="257"/>
      <c r="E1" s="257"/>
    </row>
    <row r="2" spans="1:9">
      <c r="A2" s="257"/>
      <c r="B2" s="257"/>
      <c r="C2" s="257"/>
      <c r="D2" s="257"/>
      <c r="E2" s="257"/>
    </row>
    <row r="3" spans="1:9" ht="17.5" thickBot="1">
      <c r="G3" s="8"/>
      <c r="I3" s="8"/>
    </row>
    <row r="4" spans="1:9" ht="17.5" thickBot="1">
      <c r="A4" s="256" t="s">
        <v>390</v>
      </c>
      <c r="B4" s="63" t="s">
        <v>391</v>
      </c>
      <c r="C4" s="63" t="s">
        <v>392</v>
      </c>
      <c r="D4" s="63"/>
      <c r="E4" s="242" t="s">
        <v>393</v>
      </c>
      <c r="F4" s="6"/>
      <c r="G4" s="6"/>
      <c r="H4" s="192"/>
      <c r="I4" s="63" t="s">
        <v>460</v>
      </c>
    </row>
    <row r="5" spans="1:9">
      <c r="A5" s="152"/>
      <c r="B5" s="246" t="s">
        <v>394</v>
      </c>
      <c r="C5" s="246" t="s">
        <v>428</v>
      </c>
      <c r="D5" s="246" t="s">
        <v>440</v>
      </c>
      <c r="E5" s="251">
        <v>51</v>
      </c>
      <c r="F5" s="7"/>
      <c r="G5" s="178" t="s">
        <v>452</v>
      </c>
      <c r="H5" s="4"/>
      <c r="I5" s="58" t="s">
        <v>461</v>
      </c>
    </row>
    <row r="6" spans="1:9">
      <c r="A6" s="152"/>
      <c r="B6" s="246" t="s">
        <v>395</v>
      </c>
      <c r="C6" s="246" t="s">
        <v>428</v>
      </c>
      <c r="D6" s="246" t="s">
        <v>440</v>
      </c>
      <c r="E6" s="251">
        <v>60</v>
      </c>
      <c r="F6" s="7"/>
      <c r="G6" s="7"/>
      <c r="H6" s="4"/>
      <c r="I6" s="45"/>
    </row>
    <row r="7" spans="1:9">
      <c r="A7" s="152"/>
      <c r="B7" s="246" t="s">
        <v>396</v>
      </c>
      <c r="C7" s="246" t="s">
        <v>438</v>
      </c>
      <c r="D7" s="246" t="s">
        <v>440</v>
      </c>
      <c r="E7" s="251">
        <v>78</v>
      </c>
      <c r="F7" s="7"/>
      <c r="G7" s="178" t="s">
        <v>453</v>
      </c>
      <c r="H7" s="4"/>
      <c r="I7" s="58" t="s">
        <v>462</v>
      </c>
    </row>
    <row r="8" spans="1:9">
      <c r="A8" s="152"/>
      <c r="B8" s="246" t="s">
        <v>397</v>
      </c>
      <c r="C8" s="246" t="s">
        <v>428</v>
      </c>
      <c r="D8" s="246" t="s">
        <v>440</v>
      </c>
      <c r="E8" s="251">
        <v>69</v>
      </c>
      <c r="F8" s="7"/>
      <c r="G8" s="178" t="s">
        <v>454</v>
      </c>
      <c r="H8" s="4"/>
      <c r="I8" s="58" t="s">
        <v>463</v>
      </c>
    </row>
    <row r="9" spans="1:9">
      <c r="A9" s="152"/>
      <c r="B9" s="246" t="s">
        <v>398</v>
      </c>
      <c r="C9" s="246" t="s">
        <v>438</v>
      </c>
      <c r="D9" s="246" t="s">
        <v>440</v>
      </c>
      <c r="E9" s="251">
        <v>88</v>
      </c>
      <c r="F9" s="7"/>
      <c r="G9" s="7"/>
      <c r="H9" s="4"/>
      <c r="I9" s="4"/>
    </row>
    <row r="10" spans="1:9">
      <c r="A10" s="152"/>
      <c r="B10" s="246" t="s">
        <v>399</v>
      </c>
      <c r="C10" s="246" t="s">
        <v>428</v>
      </c>
      <c r="D10" s="246" t="s">
        <v>440</v>
      </c>
      <c r="E10" s="251">
        <v>75</v>
      </c>
      <c r="F10" s="7"/>
      <c r="G10" s="7"/>
      <c r="H10" s="4"/>
      <c r="I10" s="4"/>
    </row>
    <row r="11" spans="1:9">
      <c r="A11" s="152"/>
      <c r="B11" s="246" t="s">
        <v>400</v>
      </c>
      <c r="C11" s="246" t="s">
        <v>438</v>
      </c>
      <c r="D11" s="246" t="s">
        <v>440</v>
      </c>
      <c r="E11" s="251">
        <v>55</v>
      </c>
      <c r="F11" s="7"/>
      <c r="G11" s="7"/>
      <c r="H11" s="4"/>
      <c r="I11" s="4"/>
    </row>
    <row r="12" spans="1:9">
      <c r="A12" s="152"/>
      <c r="B12" s="246" t="s">
        <v>401</v>
      </c>
      <c r="C12" s="246" t="s">
        <v>438</v>
      </c>
      <c r="D12" s="246" t="s">
        <v>440</v>
      </c>
      <c r="E12" s="251">
        <v>74</v>
      </c>
      <c r="F12" s="7"/>
      <c r="G12" s="7"/>
      <c r="H12" s="4"/>
      <c r="I12" s="4"/>
    </row>
    <row r="13" spans="1:9">
      <c r="A13" s="152"/>
      <c r="B13" s="246" t="s">
        <v>402</v>
      </c>
      <c r="C13" s="246" t="s">
        <v>428</v>
      </c>
      <c r="D13" s="246" t="s">
        <v>440</v>
      </c>
      <c r="E13" s="251">
        <v>60</v>
      </c>
      <c r="F13" s="7"/>
      <c r="G13" s="7"/>
      <c r="H13" s="4"/>
      <c r="I13" s="4"/>
    </row>
    <row r="14" spans="1:9">
      <c r="A14" s="152"/>
      <c r="B14" s="246" t="s">
        <v>403</v>
      </c>
      <c r="C14" s="246" t="s">
        <v>428</v>
      </c>
      <c r="D14" s="246" t="s">
        <v>440</v>
      </c>
      <c r="E14" s="251">
        <v>81</v>
      </c>
      <c r="F14" s="7"/>
      <c r="G14" s="7"/>
      <c r="H14" s="4"/>
      <c r="I14" s="4"/>
    </row>
    <row r="15" spans="1:9">
      <c r="A15" s="152"/>
      <c r="B15" s="246" t="s">
        <v>404</v>
      </c>
      <c r="C15" s="246" t="s">
        <v>428</v>
      </c>
      <c r="D15" s="246" t="s">
        <v>440</v>
      </c>
      <c r="E15" s="251">
        <v>66</v>
      </c>
      <c r="F15" s="7"/>
      <c r="G15" s="7"/>
      <c r="H15" s="4"/>
      <c r="I15" s="4"/>
    </row>
    <row r="16" spans="1:9" ht="17.5" thickBot="1">
      <c r="B16" s="247" t="s">
        <v>405</v>
      </c>
      <c r="C16" s="247" t="s">
        <v>428</v>
      </c>
      <c r="D16" s="247" t="s">
        <v>440</v>
      </c>
      <c r="E16" s="252">
        <v>57</v>
      </c>
      <c r="F16" s="93"/>
      <c r="G16" s="7"/>
      <c r="H16" s="4"/>
      <c r="I16" s="4"/>
    </row>
    <row r="17" spans="1:10" ht="17.5" thickBot="1">
      <c r="A17" s="256" t="s">
        <v>406</v>
      </c>
      <c r="B17" s="63"/>
      <c r="C17" s="63"/>
      <c r="D17" s="63"/>
      <c r="E17" s="248"/>
      <c r="F17" s="93"/>
      <c r="G17" s="7"/>
      <c r="H17" s="4"/>
      <c r="I17" s="4"/>
    </row>
    <row r="18" spans="1:10" ht="17.5" thickBot="1">
      <c r="A18" s="256"/>
      <c r="B18" s="247" t="s">
        <v>407</v>
      </c>
      <c r="C18" s="247" t="s">
        <v>428</v>
      </c>
      <c r="D18" s="63" t="s">
        <v>440</v>
      </c>
      <c r="E18" s="252">
        <v>53</v>
      </c>
      <c r="F18" s="93"/>
      <c r="G18" s="7"/>
      <c r="H18" s="4"/>
      <c r="I18" s="4"/>
    </row>
    <row r="19" spans="1:10" ht="17.5" thickBot="1">
      <c r="A19" s="256" t="s">
        <v>408</v>
      </c>
      <c r="B19" s="245"/>
      <c r="C19" s="243"/>
      <c r="D19" s="63"/>
      <c r="E19" s="248"/>
      <c r="F19" s="7"/>
      <c r="G19" s="7"/>
      <c r="H19" s="4"/>
      <c r="I19" s="4"/>
    </row>
    <row r="20" spans="1:10">
      <c r="B20" s="245" t="s">
        <v>409</v>
      </c>
      <c r="C20" s="243" t="s">
        <v>428</v>
      </c>
      <c r="D20" s="246" t="s">
        <v>440</v>
      </c>
      <c r="E20" s="249">
        <v>56</v>
      </c>
      <c r="F20" s="7"/>
      <c r="G20" s="7"/>
      <c r="H20" s="4"/>
      <c r="I20" s="4"/>
    </row>
    <row r="21" spans="1:10" ht="17.5" thickBot="1">
      <c r="B21" s="247" t="s">
        <v>410</v>
      </c>
      <c r="C21" s="59" t="s">
        <v>438</v>
      </c>
      <c r="D21" s="247" t="s">
        <v>440</v>
      </c>
      <c r="E21" s="59">
        <v>49</v>
      </c>
      <c r="F21" s="8"/>
      <c r="G21" s="8"/>
      <c r="H21" s="120"/>
      <c r="I21" s="120"/>
    </row>
    <row r="22" spans="1:10">
      <c r="B22" s="226"/>
      <c r="C22" s="226"/>
      <c r="D22" s="226"/>
      <c r="E22" s="152"/>
    </row>
    <row r="23" spans="1:10" ht="17.5" thickBot="1"/>
    <row r="24" spans="1:10" ht="17.5" thickBot="1">
      <c r="A24" s="256" t="s">
        <v>451</v>
      </c>
      <c r="B24" s="63" t="s">
        <v>391</v>
      </c>
      <c r="C24" s="63" t="s">
        <v>411</v>
      </c>
      <c r="D24" s="258"/>
      <c r="E24" s="242" t="s">
        <v>412</v>
      </c>
      <c r="F24" s="253"/>
      <c r="G24" s="254" t="s">
        <v>457</v>
      </c>
      <c r="H24" s="254"/>
      <c r="I24" s="225"/>
    </row>
    <row r="25" spans="1:10">
      <c r="B25" s="58" t="s">
        <v>422</v>
      </c>
      <c r="C25" s="58" t="s">
        <v>426</v>
      </c>
      <c r="D25" s="250" t="s">
        <v>440</v>
      </c>
      <c r="E25" s="246">
        <v>56</v>
      </c>
      <c r="F25" s="93"/>
      <c r="G25" s="7"/>
      <c r="H25" s="7"/>
      <c r="I25" s="4"/>
    </row>
    <row r="26" spans="1:10">
      <c r="B26" s="58" t="s">
        <v>423</v>
      </c>
      <c r="C26" s="58" t="s">
        <v>427</v>
      </c>
      <c r="D26" s="251" t="s">
        <v>440</v>
      </c>
      <c r="E26" s="246">
        <v>53</v>
      </c>
      <c r="F26" s="93"/>
      <c r="G26" s="178" t="s">
        <v>455</v>
      </c>
      <c r="H26" s="7"/>
      <c r="I26" s="4"/>
    </row>
    <row r="27" spans="1:10">
      <c r="B27" s="58" t="s">
        <v>424</v>
      </c>
      <c r="C27" s="58" t="s">
        <v>428</v>
      </c>
      <c r="D27" s="251" t="s">
        <v>440</v>
      </c>
      <c r="E27" s="246">
        <v>61</v>
      </c>
      <c r="F27" s="93"/>
      <c r="G27" s="178" t="s">
        <v>456</v>
      </c>
      <c r="H27" s="7"/>
      <c r="I27" s="4"/>
    </row>
    <row r="28" spans="1:10" ht="17.5" thickBot="1">
      <c r="B28" s="60" t="s">
        <v>425</v>
      </c>
      <c r="C28" s="60" t="s">
        <v>428</v>
      </c>
      <c r="D28" s="228" t="s">
        <v>440</v>
      </c>
      <c r="E28" s="247">
        <v>49</v>
      </c>
      <c r="F28" s="255"/>
      <c r="G28" s="8"/>
      <c r="H28" s="8"/>
      <c r="I28" s="120"/>
    </row>
    <row r="29" spans="1:10" ht="17.5" thickBot="1">
      <c r="B29" s="63" t="s">
        <v>391</v>
      </c>
      <c r="C29" s="63" t="s">
        <v>411</v>
      </c>
      <c r="D29" s="258"/>
      <c r="E29" s="242" t="s">
        <v>412</v>
      </c>
      <c r="F29" s="253"/>
      <c r="G29" s="6"/>
      <c r="H29" s="6"/>
      <c r="I29" s="225"/>
    </row>
    <row r="30" spans="1:10">
      <c r="B30" s="58" t="s">
        <v>431</v>
      </c>
      <c r="C30" s="58" t="s">
        <v>426</v>
      </c>
      <c r="D30" s="259" t="s">
        <v>441</v>
      </c>
      <c r="E30" s="246">
        <f>2021-1967</f>
        <v>54</v>
      </c>
      <c r="F30" s="93"/>
      <c r="G30" s="178" t="s">
        <v>458</v>
      </c>
      <c r="H30" s="178"/>
      <c r="I30" s="4"/>
      <c r="J30" s="46"/>
    </row>
    <row r="31" spans="1:10">
      <c r="B31" s="58" t="s">
        <v>432</v>
      </c>
      <c r="C31" s="58" t="s">
        <v>427</v>
      </c>
      <c r="D31" s="259" t="s">
        <v>441</v>
      </c>
      <c r="E31" s="246">
        <f>2021-1950</f>
        <v>71</v>
      </c>
      <c r="F31" s="93"/>
      <c r="G31" s="7"/>
      <c r="H31" s="7"/>
      <c r="I31" s="4"/>
      <c r="J31" s="46"/>
    </row>
    <row r="32" spans="1:10">
      <c r="B32" s="58" t="s">
        <v>433</v>
      </c>
      <c r="C32" s="58" t="s">
        <v>428</v>
      </c>
      <c r="D32" s="259" t="s">
        <v>441</v>
      </c>
      <c r="E32" s="246">
        <f>2022-1966</f>
        <v>56</v>
      </c>
      <c r="F32" s="93"/>
      <c r="G32" s="178" t="s">
        <v>429</v>
      </c>
      <c r="H32" s="7"/>
      <c r="I32" s="4"/>
      <c r="J32" s="46"/>
    </row>
    <row r="33" spans="1:10">
      <c r="B33" s="58" t="s">
        <v>434</v>
      </c>
      <c r="C33" s="58" t="s">
        <v>428</v>
      </c>
      <c r="D33" s="259" t="s">
        <v>441</v>
      </c>
      <c r="E33" s="246">
        <f>2022-1958</f>
        <v>64</v>
      </c>
      <c r="F33" s="93"/>
      <c r="G33" s="178" t="s">
        <v>430</v>
      </c>
      <c r="H33" s="7"/>
      <c r="I33" s="4"/>
      <c r="J33" s="46"/>
    </row>
    <row r="34" spans="1:10" ht="17.5" thickBot="1">
      <c r="B34" s="60" t="s">
        <v>435</v>
      </c>
      <c r="C34" s="60" t="s">
        <v>428</v>
      </c>
      <c r="D34" s="260" t="s">
        <v>441</v>
      </c>
      <c r="E34" s="247">
        <f>2022-1930</f>
        <v>92</v>
      </c>
      <c r="F34" s="255"/>
      <c r="G34" s="8"/>
      <c r="H34" s="8"/>
      <c r="I34" s="120"/>
      <c r="J34" s="46"/>
    </row>
    <row r="36" spans="1:10" ht="17.5" thickBot="1">
      <c r="G36" s="8"/>
      <c r="H36" s="8"/>
    </row>
    <row r="37" spans="1:10" ht="17.5" thickBot="1">
      <c r="A37" s="256" t="s">
        <v>421</v>
      </c>
      <c r="B37" s="63" t="s">
        <v>391</v>
      </c>
      <c r="C37" s="63" t="s">
        <v>411</v>
      </c>
      <c r="D37" s="258"/>
      <c r="E37" s="242" t="s">
        <v>412</v>
      </c>
      <c r="F37" s="253"/>
      <c r="I37" s="225"/>
    </row>
    <row r="38" spans="1:10">
      <c r="B38" s="58" t="s">
        <v>420</v>
      </c>
      <c r="C38" s="58" t="s">
        <v>413</v>
      </c>
      <c r="D38" s="245" t="s">
        <v>443</v>
      </c>
      <c r="E38" s="244" t="s">
        <v>444</v>
      </c>
      <c r="F38" s="93"/>
      <c r="G38" s="178" t="s">
        <v>459</v>
      </c>
      <c r="H38" s="178"/>
      <c r="I38" s="4"/>
    </row>
    <row r="39" spans="1:10">
      <c r="A39" s="3"/>
      <c r="B39" s="58" t="s">
        <v>415</v>
      </c>
      <c r="C39" s="227" t="s">
        <v>414</v>
      </c>
      <c r="D39" s="246" t="s">
        <v>443</v>
      </c>
      <c r="E39" s="244" t="s">
        <v>445</v>
      </c>
      <c r="F39" s="93"/>
      <c r="G39" s="178" t="s">
        <v>450</v>
      </c>
      <c r="H39" s="178"/>
      <c r="I39" s="4"/>
    </row>
    <row r="40" spans="1:10">
      <c r="B40" s="58" t="s">
        <v>416</v>
      </c>
      <c r="C40" s="227" t="s">
        <v>413</v>
      </c>
      <c r="D40" s="246" t="s">
        <v>442</v>
      </c>
      <c r="E40" s="244" t="s">
        <v>446</v>
      </c>
      <c r="F40" s="93"/>
      <c r="G40" s="7"/>
      <c r="H40" s="7"/>
      <c r="I40" s="4"/>
    </row>
    <row r="41" spans="1:10">
      <c r="B41" s="58" t="s">
        <v>417</v>
      </c>
      <c r="C41" s="227" t="s">
        <v>414</v>
      </c>
      <c r="D41" s="246" t="s">
        <v>443</v>
      </c>
      <c r="E41" s="244" t="s">
        <v>447</v>
      </c>
      <c r="F41" s="93"/>
      <c r="G41" s="178" t="s">
        <v>436</v>
      </c>
      <c r="H41" s="7"/>
      <c r="I41" s="4"/>
    </row>
    <row r="42" spans="1:10">
      <c r="B42" s="58" t="s">
        <v>418</v>
      </c>
      <c r="C42" s="227" t="s">
        <v>413</v>
      </c>
      <c r="D42" s="246" t="s">
        <v>443</v>
      </c>
      <c r="E42" s="244" t="s">
        <v>448</v>
      </c>
      <c r="G42" s="178" t="s">
        <v>437</v>
      </c>
      <c r="H42" s="7"/>
      <c r="I42" s="4"/>
    </row>
    <row r="43" spans="1:10" ht="17.5" thickBot="1">
      <c r="B43" s="60" t="s">
        <v>419</v>
      </c>
      <c r="C43" s="206" t="s">
        <v>413</v>
      </c>
      <c r="D43" s="247" t="s">
        <v>443</v>
      </c>
      <c r="E43" s="59" t="s">
        <v>449</v>
      </c>
      <c r="F43" s="255"/>
      <c r="G43" s="8"/>
      <c r="H43" s="8"/>
      <c r="I43" s="120"/>
    </row>
  </sheetData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topLeftCell="N16" workbookViewId="0">
      <selection activeCell="A11" sqref="A11"/>
    </sheetView>
  </sheetViews>
  <sheetFormatPr defaultRowHeight="17"/>
  <sheetData>
    <row r="1" spans="1:1">
      <c r="A1" s="3" t="s">
        <v>366</v>
      </c>
    </row>
  </sheetData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J5"/>
  <sheetViews>
    <sheetView workbookViewId="0"/>
  </sheetViews>
  <sheetFormatPr defaultRowHeight="17"/>
  <cols>
    <col min="2" max="2" width="16.81640625" customWidth="1"/>
    <col min="3" max="10" width="10.6328125" customWidth="1"/>
  </cols>
  <sheetData>
    <row r="1" spans="1:10" ht="17.5" thickBot="1">
      <c r="A1" s="3" t="s">
        <v>40</v>
      </c>
    </row>
    <row r="2" spans="1:10" ht="17.5" thickBot="1">
      <c r="B2" s="142" t="s">
        <v>8</v>
      </c>
      <c r="C2" s="11" t="s">
        <v>0</v>
      </c>
      <c r="D2" s="11" t="s">
        <v>1</v>
      </c>
      <c r="E2" s="11" t="s">
        <v>2</v>
      </c>
      <c r="F2" s="11" t="s">
        <v>3</v>
      </c>
      <c r="G2" s="11" t="s">
        <v>4</v>
      </c>
      <c r="H2" s="11" t="s">
        <v>5</v>
      </c>
      <c r="I2" s="11" t="s">
        <v>6</v>
      </c>
      <c r="J2" s="143" t="s">
        <v>7</v>
      </c>
    </row>
    <row r="3" spans="1:10">
      <c r="B3" s="140" t="s">
        <v>9</v>
      </c>
      <c r="C3" s="146">
        <v>0</v>
      </c>
      <c r="D3" s="146">
        <v>2.1999999999999999E-2</v>
      </c>
      <c r="E3" s="146">
        <v>3791.9360000000001</v>
      </c>
      <c r="F3" s="146">
        <v>2834.9369999999999</v>
      </c>
      <c r="G3" s="146">
        <v>7150.5879999999997</v>
      </c>
      <c r="H3" s="146">
        <v>7543.2910000000002</v>
      </c>
      <c r="I3" s="146">
        <v>17024.189999999999</v>
      </c>
      <c r="J3" s="18">
        <v>29129.03</v>
      </c>
    </row>
    <row r="4" spans="1:10">
      <c r="A4" s="4"/>
      <c r="B4" s="30"/>
      <c r="C4" s="146">
        <v>0.10299999999999999</v>
      </c>
      <c r="D4" s="146">
        <v>0.309</v>
      </c>
      <c r="E4" s="146">
        <v>2862.9029999999998</v>
      </c>
      <c r="F4" s="146">
        <v>3320.5059999999999</v>
      </c>
      <c r="G4" s="146">
        <v>7948.2349999999997</v>
      </c>
      <c r="H4" s="146">
        <v>9071.393</v>
      </c>
      <c r="I4" s="146">
        <v>13556.45</v>
      </c>
      <c r="J4" s="18">
        <v>30612.9</v>
      </c>
    </row>
    <row r="5" spans="1:10" ht="17.5" thickBot="1">
      <c r="A5" s="4"/>
      <c r="B5" s="153"/>
      <c r="C5" s="141">
        <v>0.21099999999999999</v>
      </c>
      <c r="D5" s="141">
        <v>0.245</v>
      </c>
      <c r="E5" s="141">
        <v>2888.71</v>
      </c>
      <c r="F5" s="141">
        <v>3765.0630000000001</v>
      </c>
      <c r="G5" s="141">
        <v>7708.2349999999997</v>
      </c>
      <c r="H5" s="141">
        <v>8407.3420000000006</v>
      </c>
      <c r="I5" s="141">
        <v>13475.81</v>
      </c>
      <c r="J5" s="147">
        <v>29451.61</v>
      </c>
    </row>
  </sheetData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E8"/>
  <sheetViews>
    <sheetView workbookViewId="0">
      <selection activeCell="C7" sqref="C7"/>
    </sheetView>
  </sheetViews>
  <sheetFormatPr defaultRowHeight="17"/>
  <cols>
    <col min="2" max="2" width="17" customWidth="1"/>
    <col min="3" max="3" width="17.08984375" customWidth="1"/>
    <col min="4" max="4" width="17.54296875" customWidth="1"/>
    <col min="5" max="5" width="21.453125" customWidth="1"/>
  </cols>
  <sheetData>
    <row r="1" spans="1:5" ht="17.5" thickBot="1">
      <c r="A1" s="3" t="s">
        <v>39</v>
      </c>
    </row>
    <row r="2" spans="1:5" ht="17.5" thickBot="1">
      <c r="B2" s="10"/>
      <c r="C2" s="10" t="s">
        <v>10</v>
      </c>
      <c r="D2" s="10" t="s">
        <v>11</v>
      </c>
      <c r="E2" s="11" t="s">
        <v>12</v>
      </c>
    </row>
    <row r="3" spans="1:5">
      <c r="B3" s="173" t="s">
        <v>324</v>
      </c>
      <c r="C3" s="12">
        <v>5</v>
      </c>
      <c r="D3" s="12">
        <v>7.3</v>
      </c>
      <c r="E3" s="12">
        <v>12.35</v>
      </c>
    </row>
    <row r="4" spans="1:5">
      <c r="B4" s="13"/>
      <c r="C4" s="13">
        <v>4.22</v>
      </c>
      <c r="D4" s="13">
        <v>6.2</v>
      </c>
      <c r="E4" s="13">
        <v>18.899999999999999</v>
      </c>
    </row>
    <row r="5" spans="1:5" ht="17.5" thickBot="1">
      <c r="B5" s="14"/>
      <c r="C5" s="14">
        <v>6.5</v>
      </c>
      <c r="D5" s="14">
        <v>9.5</v>
      </c>
      <c r="E5" s="15">
        <v>14.63</v>
      </c>
    </row>
    <row r="6" spans="1:5">
      <c r="B6" s="173" t="s">
        <v>325</v>
      </c>
      <c r="C6" s="16">
        <v>95</v>
      </c>
      <c r="D6" s="16">
        <v>92.7</v>
      </c>
      <c r="E6" s="12">
        <v>87.65</v>
      </c>
    </row>
    <row r="7" spans="1:5">
      <c r="B7" s="13"/>
      <c r="C7" s="17">
        <v>95.78</v>
      </c>
      <c r="D7" s="17">
        <v>93.8</v>
      </c>
      <c r="E7" s="13">
        <v>81.099999999999994</v>
      </c>
    </row>
    <row r="8" spans="1:5" ht="17.5" thickBot="1">
      <c r="B8" s="14"/>
      <c r="C8" s="14">
        <v>93.5</v>
      </c>
      <c r="D8" s="14">
        <v>90.5</v>
      </c>
      <c r="E8" s="15">
        <v>85.37</v>
      </c>
    </row>
  </sheetData>
  <phoneticPr fontId="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>
  <dimension ref="A1:F6"/>
  <sheetViews>
    <sheetView workbookViewId="0">
      <selection activeCell="D6" sqref="D6"/>
    </sheetView>
  </sheetViews>
  <sheetFormatPr defaultRowHeight="17"/>
  <cols>
    <col min="2" max="2" width="16.1796875" customWidth="1"/>
  </cols>
  <sheetData>
    <row r="1" spans="1:6" ht="17.5" thickBot="1">
      <c r="A1" s="3" t="s">
        <v>38</v>
      </c>
    </row>
    <row r="2" spans="1:6" ht="17.5" thickBot="1">
      <c r="B2" s="22"/>
      <c r="C2" s="23" t="s">
        <v>17</v>
      </c>
      <c r="D2" s="24"/>
      <c r="E2" s="23" t="s">
        <v>18</v>
      </c>
      <c r="F2" s="25"/>
    </row>
    <row r="3" spans="1:6" ht="17.5" thickBot="1">
      <c r="A3" s="4"/>
      <c r="B3" s="9" t="s">
        <v>15</v>
      </c>
      <c r="C3" s="36" t="s">
        <v>14</v>
      </c>
      <c r="D3" s="18" t="s">
        <v>13</v>
      </c>
      <c r="E3" s="36" t="s">
        <v>14</v>
      </c>
      <c r="F3" s="18" t="s">
        <v>13</v>
      </c>
    </row>
    <row r="4" spans="1:6">
      <c r="B4" s="21" t="s">
        <v>324</v>
      </c>
      <c r="C4" s="36">
        <v>100</v>
      </c>
      <c r="D4" s="28">
        <v>2.226702</v>
      </c>
      <c r="E4" s="36">
        <v>100</v>
      </c>
      <c r="F4" s="28">
        <v>11.06</v>
      </c>
    </row>
    <row r="5" spans="1:6">
      <c r="B5" s="19"/>
      <c r="C5" s="34">
        <v>104.3</v>
      </c>
      <c r="D5" s="18">
        <v>4.58</v>
      </c>
      <c r="E5" s="34"/>
      <c r="F5" s="18"/>
    </row>
    <row r="6" spans="1:6" ht="17.5" thickBot="1">
      <c r="B6" s="20"/>
      <c r="C6" s="35">
        <v>95.7</v>
      </c>
      <c r="D6" s="29">
        <v>3.21</v>
      </c>
      <c r="E6" s="35"/>
      <c r="F6" s="29"/>
    </row>
  </sheetData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6.xml><?xml version="1.0" encoding="utf-8"?>
<worksheet xmlns="http://schemas.openxmlformats.org/spreadsheetml/2006/main" xmlns:r="http://schemas.openxmlformats.org/officeDocument/2006/relationships">
  <dimension ref="A1:F7"/>
  <sheetViews>
    <sheetView workbookViewId="0">
      <selection activeCell="I6" sqref="I6"/>
    </sheetView>
  </sheetViews>
  <sheetFormatPr defaultRowHeight="17"/>
  <cols>
    <col min="2" max="2" width="11.08984375" customWidth="1"/>
  </cols>
  <sheetData>
    <row r="1" spans="1:6" ht="17.5" thickBot="1">
      <c r="A1" s="3" t="s">
        <v>37</v>
      </c>
    </row>
    <row r="2" spans="1:6" ht="17.5" thickBot="1">
      <c r="B2" s="22"/>
      <c r="C2" s="23" t="s">
        <v>20</v>
      </c>
      <c r="D2" s="24"/>
      <c r="E2" s="23" t="s">
        <v>21</v>
      </c>
      <c r="F2" s="25"/>
    </row>
    <row r="3" spans="1:6" ht="17.5" thickBot="1">
      <c r="A3" s="4"/>
      <c r="B3" s="9" t="s">
        <v>19</v>
      </c>
      <c r="C3" s="36" t="s">
        <v>14</v>
      </c>
      <c r="D3" s="18" t="s">
        <v>13</v>
      </c>
      <c r="E3" s="36" t="s">
        <v>14</v>
      </c>
      <c r="F3" s="18" t="s">
        <v>13</v>
      </c>
    </row>
    <row r="4" spans="1:6" ht="17.5" thickBot="1">
      <c r="B4" s="22" t="s">
        <v>324</v>
      </c>
      <c r="C4" s="43">
        <v>100</v>
      </c>
      <c r="D4" s="143">
        <v>18.72</v>
      </c>
      <c r="E4" s="43">
        <v>100</v>
      </c>
      <c r="F4" s="143">
        <v>8.36</v>
      </c>
    </row>
    <row r="5" spans="1:6">
      <c r="A5" s="7"/>
      <c r="B5" s="149"/>
      <c r="C5" s="144"/>
      <c r="D5" s="144"/>
      <c r="E5" s="144"/>
      <c r="F5" s="144"/>
    </row>
    <row r="6" spans="1:6">
      <c r="A6" s="7"/>
      <c r="B6" s="27"/>
      <c r="C6" s="26"/>
      <c r="D6" s="26"/>
      <c r="E6" s="26"/>
      <c r="F6" s="26"/>
    </row>
    <row r="7" spans="1:6">
      <c r="B7" s="7"/>
      <c r="C7" s="7"/>
      <c r="D7" s="7"/>
      <c r="E7" s="7"/>
      <c r="F7" s="7"/>
    </row>
  </sheetData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>
  <dimension ref="A1:F6"/>
  <sheetViews>
    <sheetView workbookViewId="0">
      <selection activeCell="D16" sqref="D16"/>
    </sheetView>
  </sheetViews>
  <sheetFormatPr defaultRowHeight="17"/>
  <cols>
    <col min="2" max="2" width="11.453125" customWidth="1"/>
    <col min="3" max="4" width="13.6328125" customWidth="1"/>
    <col min="5" max="5" width="13.1796875" customWidth="1"/>
    <col min="6" max="6" width="13.453125" customWidth="1"/>
  </cols>
  <sheetData>
    <row r="1" spans="1:6" ht="17.5" thickBot="1">
      <c r="A1" s="3" t="s">
        <v>36</v>
      </c>
    </row>
    <row r="2" spans="1:6">
      <c r="B2" s="12" t="s">
        <v>8</v>
      </c>
      <c r="C2" s="31" t="s">
        <v>0</v>
      </c>
      <c r="D2" s="32"/>
      <c r="E2" s="31" t="s">
        <v>22</v>
      </c>
      <c r="F2" s="32"/>
    </row>
    <row r="3" spans="1:6" ht="17.5" thickBot="1">
      <c r="B3" s="17"/>
      <c r="C3" s="33" t="s">
        <v>23</v>
      </c>
      <c r="D3" s="29" t="s">
        <v>24</v>
      </c>
      <c r="E3" s="33" t="s">
        <v>23</v>
      </c>
      <c r="F3" s="29" t="s">
        <v>24</v>
      </c>
    </row>
    <row r="4" spans="1:6">
      <c r="A4" s="4"/>
      <c r="B4" s="37" t="s">
        <v>9</v>
      </c>
      <c r="C4" s="36">
        <v>30.4374</v>
      </c>
      <c r="D4" s="145">
        <v>66531.839999999997</v>
      </c>
      <c r="E4" s="36">
        <v>1692.1079999999999</v>
      </c>
      <c r="F4" s="145">
        <v>258505</v>
      </c>
    </row>
    <row r="5" spans="1:6">
      <c r="A5" s="4"/>
      <c r="B5" s="30"/>
      <c r="C5" s="34">
        <v>31.460999999999999</v>
      </c>
      <c r="D5" s="18">
        <v>64645.56</v>
      </c>
      <c r="E5" s="34">
        <v>2042.308</v>
      </c>
      <c r="F5" s="18">
        <v>257455.4</v>
      </c>
    </row>
    <row r="6" spans="1:6" ht="17.5" thickBot="1">
      <c r="B6" s="38"/>
      <c r="C6" s="35">
        <v>28.101900000000001</v>
      </c>
      <c r="D6" s="147">
        <v>69185.429999999993</v>
      </c>
      <c r="E6" s="35">
        <v>2265.5859999999998</v>
      </c>
      <c r="F6" s="147">
        <v>251539</v>
      </c>
    </row>
  </sheetData>
  <phoneticPr fontId="1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>
  <dimension ref="A1:F12"/>
  <sheetViews>
    <sheetView workbookViewId="0">
      <selection activeCell="H14" sqref="H14"/>
    </sheetView>
  </sheetViews>
  <sheetFormatPr defaultRowHeight="17"/>
  <cols>
    <col min="2" max="6" width="13.6328125" customWidth="1"/>
  </cols>
  <sheetData>
    <row r="1" spans="1:6" ht="17.5" thickBot="1">
      <c r="A1" s="3" t="s">
        <v>35</v>
      </c>
      <c r="B1" s="7"/>
      <c r="E1" s="7"/>
      <c r="F1" s="7"/>
    </row>
    <row r="2" spans="1:6" ht="17.5" thickBot="1">
      <c r="B2" s="261" t="s">
        <v>226</v>
      </c>
      <c r="C2" s="23" t="s">
        <v>224</v>
      </c>
      <c r="D2" s="24"/>
      <c r="E2" s="23" t="s">
        <v>225</v>
      </c>
      <c r="F2" s="25"/>
    </row>
    <row r="3" spans="1:6" ht="17.5" thickBot="1">
      <c r="B3" s="262"/>
      <c r="C3" s="43" t="s">
        <v>23</v>
      </c>
      <c r="D3" s="107" t="s">
        <v>227</v>
      </c>
      <c r="E3" s="43" t="s">
        <v>23</v>
      </c>
      <c r="F3" s="107" t="s">
        <v>227</v>
      </c>
    </row>
    <row r="4" spans="1:6" ht="17.5" thickBot="1">
      <c r="A4" s="4"/>
      <c r="B4" s="127">
        <v>1</v>
      </c>
      <c r="F4" s="120"/>
    </row>
    <row r="5" spans="1:6">
      <c r="A5" s="4"/>
      <c r="B5" s="174" t="s">
        <v>324</v>
      </c>
      <c r="C5" s="114">
        <v>37.36</v>
      </c>
      <c r="D5" s="108">
        <v>32.99</v>
      </c>
      <c r="E5" s="115">
        <v>25.35</v>
      </c>
      <c r="F5" s="108">
        <v>34.79</v>
      </c>
    </row>
    <row r="6" spans="1:6" ht="17.5" thickBot="1">
      <c r="A6" s="4"/>
      <c r="B6" s="175" t="s">
        <v>325</v>
      </c>
      <c r="C6" s="71">
        <v>62.64</v>
      </c>
      <c r="D6" s="109">
        <v>67.010000000000005</v>
      </c>
      <c r="E6" s="35">
        <v>74.650000000000006</v>
      </c>
      <c r="F6" s="90">
        <v>65.209999999999994</v>
      </c>
    </row>
    <row r="7" spans="1:6" ht="17.5" thickBot="1">
      <c r="A7" s="4"/>
      <c r="B7" s="127">
        <v>2</v>
      </c>
      <c r="C7" s="122"/>
      <c r="D7" s="122"/>
      <c r="E7" s="122"/>
      <c r="F7" s="121"/>
    </row>
    <row r="8" spans="1:6">
      <c r="A8" s="4"/>
      <c r="B8" s="174" t="s">
        <v>324</v>
      </c>
      <c r="C8" s="116">
        <v>40.549999999999997</v>
      </c>
      <c r="D8" s="117">
        <v>30.28</v>
      </c>
      <c r="E8" s="118">
        <v>19.77</v>
      </c>
      <c r="F8" s="123">
        <v>29.67</v>
      </c>
    </row>
    <row r="9" spans="1:6" ht="17.5" thickBot="1">
      <c r="A9" s="4"/>
      <c r="B9" s="175" t="s">
        <v>325</v>
      </c>
      <c r="C9" s="86">
        <v>59.45</v>
      </c>
      <c r="D9" s="88">
        <v>69.72</v>
      </c>
      <c r="E9" s="33">
        <v>80.23</v>
      </c>
      <c r="F9" s="90">
        <v>70.33</v>
      </c>
    </row>
    <row r="10" spans="1:6" ht="17.5" thickBot="1">
      <c r="A10" s="4"/>
      <c r="B10" s="127">
        <v>3</v>
      </c>
      <c r="C10" s="122"/>
      <c r="D10" s="122"/>
      <c r="E10" s="122"/>
      <c r="F10" s="120"/>
    </row>
    <row r="11" spans="1:6">
      <c r="A11" s="4"/>
      <c r="B11" s="174" t="s">
        <v>324</v>
      </c>
      <c r="C11" s="116">
        <v>34.67</v>
      </c>
      <c r="D11" s="117">
        <v>29.67</v>
      </c>
      <c r="E11" s="118">
        <v>18.75</v>
      </c>
      <c r="F11" s="117">
        <v>37.75</v>
      </c>
    </row>
    <row r="12" spans="1:6" ht="17.5" thickBot="1">
      <c r="A12" s="4"/>
      <c r="B12" s="175" t="s">
        <v>325</v>
      </c>
      <c r="C12" s="35">
        <v>65.33</v>
      </c>
      <c r="D12" s="109">
        <v>70.33</v>
      </c>
      <c r="E12" s="35">
        <v>81.25</v>
      </c>
      <c r="F12" s="109">
        <v>62.25</v>
      </c>
    </row>
  </sheetData>
  <mergeCells count="1">
    <mergeCell ref="B2:B3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F6"/>
  <sheetViews>
    <sheetView workbookViewId="0">
      <selection activeCell="C3" sqref="C3"/>
    </sheetView>
  </sheetViews>
  <sheetFormatPr defaultRowHeight="17"/>
  <cols>
    <col min="2" max="2" width="13.08984375" customWidth="1"/>
    <col min="3" max="6" width="13.6328125" customWidth="1"/>
  </cols>
  <sheetData>
    <row r="1" spans="1:6" ht="17.5" thickBot="1">
      <c r="A1" s="3" t="s">
        <v>34</v>
      </c>
    </row>
    <row r="2" spans="1:6" ht="17.5" thickBot="1">
      <c r="B2" s="22"/>
      <c r="C2" s="23" t="s">
        <v>25</v>
      </c>
      <c r="D2" s="24"/>
      <c r="E2" s="23" t="s">
        <v>26</v>
      </c>
      <c r="F2" s="25"/>
    </row>
    <row r="3" spans="1:6" ht="17.5" thickBot="1">
      <c r="A3" s="4"/>
      <c r="B3" s="40" t="s">
        <v>15</v>
      </c>
      <c r="C3" s="43" t="s">
        <v>14</v>
      </c>
      <c r="D3" s="44" t="s">
        <v>13</v>
      </c>
      <c r="E3" s="43" t="s">
        <v>14</v>
      </c>
      <c r="F3" s="44" t="s">
        <v>13</v>
      </c>
    </row>
    <row r="4" spans="1:6">
      <c r="B4" s="40" t="s">
        <v>324</v>
      </c>
      <c r="C4" s="36">
        <v>100</v>
      </c>
      <c r="D4" s="18">
        <v>13.32</v>
      </c>
      <c r="E4" s="34">
        <v>100</v>
      </c>
      <c r="F4" s="18">
        <v>8.36</v>
      </c>
    </row>
    <row r="5" spans="1:6">
      <c r="B5" s="41"/>
      <c r="C5" s="34">
        <v>96.47</v>
      </c>
      <c r="D5" s="18">
        <v>12.56</v>
      </c>
      <c r="E5" s="34">
        <v>97.33</v>
      </c>
      <c r="F5" s="18">
        <v>7.35</v>
      </c>
    </row>
    <row r="6" spans="1:6" ht="17.5" thickBot="1">
      <c r="B6" s="42"/>
      <c r="C6" s="35">
        <v>103.56</v>
      </c>
      <c r="D6" s="29">
        <v>10.17</v>
      </c>
      <c r="E6" s="35">
        <v>102.67</v>
      </c>
      <c r="F6" s="29">
        <v>6.43</v>
      </c>
    </row>
  </sheetData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B3"/>
  <sheetViews>
    <sheetView workbookViewId="0">
      <selection activeCell="N8" sqref="N8"/>
    </sheetView>
  </sheetViews>
  <sheetFormatPr defaultRowHeight="17"/>
  <cols>
    <col min="1" max="1" width="10.90625" customWidth="1"/>
  </cols>
  <sheetData>
    <row r="1" spans="1:2">
      <c r="A1" s="3" t="s">
        <v>268</v>
      </c>
    </row>
    <row r="2" spans="1:2">
      <c r="B2" t="s">
        <v>269</v>
      </c>
    </row>
    <row r="3" spans="1:2">
      <c r="B3" t="s">
        <v>270</v>
      </c>
    </row>
  </sheetData>
  <phoneticPr fontId="1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B3"/>
  <sheetViews>
    <sheetView workbookViewId="0">
      <selection activeCell="N9" sqref="N9"/>
    </sheetView>
  </sheetViews>
  <sheetFormatPr defaultRowHeight="17"/>
  <sheetData>
    <row r="1" spans="1:2">
      <c r="A1" s="3" t="s">
        <v>271</v>
      </c>
    </row>
    <row r="2" spans="1:2">
      <c r="B2" t="s">
        <v>269</v>
      </c>
    </row>
    <row r="3" spans="1:2">
      <c r="B3" t="s">
        <v>270</v>
      </c>
    </row>
  </sheetData>
  <phoneticPr fontId="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>
  <dimension ref="A1"/>
  <sheetViews>
    <sheetView topLeftCell="A25" zoomScale="75" zoomScaleNormal="75" workbookViewId="0">
      <selection activeCell="Q22" sqref="Q22"/>
    </sheetView>
  </sheetViews>
  <sheetFormatPr defaultRowHeight="17"/>
  <sheetData>
    <row r="1" spans="1:1">
      <c r="A1" s="3" t="s">
        <v>367</v>
      </c>
    </row>
  </sheetData>
  <phoneticPr fontId="1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dimension ref="A1:F5"/>
  <sheetViews>
    <sheetView workbookViewId="0">
      <selection activeCell="C11" sqref="C11"/>
    </sheetView>
  </sheetViews>
  <sheetFormatPr defaultRowHeight="17"/>
  <cols>
    <col min="2" max="3" width="13.26953125" style="46" customWidth="1"/>
    <col min="4" max="9" width="13.26953125" customWidth="1"/>
  </cols>
  <sheetData>
    <row r="1" spans="1:6" ht="17.5" thickBot="1">
      <c r="A1" s="3" t="s">
        <v>33</v>
      </c>
      <c r="D1" s="7"/>
    </row>
    <row r="2" spans="1:6" ht="17.5" thickBot="1">
      <c r="A2" s="4"/>
      <c r="B2" s="216" t="s">
        <v>334</v>
      </c>
      <c r="C2" s="63" t="s">
        <v>331</v>
      </c>
      <c r="D2" s="215" t="s">
        <v>332</v>
      </c>
      <c r="E2" s="215" t="s">
        <v>333</v>
      </c>
      <c r="F2" s="215" t="s">
        <v>330</v>
      </c>
    </row>
    <row r="3" spans="1:6">
      <c r="A3" s="4"/>
      <c r="B3" s="212" t="s">
        <v>16</v>
      </c>
      <c r="C3" s="219">
        <v>97.54</v>
      </c>
      <c r="D3" s="219">
        <v>3.77</v>
      </c>
      <c r="E3" s="219">
        <v>95.34</v>
      </c>
      <c r="F3" s="216">
        <v>2.98</v>
      </c>
    </row>
    <row r="4" spans="1:6">
      <c r="A4" s="4"/>
      <c r="B4" s="196"/>
      <c r="C4" s="220">
        <v>101.53</v>
      </c>
      <c r="D4" s="220">
        <v>2.78</v>
      </c>
      <c r="E4" s="220">
        <v>92.16</v>
      </c>
      <c r="F4" s="218">
        <v>3.02</v>
      </c>
    </row>
    <row r="5" spans="1:6" ht="17.5" thickBot="1">
      <c r="A5" s="4"/>
      <c r="B5" s="60"/>
      <c r="C5" s="221">
        <v>100.93</v>
      </c>
      <c r="D5" s="221">
        <v>2.1219999999999999</v>
      </c>
      <c r="E5" s="221">
        <v>90.37</v>
      </c>
      <c r="F5" s="59">
        <v>1.88</v>
      </c>
    </row>
  </sheetData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:J8"/>
  <sheetViews>
    <sheetView workbookViewId="0">
      <selection activeCell="F15" sqref="F15"/>
    </sheetView>
  </sheetViews>
  <sheetFormatPr defaultRowHeight="17"/>
  <cols>
    <col min="2" max="6" width="10.6328125" customWidth="1"/>
    <col min="7" max="13" width="10" customWidth="1"/>
  </cols>
  <sheetData>
    <row r="1" spans="1:10" ht="17.5" thickBot="1">
      <c r="A1" s="3" t="s">
        <v>32</v>
      </c>
    </row>
    <row r="2" spans="1:10" ht="17.5" thickBot="1">
      <c r="A2" s="4"/>
      <c r="B2" s="192"/>
      <c r="C2" s="263" t="s">
        <v>339</v>
      </c>
      <c r="D2" s="264"/>
      <c r="E2" s="265" t="s">
        <v>340</v>
      </c>
      <c r="F2" s="264"/>
      <c r="G2" s="265" t="s">
        <v>342</v>
      </c>
      <c r="H2" s="264"/>
      <c r="I2" s="265" t="s">
        <v>343</v>
      </c>
      <c r="J2" s="264"/>
    </row>
    <row r="3" spans="1:10" ht="17.5" thickBot="1">
      <c r="A3" s="4"/>
      <c r="B3" s="63" t="s">
        <v>335</v>
      </c>
      <c r="C3" s="11" t="s">
        <v>336</v>
      </c>
      <c r="D3" s="213" t="s">
        <v>337</v>
      </c>
      <c r="E3" s="11" t="s">
        <v>338</v>
      </c>
      <c r="F3" s="213" t="s">
        <v>337</v>
      </c>
      <c r="G3" s="11" t="s">
        <v>338</v>
      </c>
      <c r="H3" s="213" t="s">
        <v>337</v>
      </c>
      <c r="I3" s="11" t="s">
        <v>338</v>
      </c>
      <c r="J3" s="213" t="s">
        <v>337</v>
      </c>
    </row>
    <row r="4" spans="1:10">
      <c r="A4" s="4"/>
      <c r="B4" s="211" t="s">
        <v>344</v>
      </c>
      <c r="C4" s="220">
        <v>102.71</v>
      </c>
      <c r="D4" s="218">
        <v>9.56</v>
      </c>
      <c r="E4" s="220">
        <v>3.78</v>
      </c>
      <c r="F4" s="218">
        <v>2.88</v>
      </c>
      <c r="G4" s="220">
        <v>99.81</v>
      </c>
      <c r="H4" s="218">
        <v>9.4600000000000009</v>
      </c>
      <c r="I4" s="220">
        <v>5.32</v>
      </c>
      <c r="J4" s="218">
        <v>2.39</v>
      </c>
    </row>
    <row r="5" spans="1:10">
      <c r="A5" s="4"/>
      <c r="B5" s="152"/>
      <c r="C5" s="220">
        <v>97.35</v>
      </c>
      <c r="D5" s="218">
        <v>8.31</v>
      </c>
      <c r="E5" s="220">
        <v>2.31</v>
      </c>
      <c r="F5" s="218">
        <v>1.79</v>
      </c>
      <c r="G5" s="220">
        <v>102.33</v>
      </c>
      <c r="H5" s="218">
        <v>7.31</v>
      </c>
      <c r="I5" s="220">
        <v>3.89</v>
      </c>
      <c r="J5" s="218">
        <v>1.25</v>
      </c>
    </row>
    <row r="6" spans="1:10" ht="17.5" thickBot="1">
      <c r="A6" s="4"/>
      <c r="B6" s="60"/>
      <c r="C6" s="221">
        <v>99.94</v>
      </c>
      <c r="D6" s="59">
        <v>7.93</v>
      </c>
      <c r="E6" s="221">
        <v>2.95</v>
      </c>
      <c r="F6" s="59">
        <v>2.33</v>
      </c>
      <c r="G6" s="221">
        <v>104.51</v>
      </c>
      <c r="H6" s="59">
        <v>8.6199999999999992</v>
      </c>
      <c r="I6" s="221">
        <v>4.3600000000000003</v>
      </c>
      <c r="J6" s="59">
        <v>2.84</v>
      </c>
    </row>
    <row r="8" spans="1:10">
      <c r="F8" s="7"/>
      <c r="G8" s="7"/>
    </row>
  </sheetData>
  <mergeCells count="4">
    <mergeCell ref="C2:D2"/>
    <mergeCell ref="E2:F2"/>
    <mergeCell ref="G2:H2"/>
    <mergeCell ref="I2:J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:B3"/>
  <sheetViews>
    <sheetView workbookViewId="0">
      <selection activeCell="M7" sqref="M7"/>
    </sheetView>
  </sheetViews>
  <sheetFormatPr defaultRowHeight="17"/>
  <sheetData>
    <row r="1" spans="1:2">
      <c r="A1" s="3" t="s">
        <v>31</v>
      </c>
    </row>
    <row r="2" spans="1:2">
      <c r="B2" t="s">
        <v>269</v>
      </c>
    </row>
    <row r="3" spans="1:2">
      <c r="B3" t="s">
        <v>270</v>
      </c>
    </row>
  </sheetData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>
  <dimension ref="A1:J25"/>
  <sheetViews>
    <sheetView topLeftCell="C13" workbookViewId="0">
      <selection activeCell="G28" sqref="G28"/>
    </sheetView>
  </sheetViews>
  <sheetFormatPr defaultRowHeight="17"/>
  <cols>
    <col min="1" max="1" width="12" customWidth="1"/>
    <col min="2" max="2" width="28.90625" customWidth="1"/>
    <col min="3" max="10" width="10.6328125" customWidth="1"/>
  </cols>
  <sheetData>
    <row r="1" spans="1:10" ht="17.5" thickBot="1">
      <c r="A1" s="3" t="s">
        <v>272</v>
      </c>
    </row>
    <row r="2" spans="1:10" ht="17.5" thickBot="1">
      <c r="B2" s="263" t="s">
        <v>42</v>
      </c>
      <c r="C2" s="265"/>
      <c r="D2" s="265"/>
      <c r="E2" s="265"/>
      <c r="F2" s="265"/>
      <c r="G2" s="265"/>
      <c r="H2" s="265"/>
      <c r="I2" s="265"/>
      <c r="J2" s="264"/>
    </row>
    <row r="3" spans="1:10" ht="17.5" thickBot="1">
      <c r="B3" s="48" t="s">
        <v>45</v>
      </c>
      <c r="C3" s="263" t="s">
        <v>27</v>
      </c>
      <c r="D3" s="265"/>
      <c r="E3" s="265"/>
      <c r="F3" s="264"/>
      <c r="G3" s="263" t="s">
        <v>28</v>
      </c>
      <c r="H3" s="265"/>
      <c r="I3" s="265"/>
      <c r="J3" s="264"/>
    </row>
    <row r="4" spans="1:10" ht="17.5" thickBot="1">
      <c r="B4" s="48" t="s">
        <v>43</v>
      </c>
      <c r="C4" s="43">
        <v>0.5</v>
      </c>
      <c r="D4" s="51">
        <v>3</v>
      </c>
      <c r="E4" s="51">
        <v>6</v>
      </c>
      <c r="F4" s="44">
        <v>24</v>
      </c>
      <c r="G4" s="43">
        <v>0.5</v>
      </c>
      <c r="H4" s="51">
        <v>3</v>
      </c>
      <c r="I4" s="51">
        <v>6</v>
      </c>
      <c r="J4" s="44">
        <v>24</v>
      </c>
    </row>
    <row r="5" spans="1:10">
      <c r="B5" s="41" t="s">
        <v>44</v>
      </c>
      <c r="C5" s="34">
        <v>22.857140000000001</v>
      </c>
      <c r="D5" s="52">
        <v>5.6428570000000002</v>
      </c>
      <c r="E5" s="52">
        <v>5.9285709999999998</v>
      </c>
      <c r="F5" s="18">
        <v>13.21429</v>
      </c>
      <c r="G5" s="34">
        <v>41.142859999999999</v>
      </c>
      <c r="H5" s="52">
        <v>3.8571430000000002</v>
      </c>
      <c r="I5" s="52">
        <v>5.3571429999999998</v>
      </c>
      <c r="J5" s="18">
        <v>4.2</v>
      </c>
    </row>
    <row r="6" spans="1:10">
      <c r="B6" s="41"/>
      <c r="C6" s="34">
        <v>19.045449999999999</v>
      </c>
      <c r="D6" s="52">
        <v>7.1818179999999998</v>
      </c>
      <c r="E6" s="52">
        <v>7.7727269999999997</v>
      </c>
      <c r="F6" s="18">
        <v>13.272729999999999</v>
      </c>
      <c r="G6" s="34">
        <v>29.590910000000001</v>
      </c>
      <c r="H6" s="52">
        <v>4.9090910000000001</v>
      </c>
      <c r="I6" s="52">
        <v>6.6363640000000004</v>
      </c>
      <c r="J6" s="18">
        <v>3.7850000000000001</v>
      </c>
    </row>
    <row r="7" spans="1:10" ht="17.5" thickBot="1">
      <c r="B7" s="42"/>
      <c r="C7" s="35">
        <v>21.36364</v>
      </c>
      <c r="D7" s="53">
        <v>6.8181820000000002</v>
      </c>
      <c r="E7" s="53">
        <v>6.9545450000000004</v>
      </c>
      <c r="F7" s="29">
        <v>14.63636</v>
      </c>
      <c r="G7" s="35">
        <v>37.863639999999997</v>
      </c>
      <c r="H7" s="53">
        <v>4.9545450000000004</v>
      </c>
      <c r="I7" s="53">
        <v>6.5909089999999999</v>
      </c>
      <c r="J7" s="29">
        <v>3.56</v>
      </c>
    </row>
    <row r="8" spans="1:10">
      <c r="B8" s="27"/>
      <c r="C8" s="26"/>
      <c r="D8" s="26"/>
      <c r="E8" s="26"/>
      <c r="F8" s="26"/>
      <c r="G8" s="26"/>
      <c r="H8" s="26"/>
      <c r="I8" s="26"/>
      <c r="J8" s="26"/>
    </row>
    <row r="9" spans="1:10">
      <c r="B9" s="27"/>
      <c r="C9" s="26"/>
      <c r="D9" s="26"/>
      <c r="E9" s="26"/>
      <c r="F9" s="26"/>
      <c r="G9" s="26"/>
      <c r="H9" s="26"/>
      <c r="I9" s="26"/>
      <c r="J9" s="26"/>
    </row>
    <row r="10" spans="1:10" ht="17.5" thickBot="1"/>
    <row r="11" spans="1:10" ht="17.5" thickBot="1">
      <c r="B11" s="263" t="s">
        <v>46</v>
      </c>
      <c r="C11" s="265"/>
      <c r="D11" s="265"/>
      <c r="E11" s="265"/>
      <c r="F11" s="265"/>
      <c r="G11" s="265"/>
      <c r="H11" s="265"/>
      <c r="I11" s="265"/>
      <c r="J11" s="264"/>
    </row>
    <row r="12" spans="1:10" ht="17.5" thickBot="1">
      <c r="B12" s="48" t="s">
        <v>45</v>
      </c>
      <c r="C12" s="263" t="s">
        <v>27</v>
      </c>
      <c r="D12" s="265"/>
      <c r="E12" s="265"/>
      <c r="F12" s="264"/>
      <c r="G12" s="263" t="s">
        <v>28</v>
      </c>
      <c r="H12" s="265"/>
      <c r="I12" s="265"/>
      <c r="J12" s="264"/>
    </row>
    <row r="13" spans="1:10" ht="17.5" thickBot="1">
      <c r="B13" s="48" t="s">
        <v>43</v>
      </c>
      <c r="C13" s="43">
        <v>0.5</v>
      </c>
      <c r="D13" s="51">
        <v>3</v>
      </c>
      <c r="E13" s="51">
        <v>6</v>
      </c>
      <c r="F13" s="44">
        <v>24</v>
      </c>
      <c r="G13" s="43">
        <v>0.5</v>
      </c>
      <c r="H13" s="51">
        <v>3</v>
      </c>
      <c r="I13" s="51">
        <v>6</v>
      </c>
      <c r="J13" s="44">
        <v>24</v>
      </c>
    </row>
    <row r="14" spans="1:10">
      <c r="B14" s="41" t="s">
        <v>44</v>
      </c>
      <c r="C14" s="36">
        <v>9.4273439999999997</v>
      </c>
      <c r="D14" s="54">
        <v>2.7446229999999998</v>
      </c>
      <c r="E14" s="54">
        <v>5.0328010000000001</v>
      </c>
      <c r="F14" s="28">
        <v>9.0517050000000001</v>
      </c>
      <c r="G14" s="36">
        <v>32.364730000000002</v>
      </c>
      <c r="H14" s="54">
        <v>15.504020000000001</v>
      </c>
      <c r="I14" s="54">
        <v>13.17449</v>
      </c>
      <c r="J14" s="18">
        <v>3.9152390000000001</v>
      </c>
    </row>
    <row r="15" spans="1:10">
      <c r="B15" s="41"/>
      <c r="C15" s="34">
        <v>12.78518</v>
      </c>
      <c r="D15" s="52">
        <v>3.3615080000000002</v>
      </c>
      <c r="E15" s="52">
        <v>5.822235</v>
      </c>
      <c r="F15" s="18">
        <v>11.01807</v>
      </c>
      <c r="G15" s="34">
        <v>36.31109</v>
      </c>
      <c r="H15" s="52">
        <v>18.603470000000002</v>
      </c>
      <c r="I15" s="52">
        <v>16.049499999999998</v>
      </c>
      <c r="J15" s="18">
        <v>4.1655300000000004</v>
      </c>
    </row>
    <row r="16" spans="1:10" ht="17.5" thickBot="1">
      <c r="B16" s="42"/>
      <c r="C16" s="35">
        <v>13.241680000000001</v>
      </c>
      <c r="D16" s="53">
        <v>3.2497820000000002</v>
      </c>
      <c r="E16" s="53">
        <v>5.972048</v>
      </c>
      <c r="F16" s="29">
        <v>11.45481</v>
      </c>
      <c r="G16" s="35">
        <v>45.319209999999998</v>
      </c>
      <c r="H16" s="53">
        <v>20.284079999999999</v>
      </c>
      <c r="I16" s="53">
        <v>17.25469</v>
      </c>
      <c r="J16" s="29">
        <v>4.2363249999999999</v>
      </c>
    </row>
    <row r="17" spans="2:10">
      <c r="B17" s="27"/>
      <c r="C17" s="27"/>
      <c r="D17" s="27"/>
      <c r="E17" s="27"/>
      <c r="F17" s="27"/>
      <c r="G17" s="27"/>
      <c r="H17" s="27"/>
      <c r="I17" s="27"/>
      <c r="J17" s="27"/>
    </row>
    <row r="18" spans="2:10">
      <c r="B18" s="27"/>
      <c r="C18" s="27"/>
      <c r="D18" s="27"/>
      <c r="E18" s="27"/>
      <c r="F18" s="27"/>
      <c r="G18" s="27"/>
      <c r="H18" s="27"/>
      <c r="I18" s="27"/>
      <c r="J18" s="27"/>
    </row>
    <row r="19" spans="2:10" ht="17.5" thickBot="1"/>
    <row r="20" spans="2:10" ht="17.5" thickBot="1">
      <c r="B20" s="263" t="s">
        <v>47</v>
      </c>
      <c r="C20" s="265"/>
      <c r="D20" s="265"/>
      <c r="E20" s="265"/>
      <c r="F20" s="265"/>
      <c r="G20" s="265"/>
      <c r="H20" s="265"/>
      <c r="I20" s="265"/>
      <c r="J20" s="264"/>
    </row>
    <row r="21" spans="2:10" ht="17.5" thickBot="1">
      <c r="B21" s="48" t="s">
        <v>45</v>
      </c>
      <c r="C21" s="263" t="s">
        <v>27</v>
      </c>
      <c r="D21" s="265"/>
      <c r="E21" s="265"/>
      <c r="F21" s="264"/>
      <c r="G21" s="263" t="s">
        <v>28</v>
      </c>
      <c r="H21" s="265"/>
      <c r="I21" s="265"/>
      <c r="J21" s="264"/>
    </row>
    <row r="22" spans="2:10" ht="17.5" thickBot="1">
      <c r="B22" s="48" t="s">
        <v>43</v>
      </c>
      <c r="C22" s="43">
        <v>0.5</v>
      </c>
      <c r="D22" s="51">
        <v>3</v>
      </c>
      <c r="E22" s="47">
        <v>6</v>
      </c>
      <c r="F22" s="44">
        <v>24</v>
      </c>
      <c r="G22" s="43">
        <v>0.5</v>
      </c>
      <c r="H22" s="51">
        <v>3</v>
      </c>
      <c r="I22" s="51">
        <v>6</v>
      </c>
      <c r="J22" s="44">
        <v>24</v>
      </c>
    </row>
    <row r="23" spans="2:10">
      <c r="B23" s="41" t="s">
        <v>44</v>
      </c>
      <c r="C23" s="36">
        <v>11.182119999999999</v>
      </c>
      <c r="D23" s="52">
        <v>2.5761069999999999</v>
      </c>
      <c r="E23" s="54">
        <v>7.5374359999999996</v>
      </c>
      <c r="F23" s="28">
        <v>2.765139</v>
      </c>
      <c r="G23" s="36">
        <v>4.2611480000000004</v>
      </c>
      <c r="H23" s="54">
        <v>2.1556690000000001</v>
      </c>
      <c r="I23" s="54">
        <v>0.64618640000000005</v>
      </c>
      <c r="J23" s="18">
        <v>0.55177310000000002</v>
      </c>
    </row>
    <row r="24" spans="2:10">
      <c r="B24" s="41"/>
      <c r="C24" s="34">
        <v>10.1517</v>
      </c>
      <c r="D24" s="52">
        <v>3.5639620000000001</v>
      </c>
      <c r="E24" s="52">
        <v>6.4142200000000003</v>
      </c>
      <c r="F24" s="18">
        <v>2.7084800000000002</v>
      </c>
      <c r="G24" s="34">
        <v>7.0854569999999999</v>
      </c>
      <c r="H24" s="52">
        <v>4.1356330000000003</v>
      </c>
      <c r="I24" s="52">
        <v>2.1893370000000001</v>
      </c>
      <c r="J24" s="18">
        <v>0.64237549999999999</v>
      </c>
    </row>
    <row r="25" spans="2:10" ht="17.5" thickBot="1">
      <c r="B25" s="42"/>
      <c r="C25" s="35">
        <v>10.38045</v>
      </c>
      <c r="D25" s="53">
        <v>2.6704810000000001</v>
      </c>
      <c r="E25" s="53">
        <v>7.1112159999999998</v>
      </c>
      <c r="F25" s="29">
        <v>2.9772609999999999</v>
      </c>
      <c r="G25" s="35">
        <v>4.3766780000000001</v>
      </c>
      <c r="H25" s="53">
        <v>2.2735129999999999</v>
      </c>
      <c r="I25" s="53">
        <v>0.6584776</v>
      </c>
      <c r="J25" s="29">
        <v>0.4841183</v>
      </c>
    </row>
  </sheetData>
  <mergeCells count="9">
    <mergeCell ref="C21:F21"/>
    <mergeCell ref="G21:J21"/>
    <mergeCell ref="C3:F3"/>
    <mergeCell ref="G3:J3"/>
    <mergeCell ref="B2:J2"/>
    <mergeCell ref="B11:J11"/>
    <mergeCell ref="C12:F12"/>
    <mergeCell ref="G12:J12"/>
    <mergeCell ref="B20:J20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17.xml><?xml version="1.0" encoding="utf-8"?>
<worksheet xmlns="http://schemas.openxmlformats.org/spreadsheetml/2006/main" xmlns:r="http://schemas.openxmlformats.org/officeDocument/2006/relationships">
  <dimension ref="A1:J13"/>
  <sheetViews>
    <sheetView workbookViewId="0">
      <selection activeCell="C11" sqref="C11"/>
    </sheetView>
  </sheetViews>
  <sheetFormatPr defaultRowHeight="17"/>
  <cols>
    <col min="2" max="2" width="28.81640625" customWidth="1"/>
  </cols>
  <sheetData>
    <row r="1" spans="1:10" ht="17.5" thickBot="1">
      <c r="A1" s="3" t="s">
        <v>41</v>
      </c>
    </row>
    <row r="2" spans="1:10" ht="17.5" thickBot="1">
      <c r="B2" s="263" t="s">
        <v>42</v>
      </c>
      <c r="C2" s="265"/>
      <c r="D2" s="265"/>
      <c r="E2" s="265"/>
      <c r="F2" s="265"/>
      <c r="G2" s="265"/>
      <c r="H2" s="265"/>
      <c r="I2" s="265"/>
      <c r="J2" s="264"/>
    </row>
    <row r="3" spans="1:10" ht="17.5" thickBot="1">
      <c r="B3" s="48" t="s">
        <v>45</v>
      </c>
      <c r="C3" s="263" t="s">
        <v>27</v>
      </c>
      <c r="D3" s="265"/>
      <c r="E3" s="265"/>
      <c r="F3" s="264"/>
      <c r="G3" s="263" t="s">
        <v>28</v>
      </c>
      <c r="H3" s="265"/>
      <c r="I3" s="265"/>
      <c r="J3" s="264"/>
    </row>
    <row r="4" spans="1:10" ht="17.5" thickBot="1">
      <c r="B4" s="48" t="s">
        <v>43</v>
      </c>
      <c r="C4" s="43">
        <v>0.5</v>
      </c>
      <c r="D4" s="51">
        <v>3</v>
      </c>
      <c r="E4" s="51">
        <v>6</v>
      </c>
      <c r="F4" s="44">
        <v>24</v>
      </c>
      <c r="G4" s="43">
        <v>0.5</v>
      </c>
      <c r="H4" s="51">
        <v>3</v>
      </c>
      <c r="I4" s="51">
        <v>6</v>
      </c>
      <c r="J4" s="44">
        <v>24</v>
      </c>
    </row>
    <row r="5" spans="1:10">
      <c r="B5" s="41" t="s">
        <v>48</v>
      </c>
      <c r="C5" s="36">
        <v>76.069999999999993</v>
      </c>
      <c r="D5" s="54">
        <v>86</v>
      </c>
      <c r="E5" s="52">
        <v>55.33</v>
      </c>
      <c r="F5" s="232">
        <v>52.44</v>
      </c>
      <c r="G5" s="36">
        <v>91.03</v>
      </c>
      <c r="H5" s="54">
        <v>28.35</v>
      </c>
      <c r="I5" s="54">
        <v>41.8</v>
      </c>
      <c r="J5" s="232">
        <v>21.97</v>
      </c>
    </row>
    <row r="6" spans="1:10">
      <c r="B6" s="41"/>
      <c r="C6" s="34">
        <v>79.400000000000006</v>
      </c>
      <c r="D6" s="52">
        <v>75.19</v>
      </c>
      <c r="E6" s="52">
        <v>63.58</v>
      </c>
      <c r="F6" s="18">
        <v>59.6</v>
      </c>
      <c r="G6" s="34">
        <v>92.18</v>
      </c>
      <c r="H6" s="52">
        <v>23.62</v>
      </c>
      <c r="I6" s="52">
        <v>54.73</v>
      </c>
      <c r="J6" s="18">
        <v>23.57</v>
      </c>
    </row>
    <row r="7" spans="1:10" ht="17.5" thickBot="1">
      <c r="B7" s="42"/>
      <c r="C7" s="35">
        <v>73.459999999999994</v>
      </c>
      <c r="D7" s="53">
        <v>89.23</v>
      </c>
      <c r="E7" s="53">
        <v>58.72</v>
      </c>
      <c r="F7" s="234">
        <v>54.59</v>
      </c>
      <c r="G7" s="35">
        <v>94.25</v>
      </c>
      <c r="H7" s="53">
        <v>24.35</v>
      </c>
      <c r="I7" s="53">
        <v>27.94</v>
      </c>
      <c r="J7" s="234">
        <v>19.940000000000001</v>
      </c>
    </row>
    <row r="13" spans="1:10">
      <c r="D13" s="7"/>
    </row>
  </sheetData>
  <mergeCells count="3">
    <mergeCell ref="B2:J2"/>
    <mergeCell ref="C3:F3"/>
    <mergeCell ref="G3:J3"/>
  </mergeCells>
  <phoneticPr fontId="1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>
  <dimension ref="A1"/>
  <sheetViews>
    <sheetView topLeftCell="A37" workbookViewId="0">
      <selection activeCell="B3" sqref="B3"/>
    </sheetView>
  </sheetViews>
  <sheetFormatPr defaultRowHeight="17"/>
  <sheetData>
    <row r="1" spans="1:1">
      <c r="A1" s="3" t="s">
        <v>368</v>
      </c>
    </row>
  </sheetData>
  <phoneticPr fontId="1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E23"/>
  <sheetViews>
    <sheetView topLeftCell="A7" workbookViewId="0">
      <selection activeCell="D20" sqref="D20:E22"/>
    </sheetView>
  </sheetViews>
  <sheetFormatPr defaultRowHeight="17"/>
  <cols>
    <col min="2" max="2" width="24.7265625" customWidth="1"/>
    <col min="3" max="4" width="23.08984375" customWidth="1"/>
    <col min="5" max="5" width="23.54296875" customWidth="1"/>
  </cols>
  <sheetData>
    <row r="1" spans="1:5">
      <c r="A1" s="3" t="s">
        <v>49</v>
      </c>
    </row>
    <row r="2" spans="1:5" ht="17.5" thickBot="1"/>
    <row r="3" spans="1:5">
      <c r="C3" s="57" t="s">
        <v>52</v>
      </c>
      <c r="D3" s="266" t="s">
        <v>50</v>
      </c>
      <c r="E3" s="267"/>
    </row>
    <row r="4" spans="1:5" ht="17.5" thickBot="1">
      <c r="C4" s="45"/>
      <c r="D4" s="61" t="s">
        <v>53</v>
      </c>
      <c r="E4" s="59" t="s">
        <v>54</v>
      </c>
    </row>
    <row r="5" spans="1:5">
      <c r="C5" s="57" t="s">
        <v>55</v>
      </c>
      <c r="D5" s="34">
        <v>0.90660450000000004</v>
      </c>
      <c r="E5" s="28">
        <v>0.33107049999999999</v>
      </c>
    </row>
    <row r="6" spans="1:5">
      <c r="C6" s="58"/>
      <c r="D6" s="34">
        <v>0.96097900000000003</v>
      </c>
      <c r="E6" s="18">
        <v>0.30274970000000001</v>
      </c>
    </row>
    <row r="7" spans="1:5" ht="17.5" thickBot="1">
      <c r="C7" s="60"/>
      <c r="D7" s="35">
        <v>1.1325019999999999</v>
      </c>
      <c r="E7" s="29">
        <v>0.27480949999999998</v>
      </c>
    </row>
    <row r="8" spans="1:5">
      <c r="C8" s="58" t="s">
        <v>56</v>
      </c>
      <c r="D8" s="34">
        <v>0.93023990000000001</v>
      </c>
      <c r="E8" s="18">
        <v>0.33394509999999999</v>
      </c>
    </row>
    <row r="9" spans="1:5">
      <c r="C9" s="58"/>
      <c r="D9" s="34">
        <v>0.99952410000000003</v>
      </c>
      <c r="E9" s="18">
        <v>0.30547039999999998</v>
      </c>
    </row>
    <row r="10" spans="1:5" ht="17.5" thickBot="1">
      <c r="C10" s="60"/>
      <c r="D10" s="35">
        <v>1.070236</v>
      </c>
      <c r="E10" s="29">
        <v>0.32400099999999998</v>
      </c>
    </row>
    <row r="11" spans="1:5">
      <c r="C11" s="58" t="s">
        <v>57</v>
      </c>
      <c r="D11" s="34">
        <v>1.0633900000000001</v>
      </c>
      <c r="E11" s="18">
        <v>2.3723429999999999</v>
      </c>
    </row>
    <row r="12" spans="1:5">
      <c r="C12" s="58"/>
      <c r="D12" s="34">
        <v>1.0008649999999999</v>
      </c>
      <c r="E12" s="18">
        <v>2.4510190000000001</v>
      </c>
    </row>
    <row r="13" spans="1:5" ht="17.5" thickBot="1">
      <c r="C13" s="60"/>
      <c r="D13" s="35">
        <v>0.93574469999999998</v>
      </c>
      <c r="E13" s="29">
        <v>2.523209</v>
      </c>
    </row>
    <row r="14" spans="1:5">
      <c r="C14" s="58" t="s">
        <v>58</v>
      </c>
      <c r="D14" s="34">
        <v>1.034448</v>
      </c>
      <c r="E14" s="18">
        <v>11.671559999999999</v>
      </c>
    </row>
    <row r="15" spans="1:5">
      <c r="C15" s="58"/>
      <c r="D15" s="34">
        <v>1.035933</v>
      </c>
      <c r="E15" s="18">
        <v>11.46519</v>
      </c>
    </row>
    <row r="16" spans="1:5" ht="17.5" thickBot="1">
      <c r="C16" s="60"/>
      <c r="D16" s="35">
        <v>0.92961870000000002</v>
      </c>
      <c r="E16" s="29">
        <v>12.679589999999999</v>
      </c>
    </row>
    <row r="17" spans="3:5">
      <c r="C17" s="58" t="s">
        <v>59</v>
      </c>
      <c r="D17" s="34">
        <v>0.99688109999999996</v>
      </c>
      <c r="E17" s="18">
        <v>10.867279999999999</v>
      </c>
    </row>
    <row r="18" spans="3:5">
      <c r="C18" s="58"/>
      <c r="D18" s="34">
        <v>0.9650299</v>
      </c>
      <c r="E18" s="18">
        <v>10.55498</v>
      </c>
    </row>
    <row r="19" spans="3:5" ht="17.5" thickBot="1">
      <c r="C19" s="60"/>
      <c r="D19" s="35">
        <v>1.03809</v>
      </c>
      <c r="E19" s="29">
        <v>10.247669999999999</v>
      </c>
    </row>
    <row r="20" spans="3:5">
      <c r="C20" s="58" t="s">
        <v>60</v>
      </c>
      <c r="D20" s="34">
        <v>1.0543389999999999</v>
      </c>
      <c r="E20" s="18">
        <v>1.0826800000000001</v>
      </c>
    </row>
    <row r="21" spans="3:5">
      <c r="C21" s="45"/>
      <c r="D21" s="34">
        <v>1.009916</v>
      </c>
      <c r="E21" s="18">
        <v>1.035933</v>
      </c>
    </row>
    <row r="22" spans="3:5" ht="17.5" thickBot="1">
      <c r="C22" s="5"/>
      <c r="D22" s="35">
        <v>0.93574469999999998</v>
      </c>
      <c r="E22" s="29">
        <v>0.88130699999999995</v>
      </c>
    </row>
    <row r="23" spans="3:5">
      <c r="D23" s="6"/>
      <c r="E23" s="6"/>
    </row>
  </sheetData>
  <mergeCells count="1">
    <mergeCell ref="D3:E3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A1:F15"/>
  <sheetViews>
    <sheetView workbookViewId="0">
      <selection activeCell="J16" sqref="J16"/>
    </sheetView>
  </sheetViews>
  <sheetFormatPr defaultRowHeight="17"/>
  <cols>
    <col min="2" max="2" width="12.26953125" customWidth="1"/>
    <col min="3" max="6" width="11.6328125" customWidth="1"/>
  </cols>
  <sheetData>
    <row r="1" spans="1:6" ht="17.5" thickBot="1">
      <c r="A1" s="3" t="s">
        <v>49</v>
      </c>
    </row>
    <row r="2" spans="1:6" ht="17.5" thickBot="1">
      <c r="B2" s="57" t="s">
        <v>51</v>
      </c>
      <c r="C2" s="268" t="s">
        <v>28</v>
      </c>
      <c r="D2" s="269"/>
      <c r="E2" s="269"/>
      <c r="F2" s="270"/>
    </row>
    <row r="3" spans="1:6" ht="17.5" thickBot="1">
      <c r="B3" s="5"/>
      <c r="C3" s="43" t="s">
        <v>61</v>
      </c>
      <c r="D3" s="62" t="s">
        <v>62</v>
      </c>
      <c r="E3" s="63" t="s">
        <v>63</v>
      </c>
      <c r="F3" s="64" t="s">
        <v>64</v>
      </c>
    </row>
    <row r="4" spans="1:6">
      <c r="B4" s="58" t="s">
        <v>57</v>
      </c>
      <c r="C4" s="140">
        <v>0.96177290000000004</v>
      </c>
      <c r="D4" s="145">
        <v>0.25255949999999999</v>
      </c>
      <c r="E4" s="18">
        <v>9.4875760000000003E-2</v>
      </c>
      <c r="F4" s="18">
        <v>0.1630923</v>
      </c>
    </row>
    <row r="5" spans="1:6">
      <c r="B5" s="58"/>
      <c r="C5" s="146">
        <v>1.0463549999999999</v>
      </c>
      <c r="D5" s="18">
        <v>0.22632540000000001</v>
      </c>
      <c r="E5" s="18">
        <v>8.2784339999999998E-2</v>
      </c>
      <c r="F5" s="18">
        <v>0.14246690000000001</v>
      </c>
    </row>
    <row r="6" spans="1:6" ht="17.5" thickBot="1">
      <c r="B6" s="60"/>
      <c r="C6" s="141">
        <v>0.99187420000000004</v>
      </c>
      <c r="D6" s="147">
        <v>0.22087509999999999</v>
      </c>
      <c r="E6" s="147">
        <v>7.3873800000000003E-2</v>
      </c>
      <c r="F6" s="147">
        <v>0.15176190000000001</v>
      </c>
    </row>
    <row r="7" spans="1:6">
      <c r="B7" s="58" t="s">
        <v>58</v>
      </c>
      <c r="C7" s="146">
        <v>0.96519790000000005</v>
      </c>
      <c r="D7" s="18">
        <v>0.20114370000000001</v>
      </c>
      <c r="E7" s="18">
        <v>0.1437976</v>
      </c>
      <c r="F7" s="18">
        <v>0.14781839999999999</v>
      </c>
    </row>
    <row r="8" spans="1:6">
      <c r="B8" s="58"/>
      <c r="C8" s="146">
        <v>1.005922</v>
      </c>
      <c r="D8" s="18">
        <v>0.17748159999999999</v>
      </c>
      <c r="E8" s="18">
        <v>0.12304370000000001</v>
      </c>
      <c r="F8" s="18">
        <v>0.1172764</v>
      </c>
    </row>
    <row r="9" spans="1:6" ht="17.5" thickBot="1">
      <c r="B9" s="60"/>
      <c r="C9" s="141">
        <v>1.028883</v>
      </c>
      <c r="D9" s="147">
        <v>0.2318134</v>
      </c>
      <c r="E9" s="147">
        <v>0.1083263</v>
      </c>
      <c r="F9" s="147">
        <v>0.1032392</v>
      </c>
    </row>
    <row r="10" spans="1:6">
      <c r="B10" s="58" t="s">
        <v>59</v>
      </c>
      <c r="C10" s="146">
        <v>0.90807990000000005</v>
      </c>
      <c r="D10" s="18">
        <v>0.28640399999999999</v>
      </c>
      <c r="E10" s="18">
        <v>0.199185</v>
      </c>
      <c r="F10" s="18">
        <v>0.20605609999999999</v>
      </c>
    </row>
    <row r="11" spans="1:6">
      <c r="B11" s="58"/>
      <c r="C11" s="146">
        <v>1.022904</v>
      </c>
      <c r="D11" s="18">
        <v>0.2283762</v>
      </c>
      <c r="E11" s="18">
        <v>0.18637339999999999</v>
      </c>
      <c r="F11" s="18">
        <v>0.2386422</v>
      </c>
    </row>
    <row r="12" spans="1:6" ht="17.5" thickBot="1">
      <c r="B12" s="60"/>
      <c r="C12" s="141">
        <v>1.069018</v>
      </c>
      <c r="D12" s="147">
        <v>0.19883029999999999</v>
      </c>
      <c r="E12" s="147">
        <v>0.2144587</v>
      </c>
      <c r="F12" s="147">
        <v>0.18637339999999999</v>
      </c>
    </row>
    <row r="13" spans="1:6">
      <c r="B13" s="58" t="s">
        <v>60</v>
      </c>
      <c r="C13" s="146">
        <v>0.92379999999999995</v>
      </c>
      <c r="D13" s="18">
        <v>0.8881947</v>
      </c>
      <c r="E13" s="18">
        <v>0.88402159999999996</v>
      </c>
      <c r="F13" s="18">
        <v>0.86732889999999996</v>
      </c>
    </row>
    <row r="14" spans="1:6">
      <c r="B14" s="45"/>
      <c r="C14" s="146">
        <v>1.0791999999999999</v>
      </c>
      <c r="D14" s="18">
        <v>1.0206090000000001</v>
      </c>
      <c r="E14" s="18">
        <v>0.99135530000000005</v>
      </c>
      <c r="F14" s="18">
        <v>0.97073989999999999</v>
      </c>
    </row>
    <row r="15" spans="1:6" ht="17.5" thickBot="1">
      <c r="B15" s="5"/>
      <c r="C15" s="141">
        <v>0.997</v>
      </c>
      <c r="D15" s="147">
        <v>1.043812</v>
      </c>
      <c r="E15" s="147">
        <v>1.048006</v>
      </c>
      <c r="F15" s="147">
        <v>1.0289759999999999</v>
      </c>
    </row>
  </sheetData>
  <mergeCells count="1">
    <mergeCell ref="C2:F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:I6"/>
  <sheetViews>
    <sheetView workbookViewId="0">
      <selection activeCell="K12" sqref="K12"/>
    </sheetView>
  </sheetViews>
  <sheetFormatPr defaultRowHeight="17"/>
  <cols>
    <col min="2" max="4" width="18.6328125" customWidth="1"/>
  </cols>
  <sheetData>
    <row r="1" spans="1:9" ht="17.5" thickBot="1">
      <c r="A1" s="3" t="s">
        <v>65</v>
      </c>
      <c r="B1" s="8"/>
      <c r="C1" s="8"/>
      <c r="D1" s="8"/>
    </row>
    <row r="2" spans="1:9" ht="17.5" thickBot="1">
      <c r="A2" s="3"/>
      <c r="B2" s="263" t="s">
        <v>67</v>
      </c>
      <c r="C2" s="265"/>
      <c r="D2" s="264"/>
    </row>
    <row r="3" spans="1:9" ht="17.5" thickBot="1">
      <c r="A3" s="4"/>
      <c r="B3" s="11" t="s">
        <v>66</v>
      </c>
      <c r="C3" s="11" t="s">
        <v>29</v>
      </c>
      <c r="D3" s="11" t="s">
        <v>30</v>
      </c>
    </row>
    <row r="4" spans="1:9">
      <c r="A4" s="4"/>
      <c r="B4" s="233">
        <v>71.080590000000001</v>
      </c>
      <c r="C4" s="233">
        <v>282.54629999999997</v>
      </c>
      <c r="D4" s="233">
        <v>400.94560000000001</v>
      </c>
      <c r="G4" s="1"/>
      <c r="H4" s="1"/>
      <c r="I4" s="1"/>
    </row>
    <row r="5" spans="1:9">
      <c r="A5" s="4"/>
      <c r="B5" s="233">
        <v>137.02010000000001</v>
      </c>
      <c r="C5" s="233">
        <v>278.72640000000001</v>
      </c>
      <c r="D5" s="233">
        <v>389.048</v>
      </c>
      <c r="G5" s="1"/>
      <c r="H5" s="1"/>
      <c r="I5" s="1"/>
    </row>
    <row r="6" spans="1:9" ht="17.5" thickBot="1">
      <c r="A6" s="4"/>
      <c r="B6" s="231">
        <v>91.899320000000003</v>
      </c>
      <c r="C6" s="231">
        <v>263.69839999999999</v>
      </c>
      <c r="D6" s="231">
        <v>381.99720000000002</v>
      </c>
      <c r="G6" s="1"/>
      <c r="H6" s="1"/>
      <c r="I6" s="1"/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>
  <dimension ref="A1:H7"/>
  <sheetViews>
    <sheetView workbookViewId="0">
      <selection activeCell="J12" sqref="J12"/>
    </sheetView>
  </sheetViews>
  <sheetFormatPr defaultRowHeight="17"/>
  <cols>
    <col min="1" max="1" width="10" customWidth="1"/>
    <col min="2" max="4" width="12.6328125" customWidth="1"/>
  </cols>
  <sheetData>
    <row r="1" spans="1:8" ht="17.5" thickBot="1">
      <c r="A1" s="3" t="s">
        <v>68</v>
      </c>
      <c r="B1" s="8"/>
      <c r="C1" s="8"/>
      <c r="D1" s="8"/>
    </row>
    <row r="2" spans="1:8" ht="17.5" thickBot="1">
      <c r="A2" s="3"/>
      <c r="B2" s="263" t="s">
        <v>69</v>
      </c>
      <c r="C2" s="265"/>
      <c r="D2" s="264"/>
    </row>
    <row r="3" spans="1:8" ht="17.5" thickBot="1">
      <c r="A3" s="3"/>
      <c r="B3" s="263" t="s">
        <v>70</v>
      </c>
      <c r="C3" s="265"/>
      <c r="D3" s="264"/>
    </row>
    <row r="4" spans="1:8" ht="17.5" thickBot="1">
      <c r="B4" s="11" t="s">
        <v>66</v>
      </c>
      <c r="C4" s="11" t="s">
        <v>29</v>
      </c>
      <c r="D4" s="50" t="s">
        <v>30</v>
      </c>
    </row>
    <row r="5" spans="1:8">
      <c r="A5" s="4"/>
      <c r="B5" s="230">
        <v>81.640469999999993</v>
      </c>
      <c r="C5" s="18">
        <v>605.50009999999997</v>
      </c>
      <c r="D5" s="232">
        <v>1066.4780000000001</v>
      </c>
      <c r="F5" s="1"/>
      <c r="G5" s="1"/>
      <c r="H5" s="1"/>
    </row>
    <row r="6" spans="1:8">
      <c r="A6" s="4"/>
      <c r="B6" s="233">
        <v>91.72878</v>
      </c>
      <c r="C6" s="18">
        <v>593.83759999999995</v>
      </c>
      <c r="D6" s="18">
        <v>1073.404</v>
      </c>
      <c r="F6" s="1"/>
      <c r="G6" s="1"/>
      <c r="H6" s="1"/>
    </row>
    <row r="7" spans="1:8" ht="17.5" thickBot="1">
      <c r="A7" s="4"/>
      <c r="B7" s="231">
        <v>126.6307</v>
      </c>
      <c r="C7" s="234">
        <v>589.88900000000001</v>
      </c>
      <c r="D7" s="234">
        <v>1029.2370000000001</v>
      </c>
      <c r="F7" s="1"/>
      <c r="G7" s="1"/>
      <c r="H7" s="1"/>
    </row>
  </sheetData>
  <mergeCells count="2">
    <mergeCell ref="B3:D3"/>
    <mergeCell ref="B2:D2"/>
  </mergeCells>
  <phoneticPr fontId="1" type="noConversion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>
  <dimension ref="A1:K22"/>
  <sheetViews>
    <sheetView workbookViewId="0">
      <selection activeCell="K9" sqref="K9"/>
    </sheetView>
  </sheetViews>
  <sheetFormatPr defaultRowHeight="17"/>
  <cols>
    <col min="2" max="4" width="15.6328125" customWidth="1"/>
    <col min="6" max="6" width="13.26953125" customWidth="1"/>
    <col min="7" max="7" width="17.36328125" customWidth="1"/>
    <col min="8" max="8" width="10.08984375" customWidth="1"/>
    <col min="9" max="9" width="11.54296875" customWidth="1"/>
    <col min="10" max="10" width="12.1796875" customWidth="1"/>
    <col min="11" max="11" width="8.7265625" style="46"/>
  </cols>
  <sheetData>
    <row r="1" spans="1:11" ht="17.5" thickBot="1">
      <c r="A1" s="3" t="s">
        <v>71</v>
      </c>
      <c r="B1" s="8"/>
      <c r="C1" s="8"/>
      <c r="D1" s="8"/>
      <c r="F1" s="3"/>
    </row>
    <row r="2" spans="1:11" ht="17.5" thickBot="1">
      <c r="A2" s="3"/>
      <c r="B2" s="268" t="s">
        <v>72</v>
      </c>
      <c r="C2" s="269"/>
      <c r="D2" s="270"/>
    </row>
    <row r="3" spans="1:11" ht="17.5" thickBot="1">
      <c r="B3" s="63" t="s">
        <v>73</v>
      </c>
      <c r="C3" s="63" t="s">
        <v>74</v>
      </c>
      <c r="D3" s="63" t="s">
        <v>75</v>
      </c>
      <c r="F3" s="3"/>
      <c r="G3" s="152"/>
      <c r="H3" s="46"/>
      <c r="K3"/>
    </row>
    <row r="4" spans="1:11">
      <c r="B4" s="66">
        <v>9.3531099999999991</v>
      </c>
      <c r="C4" s="66">
        <v>0.67218999999999995</v>
      </c>
      <c r="D4" s="239">
        <v>58.849810000000005</v>
      </c>
      <c r="G4" s="152"/>
      <c r="H4" s="46"/>
      <c r="K4"/>
    </row>
    <row r="5" spans="1:11">
      <c r="B5" s="66">
        <v>0.20030000000000001</v>
      </c>
      <c r="C5" s="66">
        <v>0.13594999999999999</v>
      </c>
      <c r="D5" s="239">
        <v>53.214785000000006</v>
      </c>
      <c r="G5" s="7"/>
      <c r="H5" s="46"/>
      <c r="K5"/>
    </row>
    <row r="6" spans="1:11" ht="17.5" thickBot="1">
      <c r="B6" s="67">
        <v>4.6980000000000001E-2</v>
      </c>
      <c r="C6" s="67">
        <v>1.1529799999999999</v>
      </c>
      <c r="D6" s="240">
        <v>89.093950000000007</v>
      </c>
      <c r="G6" s="7"/>
      <c r="H6" s="46"/>
      <c r="K6"/>
    </row>
    <row r="7" spans="1:11">
      <c r="G7" s="7"/>
      <c r="H7" s="46"/>
      <c r="K7"/>
    </row>
    <row r="8" spans="1:11">
      <c r="A8" s="152" t="s">
        <v>387</v>
      </c>
      <c r="G8" s="7"/>
      <c r="H8" s="46"/>
      <c r="K8"/>
    </row>
    <row r="9" spans="1:11">
      <c r="G9" s="7"/>
      <c r="H9" s="46"/>
      <c r="K9"/>
    </row>
    <row r="10" spans="1:11">
      <c r="F10" s="3"/>
      <c r="G10" s="178"/>
      <c r="H10" s="46"/>
      <c r="K10"/>
    </row>
    <row r="11" spans="1:11">
      <c r="G11" s="178"/>
      <c r="H11" s="46"/>
      <c r="K11"/>
    </row>
    <row r="12" spans="1:11">
      <c r="G12" s="7"/>
      <c r="H12" s="46"/>
      <c r="K12"/>
    </row>
    <row r="13" spans="1:11">
      <c r="G13" s="7"/>
      <c r="H13" s="46"/>
      <c r="K13"/>
    </row>
    <row r="14" spans="1:11">
      <c r="G14" s="7"/>
      <c r="H14" s="46"/>
      <c r="K14"/>
    </row>
    <row r="15" spans="1:11">
      <c r="H15" s="46"/>
      <c r="K15"/>
    </row>
    <row r="16" spans="1:11">
      <c r="H16" s="46"/>
      <c r="J16" s="7"/>
      <c r="K16"/>
    </row>
    <row r="17" spans="6:11">
      <c r="F17" s="3"/>
      <c r="G17" s="152"/>
      <c r="H17" s="46"/>
      <c r="K17"/>
    </row>
    <row r="18" spans="6:11">
      <c r="G18" s="152"/>
      <c r="H18" s="46"/>
      <c r="K18"/>
    </row>
    <row r="19" spans="6:11">
      <c r="H19" s="46"/>
      <c r="K19"/>
    </row>
    <row r="20" spans="6:11">
      <c r="H20" s="46"/>
      <c r="K20"/>
    </row>
    <row r="21" spans="6:11">
      <c r="H21" s="46"/>
      <c r="K21"/>
    </row>
    <row r="22" spans="6:11">
      <c r="H22" s="46"/>
      <c r="K22"/>
    </row>
  </sheetData>
  <mergeCells count="1">
    <mergeCell ref="B2:D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4.xml><?xml version="1.0" encoding="utf-8"?>
<worksheet xmlns="http://schemas.openxmlformats.org/spreadsheetml/2006/main" xmlns:r="http://schemas.openxmlformats.org/officeDocument/2006/relationships">
  <dimension ref="A1"/>
  <sheetViews>
    <sheetView topLeftCell="B3" zoomScaleNormal="100" workbookViewId="0">
      <selection activeCell="B3" sqref="B3"/>
    </sheetView>
  </sheetViews>
  <sheetFormatPr defaultRowHeight="17"/>
  <sheetData>
    <row r="1" spans="1:1">
      <c r="A1" s="3" t="s">
        <v>369</v>
      </c>
    </row>
  </sheetData>
  <phoneticPr fontId="1" type="noConversion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:E28"/>
  <sheetViews>
    <sheetView workbookViewId="0">
      <selection activeCell="D25" sqref="D25:E27"/>
    </sheetView>
  </sheetViews>
  <sheetFormatPr defaultRowHeight="17"/>
  <cols>
    <col min="2" max="2" width="13" customWidth="1"/>
    <col min="3" max="5" width="16.6328125" customWidth="1"/>
  </cols>
  <sheetData>
    <row r="1" spans="1:5" ht="17.5" thickBot="1">
      <c r="A1" s="3" t="s">
        <v>76</v>
      </c>
      <c r="C1" s="8"/>
      <c r="D1" s="8"/>
      <c r="E1" s="8"/>
    </row>
    <row r="2" spans="1:5">
      <c r="B2" s="57" t="s">
        <v>51</v>
      </c>
      <c r="C2" s="271" t="s">
        <v>86</v>
      </c>
      <c r="D2" s="272"/>
      <c r="E2" s="273"/>
    </row>
    <row r="3" spans="1:5" ht="17.5" thickBot="1">
      <c r="B3" s="45"/>
      <c r="C3" s="69" t="s">
        <v>73</v>
      </c>
      <c r="D3" s="69" t="s">
        <v>77</v>
      </c>
      <c r="E3" s="73" t="s">
        <v>78</v>
      </c>
    </row>
    <row r="4" spans="1:5">
      <c r="B4" s="57" t="s">
        <v>79</v>
      </c>
      <c r="C4" s="74">
        <v>1.012</v>
      </c>
      <c r="D4" s="54">
        <v>1.0117050000000001</v>
      </c>
      <c r="E4" s="28">
        <v>1.262257</v>
      </c>
    </row>
    <row r="5" spans="1:5">
      <c r="B5" s="58"/>
      <c r="C5" s="75">
        <v>1.083</v>
      </c>
      <c r="D5" s="52">
        <v>0.91631620000000003</v>
      </c>
      <c r="E5" s="18">
        <v>0.92997010000000002</v>
      </c>
    </row>
    <row r="6" spans="1:5" ht="17.5" thickBot="1">
      <c r="B6" s="60"/>
      <c r="C6" s="76">
        <v>0.90500000000000003</v>
      </c>
      <c r="D6" s="53">
        <v>1.0719860000000001</v>
      </c>
      <c r="E6" s="29">
        <v>1.0139009999999999</v>
      </c>
    </row>
    <row r="7" spans="1:5">
      <c r="B7" s="58" t="s">
        <v>80</v>
      </c>
      <c r="C7" s="75">
        <v>0.92500000000000004</v>
      </c>
      <c r="D7" s="52">
        <v>1.0324580000000001</v>
      </c>
      <c r="E7" s="18">
        <v>0.97605399999999998</v>
      </c>
    </row>
    <row r="8" spans="1:5">
      <c r="B8" s="58"/>
      <c r="C8" s="75">
        <v>1.016</v>
      </c>
      <c r="D8" s="52">
        <v>0.99657929999999995</v>
      </c>
      <c r="E8" s="18">
        <v>1.0306169999999999</v>
      </c>
    </row>
    <row r="9" spans="1:5" ht="17.5" thickBot="1">
      <c r="B9" s="60"/>
      <c r="C9" s="76">
        <v>1.0589999999999999</v>
      </c>
      <c r="D9" s="53">
        <v>0.97096280000000001</v>
      </c>
      <c r="E9" s="29">
        <v>0.99415089999999995</v>
      </c>
    </row>
    <row r="10" spans="1:5">
      <c r="B10" s="58" t="s">
        <v>81</v>
      </c>
      <c r="C10" s="75">
        <v>0.89400000000000002</v>
      </c>
      <c r="D10" s="52">
        <v>0.91421410000000003</v>
      </c>
      <c r="E10" s="18">
        <v>0.70757669999999995</v>
      </c>
    </row>
    <row r="11" spans="1:5">
      <c r="B11" s="58"/>
      <c r="C11" s="75">
        <v>0.92700000000000005</v>
      </c>
      <c r="D11" s="52">
        <v>0.9643081</v>
      </c>
      <c r="E11" s="18">
        <v>1.014402</v>
      </c>
    </row>
    <row r="12" spans="1:5" ht="17.5" thickBot="1">
      <c r="B12" s="60"/>
      <c r="C12" s="76">
        <v>1.179</v>
      </c>
      <c r="D12" s="53">
        <v>1.120852</v>
      </c>
      <c r="E12" s="29">
        <v>1.0832809999999999</v>
      </c>
    </row>
    <row r="13" spans="1:5">
      <c r="B13" s="58" t="s">
        <v>82</v>
      </c>
      <c r="C13" s="74">
        <v>0.97099999999999997</v>
      </c>
      <c r="D13" s="52">
        <v>1.0113840000000001</v>
      </c>
      <c r="E13" s="18">
        <v>1.0880270000000001</v>
      </c>
    </row>
    <row r="14" spans="1:5">
      <c r="B14" s="58"/>
      <c r="C14" s="75">
        <v>0.88400000000000001</v>
      </c>
      <c r="D14" s="52">
        <v>0.97411250000000005</v>
      </c>
      <c r="E14" s="18">
        <v>1.027935</v>
      </c>
    </row>
    <row r="15" spans="1:5" ht="17.5" thickBot="1">
      <c r="B15" s="60"/>
      <c r="C15" s="76">
        <v>1.145</v>
      </c>
      <c r="D15" s="53">
        <v>1.014502</v>
      </c>
      <c r="E15" s="29">
        <v>1.0338860000000001</v>
      </c>
    </row>
    <row r="16" spans="1:5">
      <c r="B16" s="58" t="s">
        <v>83</v>
      </c>
      <c r="C16" s="75">
        <v>0.879</v>
      </c>
      <c r="D16" s="52">
        <v>1.059323</v>
      </c>
      <c r="E16" s="28">
        <v>1.0117860000000001</v>
      </c>
    </row>
    <row r="17" spans="2:5">
      <c r="B17" s="58"/>
      <c r="C17" s="75">
        <v>1.0920000000000001</v>
      </c>
      <c r="D17" s="52">
        <v>1.00129</v>
      </c>
      <c r="E17" s="18">
        <v>0.9468744</v>
      </c>
    </row>
    <row r="18" spans="2:5" ht="17.5" thickBot="1">
      <c r="B18" s="60"/>
      <c r="C18" s="75">
        <v>1.0289999999999999</v>
      </c>
      <c r="D18" s="53">
        <v>0.93938739999999998</v>
      </c>
      <c r="E18" s="29">
        <v>0.99960599999999999</v>
      </c>
    </row>
    <row r="19" spans="2:5">
      <c r="B19" s="58" t="s">
        <v>84</v>
      </c>
      <c r="C19" s="74">
        <v>1.0449999999999999</v>
      </c>
      <c r="D19" s="52">
        <v>0.90229649999999995</v>
      </c>
      <c r="E19" s="18">
        <v>83.025120000000001</v>
      </c>
    </row>
    <row r="20" spans="2:5">
      <c r="B20" s="58"/>
      <c r="C20" s="75">
        <v>1.0880000000000001</v>
      </c>
      <c r="D20" s="52">
        <v>0.95363129999999996</v>
      </c>
      <c r="E20" s="18">
        <v>76.152969999999996</v>
      </c>
    </row>
    <row r="21" spans="2:5" ht="17.5" thickBot="1">
      <c r="B21" s="60"/>
      <c r="C21" s="76">
        <f>3-C19-C20</f>
        <v>0.86699999999999999</v>
      </c>
      <c r="D21" s="53">
        <v>1.144091</v>
      </c>
      <c r="E21" s="29">
        <v>75.726789999999994</v>
      </c>
    </row>
    <row r="22" spans="2:5">
      <c r="B22" s="58" t="s">
        <v>85</v>
      </c>
      <c r="C22" s="74">
        <v>1.0309999999999999</v>
      </c>
      <c r="D22" s="54">
        <v>1.0305040000000001</v>
      </c>
      <c r="E22" s="18">
        <v>0.94868390000000002</v>
      </c>
    </row>
    <row r="23" spans="2:5">
      <c r="B23" s="58"/>
      <c r="C23" s="75">
        <v>1.0780000000000001</v>
      </c>
      <c r="D23" s="52">
        <v>1.1276269999999999</v>
      </c>
      <c r="E23" s="18">
        <v>0.96939399999999998</v>
      </c>
    </row>
    <row r="24" spans="2:5" ht="17.5" thickBot="1">
      <c r="B24" s="60"/>
      <c r="C24" s="76">
        <v>0.89100000000000001</v>
      </c>
      <c r="D24" s="53">
        <v>1</v>
      </c>
      <c r="E24" s="29">
        <v>1.0112220000000001</v>
      </c>
    </row>
    <row r="25" spans="2:5">
      <c r="B25" s="58" t="s">
        <v>60</v>
      </c>
      <c r="C25" s="75">
        <v>0.92700000000000005</v>
      </c>
      <c r="D25" s="52">
        <v>1.135</v>
      </c>
      <c r="E25" s="18">
        <v>0.89200000000000002</v>
      </c>
    </row>
    <row r="26" spans="2:5">
      <c r="B26" s="45"/>
      <c r="C26" s="75">
        <v>1.1679999999999999</v>
      </c>
      <c r="D26" s="70">
        <v>0.92400000000000004</v>
      </c>
      <c r="E26" s="18">
        <v>1.0629999999999999</v>
      </c>
    </row>
    <row r="27" spans="2:5" ht="17.5" thickBot="1">
      <c r="B27" s="5"/>
      <c r="C27" s="75">
        <v>0.90500000000000003</v>
      </c>
      <c r="D27" s="71">
        <v>0.94099999999999995</v>
      </c>
      <c r="E27" s="29">
        <v>1.0449999999999999</v>
      </c>
    </row>
    <row r="28" spans="2:5">
      <c r="C28" s="6"/>
    </row>
  </sheetData>
  <mergeCells count="1">
    <mergeCell ref="C2:E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6.xml><?xml version="1.0" encoding="utf-8"?>
<worksheet xmlns="http://schemas.openxmlformats.org/spreadsheetml/2006/main" xmlns:r="http://schemas.openxmlformats.org/officeDocument/2006/relationships">
  <dimension ref="A1:F22"/>
  <sheetViews>
    <sheetView workbookViewId="0">
      <selection activeCell="I11" sqref="I11"/>
    </sheetView>
  </sheetViews>
  <sheetFormatPr defaultRowHeight="17"/>
  <cols>
    <col min="2" max="2" width="15.54296875" customWidth="1"/>
    <col min="3" max="3" width="16.90625" customWidth="1"/>
    <col min="4" max="4" width="16.36328125" customWidth="1"/>
    <col min="5" max="5" width="17.1796875" customWidth="1"/>
    <col min="6" max="6" width="16.54296875" customWidth="1"/>
  </cols>
  <sheetData>
    <row r="1" spans="1:6" ht="17.5" thickBot="1">
      <c r="A1" s="3" t="s">
        <v>87</v>
      </c>
    </row>
    <row r="2" spans="1:6">
      <c r="B2" s="78"/>
      <c r="C2" s="274" t="s">
        <v>88</v>
      </c>
      <c r="D2" s="275"/>
      <c r="E2" s="274" t="s">
        <v>89</v>
      </c>
      <c r="F2" s="275"/>
    </row>
    <row r="3" spans="1:6" ht="17.5" thickBot="1">
      <c r="B3" s="38"/>
      <c r="C3" s="33" t="s">
        <v>74</v>
      </c>
      <c r="D3" s="29" t="s">
        <v>78</v>
      </c>
      <c r="E3" s="33" t="s">
        <v>74</v>
      </c>
      <c r="F3" s="29" t="s">
        <v>75</v>
      </c>
    </row>
    <row r="4" spans="1:6">
      <c r="B4" s="19" t="s">
        <v>92</v>
      </c>
      <c r="C4" s="34">
        <v>0.98451049999999996</v>
      </c>
      <c r="D4" s="18">
        <v>0.27709889999999998</v>
      </c>
      <c r="E4" s="34">
        <v>1.0201370000000001</v>
      </c>
      <c r="F4" s="18">
        <v>0.16465379999999999</v>
      </c>
    </row>
    <row r="5" spans="1:6">
      <c r="B5" s="80"/>
      <c r="C5" s="34">
        <v>1.0125010000000001</v>
      </c>
      <c r="D5" s="18">
        <v>0.30854490000000001</v>
      </c>
      <c r="E5" s="34">
        <v>0.97951809999999995</v>
      </c>
      <c r="F5" s="18">
        <v>0.17333670000000001</v>
      </c>
    </row>
    <row r="6" spans="1:6" ht="17.5" thickBot="1">
      <c r="B6" s="38"/>
      <c r="C6" s="35">
        <v>1.0030049999999999</v>
      </c>
      <c r="D6" s="29">
        <v>0.28363719999999998</v>
      </c>
      <c r="E6" s="35">
        <v>1.0005059999999999</v>
      </c>
      <c r="F6" s="29">
        <v>0.17243919999999999</v>
      </c>
    </row>
    <row r="7" spans="1:6">
      <c r="B7" s="19" t="s">
        <v>90</v>
      </c>
      <c r="C7" s="34">
        <v>1.011668</v>
      </c>
      <c r="D7" s="18">
        <v>0.69293610000000005</v>
      </c>
      <c r="E7" s="34">
        <v>1.027307</v>
      </c>
      <c r="F7" s="18">
        <v>0.62663869999999999</v>
      </c>
    </row>
    <row r="8" spans="1:6">
      <c r="B8" s="80"/>
      <c r="C8" s="34">
        <v>0.97441699999999998</v>
      </c>
      <c r="D8" s="18">
        <v>0.70517920000000001</v>
      </c>
      <c r="E8" s="34">
        <v>1.004648</v>
      </c>
      <c r="F8" s="18">
        <v>0.60061050000000005</v>
      </c>
    </row>
    <row r="9" spans="1:6" ht="17.5" thickBot="1">
      <c r="B9" s="38"/>
      <c r="C9" s="35">
        <v>1.013916</v>
      </c>
      <c r="D9" s="29">
        <v>0.69495949999999995</v>
      </c>
      <c r="E9" s="35">
        <v>0.96804429999999997</v>
      </c>
      <c r="F9" s="29">
        <v>0.64937370000000005</v>
      </c>
    </row>
    <row r="10" spans="1:6">
      <c r="B10" s="19" t="s">
        <v>93</v>
      </c>
      <c r="C10" s="34">
        <v>1.0586880000000001</v>
      </c>
      <c r="D10" s="18">
        <v>2.960331</v>
      </c>
      <c r="E10" s="34">
        <v>1.0226310000000001</v>
      </c>
      <c r="F10" s="18">
        <v>1.102951</v>
      </c>
    </row>
    <row r="11" spans="1:6">
      <c r="B11" s="19"/>
      <c r="C11" s="34">
        <v>1.020724</v>
      </c>
      <c r="D11" s="18">
        <v>3.0372219999999999</v>
      </c>
      <c r="E11" s="34">
        <v>0.97759039999999997</v>
      </c>
      <c r="F11" s="18">
        <v>1.1364540000000001</v>
      </c>
    </row>
    <row r="12" spans="1:6" ht="17.5" thickBot="1">
      <c r="B12" s="20"/>
      <c r="C12" s="35">
        <v>0.92055019999999999</v>
      </c>
      <c r="D12" s="29">
        <v>3.0815999999999999</v>
      </c>
      <c r="E12" s="35">
        <v>0.99977819999999995</v>
      </c>
      <c r="F12" s="29">
        <v>1.1852670000000001</v>
      </c>
    </row>
    <row r="13" spans="1:6">
      <c r="B13" s="19" t="s">
        <v>85</v>
      </c>
      <c r="C13" s="34">
        <v>1.070578</v>
      </c>
      <c r="D13" s="18">
        <v>2.708256</v>
      </c>
      <c r="E13" s="34">
        <v>1.0434619999999999</v>
      </c>
      <c r="F13" s="18">
        <v>1.41421</v>
      </c>
    </row>
    <row r="14" spans="1:6">
      <c r="B14" s="19"/>
      <c r="C14" s="34">
        <v>0.94066729999999998</v>
      </c>
      <c r="D14" s="18">
        <v>2.9936379999999998</v>
      </c>
      <c r="E14" s="34">
        <v>0.96114889999999997</v>
      </c>
      <c r="F14" s="18">
        <v>1.2094860000000001</v>
      </c>
    </row>
    <row r="15" spans="1:6" ht="17.5" thickBot="1">
      <c r="B15" s="20"/>
      <c r="C15" s="35">
        <v>0.98875489999999999</v>
      </c>
      <c r="D15" s="29">
        <v>2.8079450000000001</v>
      </c>
      <c r="E15" s="35">
        <v>0.99538930000000003</v>
      </c>
      <c r="F15" s="29">
        <v>1.3481479999999999</v>
      </c>
    </row>
    <row r="16" spans="1:6">
      <c r="B16" s="19" t="s">
        <v>91</v>
      </c>
      <c r="C16" s="34">
        <v>5.2999999999999999E-2</v>
      </c>
      <c r="D16" s="18">
        <v>3.6999999999999998E-2</v>
      </c>
      <c r="E16" s="34">
        <v>1.052</v>
      </c>
      <c r="F16" s="18">
        <v>1.0489999999999999</v>
      </c>
    </row>
    <row r="17" spans="2:6">
      <c r="B17" s="19"/>
      <c r="C17" s="34">
        <v>0.193</v>
      </c>
      <c r="D17" s="18">
        <v>5.8000000000000003E-2</v>
      </c>
      <c r="E17" s="34">
        <v>0.95799999999999996</v>
      </c>
      <c r="F17" s="18">
        <v>0.96199999999999997</v>
      </c>
    </row>
    <row r="18" spans="2:6" ht="17.5" thickBot="1">
      <c r="B18" s="20"/>
      <c r="C18" s="35">
        <v>4.2000000000000003E-2</v>
      </c>
      <c r="D18" s="29">
        <v>3.1E-2</v>
      </c>
      <c r="E18" s="35">
        <v>0.99</v>
      </c>
      <c r="F18" s="29">
        <v>0.98899999999999999</v>
      </c>
    </row>
    <row r="19" spans="2:6">
      <c r="B19" s="81" t="s">
        <v>60</v>
      </c>
      <c r="C19" s="34">
        <v>1.0840000000000001</v>
      </c>
      <c r="D19" s="18">
        <v>1.032</v>
      </c>
      <c r="E19" s="34">
        <v>5.8999999999999997E-2</v>
      </c>
      <c r="F19" s="18">
        <v>3.5000000000000003E-2</v>
      </c>
    </row>
    <row r="20" spans="2:6">
      <c r="B20" s="19"/>
      <c r="C20" s="34">
        <v>0.95699999999999996</v>
      </c>
      <c r="D20" s="18">
        <v>0.97299999999999998</v>
      </c>
      <c r="E20" s="34">
        <v>3.1E-2</v>
      </c>
      <c r="F20" s="18">
        <v>5.3999999999999999E-2</v>
      </c>
    </row>
    <row r="21" spans="2:6" ht="17.5" thickBot="1">
      <c r="B21" s="20"/>
      <c r="C21" s="35">
        <v>0.95899999999999996</v>
      </c>
      <c r="D21" s="29">
        <v>0.995</v>
      </c>
      <c r="E21" s="35">
        <v>4.3999999999999997E-2</v>
      </c>
      <c r="F21" s="29">
        <v>4.1000000000000002E-2</v>
      </c>
    </row>
    <row r="22" spans="2:6">
      <c r="C22" s="46"/>
      <c r="D22" s="46"/>
      <c r="E22" s="46"/>
      <c r="F22" s="46"/>
    </row>
  </sheetData>
  <mergeCells count="2">
    <mergeCell ref="C2:D2"/>
    <mergeCell ref="E2:F2"/>
  </mergeCells>
  <phoneticPr fontId="1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>
  <dimension ref="A1:H14"/>
  <sheetViews>
    <sheetView workbookViewId="0">
      <selection activeCell="H11" sqref="H11"/>
    </sheetView>
  </sheetViews>
  <sheetFormatPr defaultRowHeight="17"/>
  <cols>
    <col min="2" max="8" width="10.6328125" customWidth="1"/>
  </cols>
  <sheetData>
    <row r="1" spans="1:8">
      <c r="A1" s="3" t="s">
        <v>94</v>
      </c>
    </row>
    <row r="2" spans="1:8" ht="17.5" thickBot="1"/>
    <row r="3" spans="1:8" ht="17.5" thickBot="1">
      <c r="B3" s="276" t="s">
        <v>100</v>
      </c>
      <c r="C3" s="277"/>
      <c r="D3" s="277"/>
      <c r="E3" s="277"/>
      <c r="F3" s="277"/>
      <c r="G3" s="277"/>
      <c r="H3" s="278"/>
    </row>
    <row r="4" spans="1:8" ht="17.5" thickBot="1">
      <c r="B4" s="11" t="s">
        <v>95</v>
      </c>
      <c r="C4" s="11" t="s">
        <v>99</v>
      </c>
      <c r="D4" s="11" t="s">
        <v>96</v>
      </c>
      <c r="E4" s="11" t="s">
        <v>362</v>
      </c>
      <c r="F4" s="11" t="s">
        <v>97</v>
      </c>
      <c r="G4" s="11" t="s">
        <v>98</v>
      </c>
      <c r="H4" s="237" t="s">
        <v>364</v>
      </c>
    </row>
    <row r="5" spans="1:8">
      <c r="B5" s="13">
        <f>300-B6-B7</f>
        <v>93.704999999999998</v>
      </c>
      <c r="C5" s="13">
        <v>4.55</v>
      </c>
      <c r="D5" s="13">
        <v>73.561149999999998</v>
      </c>
      <c r="E5" s="13">
        <v>77.517979999999994</v>
      </c>
      <c r="F5" s="13">
        <v>9.3525179999999999</v>
      </c>
      <c r="G5" s="13">
        <v>5.395683</v>
      </c>
      <c r="H5" s="18">
        <v>3.5971220000000002</v>
      </c>
    </row>
    <row r="6" spans="1:8">
      <c r="B6" s="13">
        <v>102.1583</v>
      </c>
      <c r="C6" s="13">
        <v>5.32</v>
      </c>
      <c r="D6" s="13">
        <v>71.942440000000005</v>
      </c>
      <c r="E6" s="13">
        <v>75.539569999999998</v>
      </c>
      <c r="F6" s="13">
        <v>12.589930000000001</v>
      </c>
      <c r="G6" s="13">
        <v>7.5539569999999996</v>
      </c>
      <c r="H6" s="18">
        <v>7.5539569999999996</v>
      </c>
    </row>
    <row r="7" spans="1:8" ht="17.5" thickBot="1">
      <c r="B7" s="15">
        <v>104.1367</v>
      </c>
      <c r="C7" s="15">
        <v>3.71</v>
      </c>
      <c r="D7" s="15">
        <v>69.784170000000003</v>
      </c>
      <c r="E7" s="15">
        <v>74.460430000000002</v>
      </c>
      <c r="F7" s="15">
        <v>10.431649999999999</v>
      </c>
      <c r="G7" s="15">
        <v>8.6330939999999998</v>
      </c>
      <c r="H7" s="29">
        <v>5.395683</v>
      </c>
    </row>
    <row r="9" spans="1:8" ht="17.5" thickBot="1"/>
    <row r="10" spans="1:8" ht="17.5" thickBot="1">
      <c r="B10" s="276" t="s">
        <v>101</v>
      </c>
      <c r="C10" s="277"/>
      <c r="D10" s="277"/>
      <c r="E10" s="277"/>
      <c r="F10" s="277"/>
      <c r="G10" s="277"/>
      <c r="H10" s="278"/>
    </row>
    <row r="11" spans="1:8" ht="17.5" thickBot="1">
      <c r="B11" s="11" t="s">
        <v>95</v>
      </c>
      <c r="C11" s="11" t="s">
        <v>99</v>
      </c>
      <c r="D11" s="11" t="s">
        <v>96</v>
      </c>
      <c r="E11" s="11" t="s">
        <v>362</v>
      </c>
      <c r="F11" s="11" t="s">
        <v>97</v>
      </c>
      <c r="G11" s="11" t="s">
        <v>98</v>
      </c>
      <c r="H11" s="237" t="s">
        <v>364</v>
      </c>
    </row>
    <row r="12" spans="1:8">
      <c r="B12" s="13">
        <v>98.25</v>
      </c>
      <c r="C12" s="13">
        <v>5.31</v>
      </c>
      <c r="D12" s="13">
        <v>12.35</v>
      </c>
      <c r="E12" s="13">
        <v>3.41</v>
      </c>
      <c r="F12" s="13">
        <v>86.45</v>
      </c>
      <c r="G12" s="13">
        <v>87.23</v>
      </c>
      <c r="H12" s="13">
        <v>35.14</v>
      </c>
    </row>
    <row r="13" spans="1:8">
      <c r="B13" s="13">
        <v>103.87</v>
      </c>
      <c r="C13" s="13">
        <v>2.2599999999999998</v>
      </c>
      <c r="D13" s="13">
        <v>10.78</v>
      </c>
      <c r="E13" s="13">
        <v>2.52</v>
      </c>
      <c r="F13" s="13">
        <v>79.13</v>
      </c>
      <c r="G13" s="13">
        <v>93.1</v>
      </c>
      <c r="H13" s="13">
        <v>40.130000000000003</v>
      </c>
    </row>
    <row r="14" spans="1:8" ht="17.5" thickBot="1">
      <c r="B14" s="15">
        <f>300-B12-B13</f>
        <v>97.88</v>
      </c>
      <c r="C14" s="15">
        <v>4.25</v>
      </c>
      <c r="D14" s="15">
        <v>9.65</v>
      </c>
      <c r="E14" s="15">
        <v>4.9800000000000004</v>
      </c>
      <c r="F14" s="15">
        <v>78.3</v>
      </c>
      <c r="G14" s="15">
        <v>87.4</v>
      </c>
      <c r="H14" s="15">
        <v>37.811999999999998</v>
      </c>
    </row>
  </sheetData>
  <mergeCells count="2">
    <mergeCell ref="B3:H3"/>
    <mergeCell ref="B10:H10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28.xml><?xml version="1.0" encoding="utf-8"?>
<worksheet xmlns="http://schemas.openxmlformats.org/spreadsheetml/2006/main" xmlns:r="http://schemas.openxmlformats.org/officeDocument/2006/relationships">
  <dimension ref="A1:E11"/>
  <sheetViews>
    <sheetView workbookViewId="0">
      <selection activeCell="J14" sqref="J14"/>
    </sheetView>
  </sheetViews>
  <sheetFormatPr defaultRowHeight="17"/>
  <cols>
    <col min="2" max="2" width="12.90625" customWidth="1"/>
    <col min="3" max="3" width="13.81640625" customWidth="1"/>
    <col min="4" max="4" width="12.6328125" customWidth="1"/>
    <col min="5" max="5" width="12.26953125" customWidth="1"/>
  </cols>
  <sheetData>
    <row r="1" spans="1:5" ht="17.5" thickBot="1">
      <c r="A1" s="3" t="s">
        <v>102</v>
      </c>
    </row>
    <row r="2" spans="1:5" ht="17.5" thickBot="1">
      <c r="B2" s="82"/>
      <c r="C2" s="63" t="s">
        <v>106</v>
      </c>
      <c r="D2" s="63" t="s">
        <v>107</v>
      </c>
      <c r="E2" s="63" t="s">
        <v>108</v>
      </c>
    </row>
    <row r="3" spans="1:5">
      <c r="B3" s="58" t="s">
        <v>84</v>
      </c>
      <c r="C3" s="140">
        <v>0.93253730000000001</v>
      </c>
      <c r="D3" s="140">
        <v>0.79333569999999998</v>
      </c>
      <c r="E3" s="18">
        <v>0.68370379999999997</v>
      </c>
    </row>
    <row r="4" spans="1:5">
      <c r="B4" s="45"/>
      <c r="C4" s="146">
        <v>1.00905</v>
      </c>
      <c r="D4" s="146">
        <v>0.71295059999999999</v>
      </c>
      <c r="E4" s="18">
        <v>0.63240410000000002</v>
      </c>
    </row>
    <row r="5" spans="1:5" ht="17.5" thickBot="1">
      <c r="B5" s="5"/>
      <c r="C5" s="141">
        <v>1.0584</v>
      </c>
      <c r="D5" s="141">
        <v>0.72787659999999998</v>
      </c>
      <c r="E5" s="147">
        <v>0.7273387</v>
      </c>
    </row>
    <row r="6" spans="1:5">
      <c r="B6" s="58" t="s">
        <v>85</v>
      </c>
      <c r="C6" s="146">
        <v>0.96148350000000005</v>
      </c>
      <c r="D6" s="146">
        <v>0.39668750000000003</v>
      </c>
      <c r="E6" s="18">
        <v>0.34268389999999999</v>
      </c>
    </row>
    <row r="7" spans="1:5">
      <c r="B7" s="45"/>
      <c r="C7" s="146">
        <v>0.99491039999999997</v>
      </c>
      <c r="D7" s="146">
        <v>0.35996840000000002</v>
      </c>
      <c r="E7" s="18">
        <v>0.32284610000000002</v>
      </c>
    </row>
    <row r="8" spans="1:5" ht="17.5" thickBot="1">
      <c r="B8" s="5"/>
      <c r="C8" s="141">
        <v>1.043623</v>
      </c>
      <c r="D8" s="141">
        <v>0.32351799999999997</v>
      </c>
      <c r="E8" s="147">
        <v>0.31461539999999999</v>
      </c>
    </row>
    <row r="9" spans="1:5">
      <c r="B9" s="58" t="s">
        <v>60</v>
      </c>
      <c r="C9" s="146">
        <v>0.94199999999999995</v>
      </c>
      <c r="D9" s="146">
        <v>1.0720000000000001</v>
      </c>
      <c r="E9" s="18">
        <v>1.038</v>
      </c>
    </row>
    <row r="10" spans="1:5">
      <c r="B10" s="45"/>
      <c r="C10" s="146">
        <v>1.048</v>
      </c>
      <c r="D10" s="146">
        <v>0.93600000000000005</v>
      </c>
      <c r="E10" s="18">
        <v>1.026</v>
      </c>
    </row>
    <row r="11" spans="1:5" ht="17.5" thickBot="1">
      <c r="B11" s="5"/>
      <c r="C11" s="141">
        <v>1.01</v>
      </c>
      <c r="D11" s="141">
        <v>0.99199999999999999</v>
      </c>
      <c r="E11" s="147">
        <v>0.93600000000000005</v>
      </c>
    </row>
  </sheetData>
  <phoneticPr fontId="1" type="noConversion"/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>
  <dimension ref="A1:D6"/>
  <sheetViews>
    <sheetView workbookViewId="0">
      <selection activeCell="H8" sqref="H8"/>
    </sheetView>
  </sheetViews>
  <sheetFormatPr defaultRowHeight="17"/>
  <cols>
    <col min="2" max="4" width="13.6328125" customWidth="1"/>
  </cols>
  <sheetData>
    <row r="1" spans="1:4" ht="17.5" thickBot="1">
      <c r="A1" s="3" t="s">
        <v>109</v>
      </c>
    </row>
    <row r="2" spans="1:4" ht="17.5" thickBot="1">
      <c r="B2" s="263" t="s">
        <v>67</v>
      </c>
      <c r="C2" s="265"/>
      <c r="D2" s="264"/>
    </row>
    <row r="3" spans="1:4" ht="17.5" thickBot="1">
      <c r="A3" s="4"/>
      <c r="B3" s="56" t="s">
        <v>103</v>
      </c>
      <c r="C3" s="56" t="s">
        <v>104</v>
      </c>
      <c r="D3" s="11" t="s">
        <v>105</v>
      </c>
    </row>
    <row r="4" spans="1:4">
      <c r="A4" s="4"/>
      <c r="B4" s="12">
        <v>97.902760000000001</v>
      </c>
      <c r="C4" s="12">
        <v>10.67684</v>
      </c>
      <c r="D4" s="13">
        <v>21.25834</v>
      </c>
    </row>
    <row r="5" spans="1:4">
      <c r="A5" s="4"/>
      <c r="B5" s="13">
        <v>99.428020000000004</v>
      </c>
      <c r="C5" s="13">
        <v>11.43947</v>
      </c>
      <c r="D5" s="13">
        <v>19.63775</v>
      </c>
    </row>
    <row r="6" spans="1:4" ht="17.5" thickBot="1">
      <c r="A6" s="4"/>
      <c r="B6" s="15">
        <v>102.7645</v>
      </c>
      <c r="C6" s="15">
        <v>10.10486</v>
      </c>
      <c r="D6" s="15">
        <v>18.017160000000001</v>
      </c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>
  <dimension ref="A1:E7"/>
  <sheetViews>
    <sheetView workbookViewId="0">
      <selection activeCell="I18" sqref="I18"/>
    </sheetView>
  </sheetViews>
  <sheetFormatPr defaultRowHeight="17"/>
  <cols>
    <col min="2" max="4" width="15.6328125" customWidth="1"/>
  </cols>
  <sheetData>
    <row r="1" spans="1:5" ht="17.5" thickBot="1">
      <c r="A1" s="3" t="s">
        <v>110</v>
      </c>
    </row>
    <row r="2" spans="1:5" ht="17.5" thickBot="1">
      <c r="B2" s="268" t="s">
        <v>72</v>
      </c>
      <c r="C2" s="269"/>
      <c r="D2" s="270"/>
    </row>
    <row r="3" spans="1:5" ht="17.5" thickBot="1">
      <c r="B3" s="63" t="s">
        <v>103</v>
      </c>
      <c r="C3" s="63" t="s">
        <v>104</v>
      </c>
      <c r="D3" s="65" t="s">
        <v>111</v>
      </c>
    </row>
    <row r="4" spans="1:5">
      <c r="A4" s="4"/>
      <c r="B4" s="140">
        <v>39.412390000000002</v>
      </c>
      <c r="C4" s="146">
        <v>1.315118E-2</v>
      </c>
      <c r="D4" s="140">
        <v>0.63792380000000004</v>
      </c>
    </row>
    <row r="5" spans="1:5">
      <c r="A5" s="4"/>
      <c r="B5" s="146">
        <v>94.020750000000007</v>
      </c>
      <c r="C5" s="146">
        <v>0.10368380000000001</v>
      </c>
      <c r="D5" s="146">
        <v>2.974104E-2</v>
      </c>
    </row>
    <row r="6" spans="1:5" ht="17.5" thickBot="1">
      <c r="A6" s="4"/>
      <c r="B6" s="146">
        <v>73.407240000000002</v>
      </c>
      <c r="C6" s="146">
        <v>1.0000000000000001E-5</v>
      </c>
      <c r="D6" s="146">
        <v>2.4847520000000001E-2</v>
      </c>
    </row>
    <row r="7" spans="1:5">
      <c r="B7" s="6"/>
      <c r="C7" s="6"/>
      <c r="D7" s="6"/>
      <c r="E7" s="7"/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3" sqref="B3"/>
    </sheetView>
  </sheetViews>
  <sheetFormatPr defaultRowHeight="17"/>
  <sheetData>
    <row r="1" spans="1:1">
      <c r="A1" s="3" t="s">
        <v>370</v>
      </c>
    </row>
  </sheetData>
  <phoneticPr fontId="1" type="noConversion"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dimension ref="A1:H28"/>
  <sheetViews>
    <sheetView topLeftCell="A22" workbookViewId="0">
      <selection activeCell="I13" sqref="I13"/>
    </sheetView>
  </sheetViews>
  <sheetFormatPr defaultRowHeight="17"/>
  <cols>
    <col min="2" max="4" width="13.6328125" customWidth="1"/>
  </cols>
  <sheetData>
    <row r="1" spans="1:4" ht="17.5" thickBot="1">
      <c r="A1" s="3" t="s">
        <v>112</v>
      </c>
    </row>
    <row r="2" spans="1:4">
      <c r="B2" s="12" t="s">
        <v>51</v>
      </c>
      <c r="C2" s="274" t="s">
        <v>89</v>
      </c>
      <c r="D2" s="278"/>
    </row>
    <row r="3" spans="1:4" ht="17.5" thickBot="1">
      <c r="A3" s="4"/>
      <c r="B3" s="5"/>
      <c r="C3" s="33" t="s">
        <v>74</v>
      </c>
      <c r="D3" s="88" t="s">
        <v>75</v>
      </c>
    </row>
    <row r="4" spans="1:4">
      <c r="B4" s="84" t="s">
        <v>113</v>
      </c>
      <c r="C4" s="34">
        <v>1.0109109999999999</v>
      </c>
      <c r="D4" s="18">
        <v>7.9367530000000004</v>
      </c>
    </row>
    <row r="5" spans="1:4">
      <c r="B5" s="87"/>
      <c r="C5" s="34">
        <v>0.9604241</v>
      </c>
      <c r="D5" s="18">
        <v>7.6038709999999998</v>
      </c>
    </row>
    <row r="6" spans="1:4" ht="17.5" thickBot="1">
      <c r="B6" s="87"/>
      <c r="C6" s="35">
        <v>1.0286960000000001</v>
      </c>
      <c r="D6" s="29">
        <v>8.5972760000000008</v>
      </c>
    </row>
    <row r="7" spans="1:4">
      <c r="B7" s="84" t="s">
        <v>114</v>
      </c>
      <c r="C7" s="34">
        <v>0.9602695</v>
      </c>
      <c r="D7" s="18">
        <v>26.043310000000002</v>
      </c>
    </row>
    <row r="8" spans="1:4">
      <c r="B8" s="87"/>
      <c r="C8" s="34">
        <v>1.0808469999999999</v>
      </c>
      <c r="D8" s="18">
        <v>24.531279999999999</v>
      </c>
    </row>
    <row r="9" spans="1:4" ht="17.5" thickBot="1">
      <c r="B9" s="87"/>
      <c r="C9" s="35">
        <v>0.93551490000000004</v>
      </c>
      <c r="D9" s="29">
        <v>25.33109</v>
      </c>
    </row>
    <row r="10" spans="1:4">
      <c r="B10" s="84" t="s">
        <v>115</v>
      </c>
      <c r="C10" s="34">
        <v>1.1010009999999999</v>
      </c>
      <c r="D10" s="18">
        <v>2.845215</v>
      </c>
    </row>
    <row r="11" spans="1:4">
      <c r="B11" s="87"/>
      <c r="C11" s="34">
        <v>0.92711719999999997</v>
      </c>
      <c r="D11" s="18">
        <v>3.24491</v>
      </c>
    </row>
    <row r="12" spans="1:4" ht="17.5" thickBot="1">
      <c r="B12" s="87"/>
      <c r="C12" s="35">
        <v>0.97188140000000001</v>
      </c>
      <c r="D12" s="29">
        <v>2.9159760000000001</v>
      </c>
    </row>
    <row r="13" spans="1:4">
      <c r="B13" s="84" t="s">
        <v>116</v>
      </c>
      <c r="C13" s="34">
        <v>0.94265750000000004</v>
      </c>
      <c r="D13" s="18">
        <v>4.3154779999999997</v>
      </c>
    </row>
    <row r="14" spans="1:4">
      <c r="B14" s="87"/>
      <c r="C14" s="34">
        <v>1.0056860000000001</v>
      </c>
      <c r="D14" s="18">
        <v>4.1933660000000001</v>
      </c>
    </row>
    <row r="15" spans="1:4" ht="17.5" thickBot="1">
      <c r="B15" s="85"/>
      <c r="C15" s="35">
        <v>1.0516559999999999</v>
      </c>
      <c r="D15" s="29">
        <v>4.665114</v>
      </c>
    </row>
    <row r="16" spans="1:4">
      <c r="B16" s="87" t="s">
        <v>117</v>
      </c>
      <c r="C16" s="34">
        <v>1.017002</v>
      </c>
      <c r="D16" s="18">
        <v>2.0104760000000002</v>
      </c>
    </row>
    <row r="17" spans="2:8">
      <c r="B17" s="87"/>
      <c r="C17" s="34">
        <v>1.003827</v>
      </c>
      <c r="D17" s="18">
        <v>2.1446800000000001</v>
      </c>
    </row>
    <row r="18" spans="2:8" ht="17.5" thickBot="1">
      <c r="B18" s="85"/>
      <c r="C18" s="35">
        <v>0.97917030000000005</v>
      </c>
      <c r="D18" s="29">
        <v>2.2626909999999998</v>
      </c>
    </row>
    <row r="19" spans="2:8">
      <c r="B19" s="87" t="s">
        <v>118</v>
      </c>
      <c r="C19" s="34">
        <v>1.0075050000000001</v>
      </c>
      <c r="D19" s="18">
        <v>9.1136680000000005</v>
      </c>
    </row>
    <row r="20" spans="2:8">
      <c r="B20" s="87"/>
      <c r="C20" s="34">
        <v>1.061077</v>
      </c>
      <c r="D20" s="18">
        <v>9.3651459999999993</v>
      </c>
    </row>
    <row r="21" spans="2:8" ht="17.5" thickBot="1">
      <c r="B21" s="87"/>
      <c r="C21" s="35">
        <v>0.93141779999999996</v>
      </c>
      <c r="D21" s="29">
        <v>8.8165449999999996</v>
      </c>
    </row>
    <row r="22" spans="2:8">
      <c r="B22" s="84" t="s">
        <v>119</v>
      </c>
      <c r="C22" s="34">
        <v>1.0116769999999999</v>
      </c>
      <c r="D22" s="18">
        <v>5.9940559999999996</v>
      </c>
      <c r="H22" s="7"/>
    </row>
    <row r="23" spans="2:8">
      <c r="B23" s="87"/>
      <c r="C23" s="34">
        <v>0.95527169999999995</v>
      </c>
      <c r="D23" s="18">
        <v>5.8462959999999997</v>
      </c>
    </row>
    <row r="24" spans="2:8" ht="17.5" thickBot="1">
      <c r="B24" s="87"/>
      <c r="C24" s="35">
        <v>1.0330509999999999</v>
      </c>
      <c r="D24" s="29">
        <v>6.2101090000000001</v>
      </c>
    </row>
    <row r="25" spans="2:8">
      <c r="B25" s="84" t="s">
        <v>91</v>
      </c>
      <c r="C25" s="34">
        <v>1.0707180000000001</v>
      </c>
      <c r="D25" s="18">
        <v>0.82931330000000003</v>
      </c>
    </row>
    <row r="26" spans="2:8">
      <c r="B26" s="87"/>
      <c r="C26" s="34">
        <v>1.002594</v>
      </c>
      <c r="D26" s="18">
        <v>0.93173099999999998</v>
      </c>
    </row>
    <row r="27" spans="2:8" ht="17.5" thickBot="1">
      <c r="B27" s="85"/>
      <c r="C27" s="35">
        <v>0.92668799999999996</v>
      </c>
      <c r="D27" s="29">
        <v>0.87792859999999995</v>
      </c>
    </row>
    <row r="28" spans="2:8">
      <c r="B28" s="6"/>
      <c r="D28" s="6"/>
    </row>
  </sheetData>
  <mergeCells count="1">
    <mergeCell ref="C2:D2"/>
  </mergeCells>
  <phoneticPr fontId="1" type="noConversion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>
  <dimension ref="A1:G14"/>
  <sheetViews>
    <sheetView workbookViewId="0">
      <selection activeCell="G13" sqref="G13"/>
    </sheetView>
  </sheetViews>
  <sheetFormatPr defaultRowHeight="17"/>
  <cols>
    <col min="2" max="2" width="12.453125" customWidth="1"/>
    <col min="3" max="4" width="13.6328125" customWidth="1"/>
  </cols>
  <sheetData>
    <row r="1" spans="1:7" ht="17.5" thickBot="1">
      <c r="A1" s="3" t="s">
        <v>123</v>
      </c>
      <c r="B1" s="8"/>
      <c r="C1" s="8"/>
      <c r="D1" s="8"/>
    </row>
    <row r="2" spans="1:7" ht="17.5" thickBot="1">
      <c r="B2" s="48" t="s">
        <v>51</v>
      </c>
      <c r="C2" s="11" t="s">
        <v>74</v>
      </c>
      <c r="D2" s="29" t="s">
        <v>75</v>
      </c>
    </row>
    <row r="3" spans="1:7">
      <c r="B3" s="40" t="s">
        <v>120</v>
      </c>
      <c r="C3" s="13">
        <v>0.89296759999999997</v>
      </c>
      <c r="D3" s="28">
        <v>34.690800000000003</v>
      </c>
    </row>
    <row r="4" spans="1:7">
      <c r="B4" s="41"/>
      <c r="C4" s="13">
        <v>0.96989069999999999</v>
      </c>
      <c r="D4" s="18">
        <v>32.960030000000003</v>
      </c>
    </row>
    <row r="5" spans="1:7" ht="17.5" thickBot="1">
      <c r="B5" s="42"/>
      <c r="C5" s="15">
        <v>1.1370659999999999</v>
      </c>
      <c r="D5" s="29">
        <v>30.607089999999999</v>
      </c>
    </row>
    <row r="6" spans="1:7">
      <c r="B6" s="41" t="s">
        <v>121</v>
      </c>
      <c r="C6" s="13">
        <v>1.101105</v>
      </c>
      <c r="D6" s="18">
        <v>2.052368</v>
      </c>
    </row>
    <row r="7" spans="1:7">
      <c r="B7" s="41"/>
      <c r="C7" s="13">
        <v>0.97</v>
      </c>
      <c r="D7" s="18">
        <v>2.1331579999999999</v>
      </c>
    </row>
    <row r="8" spans="1:7" ht="17.5" thickBot="1">
      <c r="B8" s="42"/>
      <c r="C8" s="15">
        <v>0.92894739999999998</v>
      </c>
      <c r="D8" s="29">
        <v>2.2226319999999999</v>
      </c>
    </row>
    <row r="9" spans="1:7">
      <c r="B9" s="41" t="s">
        <v>122</v>
      </c>
      <c r="C9" s="13">
        <v>1.0712919999999999</v>
      </c>
      <c r="D9" s="18">
        <v>1.3712219999999999</v>
      </c>
    </row>
    <row r="10" spans="1:7">
      <c r="B10" s="41"/>
      <c r="C10" s="13">
        <v>0.92856810000000001</v>
      </c>
      <c r="D10" s="18">
        <v>1.4594720000000001</v>
      </c>
    </row>
    <row r="11" spans="1:7" ht="17.5" thickBot="1">
      <c r="B11" s="42"/>
      <c r="C11" s="15">
        <v>1.00014</v>
      </c>
      <c r="D11" s="29">
        <v>1.4375150000000001</v>
      </c>
      <c r="G11" s="7"/>
    </row>
    <row r="12" spans="1:7">
      <c r="B12" s="77" t="s">
        <v>60</v>
      </c>
      <c r="C12" s="13">
        <v>1.089072</v>
      </c>
      <c r="D12" s="18">
        <v>0.97889999999999999</v>
      </c>
    </row>
    <row r="13" spans="1:7">
      <c r="B13" s="41"/>
      <c r="C13" s="13">
        <v>1.002594</v>
      </c>
      <c r="D13" s="18">
        <v>0.99073100000000003</v>
      </c>
    </row>
    <row r="14" spans="1:7" ht="17.5" thickBot="1">
      <c r="B14" s="42"/>
      <c r="C14" s="15">
        <v>0.93768799999999997</v>
      </c>
      <c r="D14" s="29">
        <v>1.056</v>
      </c>
    </row>
  </sheetData>
  <phoneticPr fontId="1" type="noConversion"/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>
  <dimension ref="A1:I15"/>
  <sheetViews>
    <sheetView workbookViewId="0">
      <selection activeCell="L16" sqref="L16"/>
    </sheetView>
  </sheetViews>
  <sheetFormatPr defaultRowHeight="17"/>
  <cols>
    <col min="3" max="9" width="10.6328125" customWidth="1"/>
  </cols>
  <sheetData>
    <row r="1" spans="1:9" ht="17.5" thickBot="1">
      <c r="A1" s="3" t="s">
        <v>124</v>
      </c>
      <c r="C1" s="8"/>
      <c r="D1" s="8"/>
      <c r="E1" s="8"/>
      <c r="F1" s="8"/>
      <c r="G1" s="8"/>
      <c r="H1" s="8"/>
      <c r="I1" s="8"/>
    </row>
    <row r="2" spans="1:9">
      <c r="B2" s="40" t="s">
        <v>126</v>
      </c>
      <c r="C2" s="272" t="s">
        <v>127</v>
      </c>
      <c r="D2" s="272"/>
      <c r="E2" s="272"/>
      <c r="F2" s="272"/>
      <c r="G2" s="272"/>
      <c r="H2" s="272"/>
      <c r="I2" s="273"/>
    </row>
    <row r="3" spans="1:9" ht="17.5" thickBot="1">
      <c r="A3" s="4"/>
      <c r="B3" s="5"/>
      <c r="C3" s="33" t="s">
        <v>125</v>
      </c>
      <c r="D3" s="89" t="s">
        <v>61</v>
      </c>
      <c r="E3" s="89">
        <v>0.625</v>
      </c>
      <c r="F3" s="86">
        <v>1.25</v>
      </c>
      <c r="G3" s="89">
        <v>2.5</v>
      </c>
      <c r="H3" s="89">
        <v>5</v>
      </c>
      <c r="I3" s="90">
        <v>10</v>
      </c>
    </row>
    <row r="4" spans="1:9">
      <c r="A4" s="4"/>
      <c r="B4" s="40" t="s">
        <v>114</v>
      </c>
      <c r="C4" s="36">
        <v>98.449870000000004</v>
      </c>
      <c r="D4" s="52">
        <v>58.789859999999997</v>
      </c>
      <c r="E4" s="52">
        <v>76.509799999999998</v>
      </c>
      <c r="F4" s="54">
        <v>34.686900000000001</v>
      </c>
      <c r="G4" s="54">
        <v>10.011139999999999</v>
      </c>
      <c r="H4" s="54">
        <v>9.0282359999999997</v>
      </c>
      <c r="I4" s="145">
        <v>1.4263539999999999</v>
      </c>
    </row>
    <row r="5" spans="1:9">
      <c r="A5" s="4"/>
      <c r="B5" s="45"/>
      <c r="C5" s="34">
        <v>100.85290000000001</v>
      </c>
      <c r="D5" s="52">
        <v>63.390320000000003</v>
      </c>
      <c r="E5" s="52">
        <v>68.058009999999996</v>
      </c>
      <c r="F5" s="52">
        <v>33.659239999999997</v>
      </c>
      <c r="G5" s="52">
        <v>10.261240000000001</v>
      </c>
      <c r="H5" s="52">
        <v>8.0925860000000007</v>
      </c>
      <c r="I5" s="18">
        <v>1.2556860000000001</v>
      </c>
    </row>
    <row r="6" spans="1:9" ht="17.5" thickBot="1">
      <c r="A6" s="4"/>
      <c r="B6" s="45"/>
      <c r="C6" s="35">
        <v>100.73180000000001</v>
      </c>
      <c r="D6" s="53">
        <v>61.661540000000002</v>
      </c>
      <c r="E6" s="53">
        <v>60.512869999999999</v>
      </c>
      <c r="F6" s="53">
        <v>38.036879999999996</v>
      </c>
      <c r="G6" s="53">
        <v>9.8885900000000007</v>
      </c>
      <c r="H6" s="53">
        <v>7.7141760000000001</v>
      </c>
      <c r="I6" s="147">
        <v>1.596274</v>
      </c>
    </row>
    <row r="7" spans="1:9">
      <c r="A7" s="4"/>
      <c r="B7" s="40" t="s">
        <v>118</v>
      </c>
      <c r="C7" s="34">
        <v>102.60760000000001</v>
      </c>
      <c r="D7" s="52">
        <v>67.529079999999993</v>
      </c>
      <c r="E7" s="52">
        <v>24.552630000000001</v>
      </c>
      <c r="F7" s="52">
        <v>13.78523</v>
      </c>
      <c r="G7" s="52">
        <v>3.2359290000000001</v>
      </c>
      <c r="H7" s="52">
        <v>2.6384949999999998</v>
      </c>
      <c r="I7" s="18">
        <v>0.75125140000000001</v>
      </c>
    </row>
    <row r="8" spans="1:9">
      <c r="A8" s="4"/>
      <c r="B8" s="45"/>
      <c r="C8" s="34">
        <v>100.1177</v>
      </c>
      <c r="D8" s="52">
        <v>64.515000000000001</v>
      </c>
      <c r="E8" s="52">
        <v>23.361499999999999</v>
      </c>
      <c r="F8" s="52">
        <v>13.4651</v>
      </c>
      <c r="G8" s="52">
        <v>3.6552799999999999</v>
      </c>
      <c r="H8" s="52">
        <v>2.4220329999999999</v>
      </c>
      <c r="I8" s="18">
        <v>1.0320670000000001</v>
      </c>
    </row>
    <row r="9" spans="1:9" ht="17.5" thickBot="1">
      <c r="A9" s="4"/>
      <c r="B9" s="45"/>
      <c r="C9" s="35">
        <v>97.274450000000002</v>
      </c>
      <c r="D9" s="53">
        <v>61.423690000000001</v>
      </c>
      <c r="E9" s="53">
        <v>26.286660000000001</v>
      </c>
      <c r="F9" s="53">
        <v>13.83718</v>
      </c>
      <c r="G9" s="53">
        <v>3.447009</v>
      </c>
      <c r="H9" s="53">
        <v>2.3298320000000001</v>
      </c>
      <c r="I9" s="147">
        <v>0.8704809</v>
      </c>
    </row>
    <row r="10" spans="1:9">
      <c r="A10" s="4"/>
      <c r="B10" s="40" t="s">
        <v>120</v>
      </c>
      <c r="C10" s="34">
        <v>101.3754</v>
      </c>
      <c r="D10" s="52">
        <v>70.320800000000006</v>
      </c>
      <c r="E10" s="52">
        <v>26.751819999999999</v>
      </c>
      <c r="F10" s="52">
        <v>14.80963</v>
      </c>
      <c r="G10" s="52">
        <v>7.3404030000000002</v>
      </c>
      <c r="H10" s="52">
        <v>3.0029590000000002</v>
      </c>
      <c r="I10" s="18">
        <v>0.17279810000000001</v>
      </c>
    </row>
    <row r="11" spans="1:9">
      <c r="A11" s="4"/>
      <c r="B11" s="45"/>
      <c r="C11" s="34">
        <v>99.972750000000005</v>
      </c>
      <c r="D11" s="52">
        <v>69.243470000000002</v>
      </c>
      <c r="E11" s="52">
        <v>25.251080000000002</v>
      </c>
      <c r="F11" s="52">
        <v>15.06302</v>
      </c>
      <c r="G11" s="52">
        <v>7.6524850000000004</v>
      </c>
      <c r="H11" s="52">
        <v>2.8641649999999998</v>
      </c>
      <c r="I11" s="18">
        <v>9.0240799999999996E-2</v>
      </c>
    </row>
    <row r="12" spans="1:9" ht="17.5" thickBot="1">
      <c r="A12" s="4"/>
      <c r="B12" s="5"/>
      <c r="C12" s="35">
        <v>98.651830000000004</v>
      </c>
      <c r="D12" s="53">
        <v>67.742720000000006</v>
      </c>
      <c r="E12" s="53">
        <v>24.013529999999999</v>
      </c>
      <c r="F12" s="53">
        <v>14.90118</v>
      </c>
      <c r="G12" s="53">
        <v>7.4742920000000002</v>
      </c>
      <c r="H12" s="53">
        <v>2.685972</v>
      </c>
      <c r="I12" s="147">
        <v>5.1496109999999998E-2</v>
      </c>
    </row>
    <row r="13" spans="1:9">
      <c r="A13" s="4"/>
      <c r="B13" s="77" t="s">
        <v>60</v>
      </c>
      <c r="C13" s="34">
        <v>105.38</v>
      </c>
      <c r="D13" s="52">
        <v>101.25</v>
      </c>
      <c r="E13" s="52">
        <v>96.48</v>
      </c>
      <c r="F13" s="52">
        <v>105.23</v>
      </c>
      <c r="G13" s="52">
        <v>102.35</v>
      </c>
      <c r="H13" s="52">
        <v>100.37</v>
      </c>
      <c r="I13" s="18">
        <v>105.23</v>
      </c>
    </row>
    <row r="14" spans="1:9">
      <c r="A14" s="4"/>
      <c r="B14" s="45"/>
      <c r="C14" s="34">
        <v>92.33</v>
      </c>
      <c r="D14" s="52">
        <v>100.13</v>
      </c>
      <c r="E14" s="52">
        <v>103.28</v>
      </c>
      <c r="F14" s="52">
        <v>94.68</v>
      </c>
      <c r="G14" s="52">
        <v>98.73</v>
      </c>
      <c r="H14" s="52">
        <v>95.65</v>
      </c>
      <c r="I14" s="18">
        <v>93.382000000000005</v>
      </c>
    </row>
    <row r="15" spans="1:9" ht="17.5" thickBot="1">
      <c r="A15" s="4"/>
      <c r="B15" s="5"/>
      <c r="C15" s="35">
        <v>102.29</v>
      </c>
      <c r="D15" s="53">
        <v>98.62</v>
      </c>
      <c r="E15" s="53">
        <v>100.24</v>
      </c>
      <c r="F15" s="53">
        <v>100.09</v>
      </c>
      <c r="G15" s="53">
        <v>98.92</v>
      </c>
      <c r="H15" s="53">
        <v>103.98</v>
      </c>
      <c r="I15" s="147">
        <v>101.38800000000001</v>
      </c>
    </row>
  </sheetData>
  <mergeCells count="1">
    <mergeCell ref="C2:I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35.xml><?xml version="1.0" encoding="utf-8"?>
<worksheet xmlns="http://schemas.openxmlformats.org/spreadsheetml/2006/main" xmlns:r="http://schemas.openxmlformats.org/officeDocument/2006/relationships">
  <dimension ref="A1:E9"/>
  <sheetViews>
    <sheetView workbookViewId="0">
      <selection activeCell="G10" sqref="G10"/>
    </sheetView>
  </sheetViews>
  <sheetFormatPr defaultRowHeight="17"/>
  <cols>
    <col min="2" max="3" width="13.6328125" customWidth="1"/>
  </cols>
  <sheetData>
    <row r="1" spans="1:5" ht="17.5" thickBot="1">
      <c r="A1" s="3" t="s">
        <v>128</v>
      </c>
      <c r="B1" s="8"/>
      <c r="C1" s="8"/>
    </row>
    <row r="2" spans="1:5" ht="17.5" thickBot="1">
      <c r="B2" s="263" t="s">
        <v>129</v>
      </c>
      <c r="C2" s="264"/>
    </row>
    <row r="3" spans="1:5" ht="17.5" thickBot="1">
      <c r="B3" s="11" t="s">
        <v>61</v>
      </c>
      <c r="C3" s="56" t="s">
        <v>130</v>
      </c>
    </row>
    <row r="4" spans="1:5">
      <c r="B4" s="13">
        <v>99.91431</v>
      </c>
      <c r="C4" s="18">
        <v>23.393319999999999</v>
      </c>
    </row>
    <row r="5" spans="1:5">
      <c r="B5" s="13">
        <v>97.68638</v>
      </c>
      <c r="C5" s="18">
        <v>13.11054</v>
      </c>
    </row>
    <row r="6" spans="1:5" ht="17.5" thickBot="1">
      <c r="B6" s="15">
        <v>102.31359999999999</v>
      </c>
      <c r="C6" s="29">
        <v>23.650379999999998</v>
      </c>
    </row>
    <row r="9" spans="1:5">
      <c r="E9" s="7"/>
    </row>
  </sheetData>
  <mergeCells count="1">
    <mergeCell ref="B2:C2"/>
  </mergeCells>
  <phoneticPr fontId="1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>
  <dimension ref="A1:E8"/>
  <sheetViews>
    <sheetView workbookViewId="0">
      <selection activeCell="I13" sqref="I13"/>
    </sheetView>
  </sheetViews>
  <sheetFormatPr defaultRowHeight="17"/>
  <cols>
    <col min="2" max="2" width="9.453125" customWidth="1"/>
    <col min="3" max="3" width="9.90625" customWidth="1"/>
    <col min="4" max="4" width="12.6328125" customWidth="1"/>
    <col min="5" max="5" width="10.81640625" customWidth="1"/>
  </cols>
  <sheetData>
    <row r="1" spans="1:5" ht="17.5" thickBot="1">
      <c r="A1" s="3" t="s">
        <v>131</v>
      </c>
      <c r="B1" s="8"/>
    </row>
    <row r="2" spans="1:5" ht="17.5" thickBot="1">
      <c r="B2" s="60" t="s">
        <v>51</v>
      </c>
      <c r="C2" s="63" t="s">
        <v>106</v>
      </c>
      <c r="D2" s="63" t="s">
        <v>133</v>
      </c>
      <c r="E2" s="65" t="s">
        <v>134</v>
      </c>
    </row>
    <row r="3" spans="1:5">
      <c r="B3" s="58" t="s">
        <v>132</v>
      </c>
      <c r="C3" s="12">
        <v>100.126</v>
      </c>
      <c r="D3" s="13">
        <v>2.693289</v>
      </c>
      <c r="E3" s="12">
        <v>3.3913359999999999</v>
      </c>
    </row>
    <row r="4" spans="1:5">
      <c r="B4" s="45"/>
      <c r="C4" s="13">
        <v>98.472930000000005</v>
      </c>
      <c r="D4" s="13">
        <v>2.5865770000000001</v>
      </c>
      <c r="E4" s="13">
        <v>3.1232199999999999</v>
      </c>
    </row>
    <row r="5" spans="1:5" ht="17.5" thickBot="1">
      <c r="B5" s="5"/>
      <c r="C5" s="15">
        <v>101.4008</v>
      </c>
      <c r="D5" s="15">
        <v>2.4323700000000001</v>
      </c>
      <c r="E5" s="15">
        <v>2.9546199999999998</v>
      </c>
    </row>
    <row r="6" spans="1:5">
      <c r="B6" s="58" t="s">
        <v>60</v>
      </c>
      <c r="C6" s="13">
        <v>103.4</v>
      </c>
      <c r="D6" s="13">
        <v>98.73</v>
      </c>
      <c r="E6" s="13">
        <v>101.3</v>
      </c>
    </row>
    <row r="7" spans="1:5">
      <c r="B7" s="45"/>
      <c r="C7" s="13">
        <v>99.81</v>
      </c>
      <c r="D7" s="13">
        <v>94.21</v>
      </c>
      <c r="E7" s="13">
        <v>106.3</v>
      </c>
    </row>
    <row r="8" spans="1:5" ht="17.5" thickBot="1">
      <c r="B8" s="5"/>
      <c r="C8" s="15">
        <v>96.79</v>
      </c>
      <c r="D8" s="15">
        <v>107.06</v>
      </c>
      <c r="E8" s="15">
        <v>92.4</v>
      </c>
    </row>
  </sheetData>
  <phoneticPr fontId="1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>
  <dimension ref="A1:D6"/>
  <sheetViews>
    <sheetView workbookViewId="0">
      <selection activeCell="I15" sqref="I15"/>
    </sheetView>
  </sheetViews>
  <sheetFormatPr defaultRowHeight="17"/>
  <cols>
    <col min="2" max="4" width="13.6328125" customWidth="1"/>
  </cols>
  <sheetData>
    <row r="1" spans="1:4" ht="17.5" thickBot="1">
      <c r="A1" s="3" t="s">
        <v>135</v>
      </c>
    </row>
    <row r="2" spans="1:4" ht="17.5" thickBot="1">
      <c r="B2" s="263" t="s">
        <v>67</v>
      </c>
      <c r="C2" s="265"/>
      <c r="D2" s="264"/>
    </row>
    <row r="3" spans="1:4" ht="17.5" thickBot="1">
      <c r="B3" s="11" t="s">
        <v>103</v>
      </c>
      <c r="C3" s="56" t="s">
        <v>133</v>
      </c>
      <c r="D3" s="11" t="s">
        <v>134</v>
      </c>
    </row>
    <row r="4" spans="1:4">
      <c r="B4" s="12">
        <v>96.236559999999997</v>
      </c>
      <c r="C4" s="12">
        <v>37.455199999999998</v>
      </c>
      <c r="D4" s="18">
        <v>47.670250000000003</v>
      </c>
    </row>
    <row r="5" spans="1:4">
      <c r="B5" s="13">
        <v>98.207890000000006</v>
      </c>
      <c r="C5" s="13">
        <v>19.713259999999998</v>
      </c>
      <c r="D5" s="18">
        <v>52.598570000000002</v>
      </c>
    </row>
    <row r="6" spans="1:4" ht="17.5" thickBot="1">
      <c r="B6" s="15">
        <v>105.5556</v>
      </c>
      <c r="C6" s="15">
        <v>29.39068</v>
      </c>
      <c r="D6" s="29">
        <v>51.164879999999997</v>
      </c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>
  <dimension ref="A1:D6"/>
  <sheetViews>
    <sheetView workbookViewId="0">
      <selection activeCell="G10" sqref="G10"/>
    </sheetView>
  </sheetViews>
  <sheetFormatPr defaultRowHeight="17"/>
  <cols>
    <col min="2" max="3" width="16.36328125" customWidth="1"/>
    <col min="4" max="4" width="15.90625" customWidth="1"/>
  </cols>
  <sheetData>
    <row r="1" spans="1:4" ht="17.5" thickBot="1">
      <c r="A1" s="3" t="s">
        <v>136</v>
      </c>
    </row>
    <row r="2" spans="1:4" ht="17.5" thickBot="1">
      <c r="B2" s="268" t="s">
        <v>72</v>
      </c>
      <c r="C2" s="269"/>
      <c r="D2" s="270"/>
    </row>
    <row r="3" spans="1:4" ht="17.5" thickBot="1">
      <c r="B3" s="63" t="s">
        <v>103</v>
      </c>
      <c r="C3" s="63" t="s">
        <v>133</v>
      </c>
      <c r="D3" s="65" t="s">
        <v>134</v>
      </c>
    </row>
    <row r="4" spans="1:4">
      <c r="A4" s="4"/>
      <c r="B4" s="13">
        <v>75.30856</v>
      </c>
      <c r="C4" s="13">
        <v>3.0000000000000001E-3</v>
      </c>
      <c r="D4" s="12">
        <v>0.1929747</v>
      </c>
    </row>
    <row r="5" spans="1:4">
      <c r="A5" s="4"/>
      <c r="B5" s="13">
        <v>43.437809999999999</v>
      </c>
      <c r="C5" s="13">
        <v>1.2844710000000001E-2</v>
      </c>
      <c r="D5" s="13">
        <v>1.8307690000000001E-2</v>
      </c>
    </row>
    <row r="6" spans="1:4" ht="17.5" thickBot="1">
      <c r="A6" s="4"/>
      <c r="B6" s="15">
        <v>68.321529999999996</v>
      </c>
      <c r="C6" s="15">
        <v>2E-3</v>
      </c>
      <c r="D6" s="15">
        <v>2.471168E-2</v>
      </c>
    </row>
  </sheetData>
  <mergeCells count="1">
    <mergeCell ref="B2:D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:E8"/>
  <sheetViews>
    <sheetView workbookViewId="0">
      <selection activeCell="I13" sqref="I13"/>
    </sheetView>
  </sheetViews>
  <sheetFormatPr defaultRowHeight="17"/>
  <cols>
    <col min="3" max="5" width="13.6328125" customWidth="1"/>
  </cols>
  <sheetData>
    <row r="1" spans="1:5" ht="17.5" thickBot="1">
      <c r="A1" s="3" t="s">
        <v>137</v>
      </c>
    </row>
    <row r="2" spans="1:5" ht="17.5" thickBot="1">
      <c r="B2" s="82"/>
      <c r="C2" s="63" t="s">
        <v>106</v>
      </c>
      <c r="D2" s="65" t="s">
        <v>141</v>
      </c>
      <c r="E2" s="65" t="s">
        <v>142</v>
      </c>
    </row>
    <row r="3" spans="1:5">
      <c r="B3" s="58" t="s">
        <v>140</v>
      </c>
      <c r="C3" s="13">
        <v>99.748670000000004</v>
      </c>
      <c r="D3" s="12">
        <v>12.721080000000001</v>
      </c>
      <c r="E3" s="12">
        <v>36.010199999999998</v>
      </c>
    </row>
    <row r="4" spans="1:5">
      <c r="B4" s="45"/>
      <c r="C4" s="13">
        <v>100.9783</v>
      </c>
      <c r="D4" s="13">
        <v>12.342829999999999</v>
      </c>
      <c r="E4" s="13">
        <v>28.716999999999999</v>
      </c>
    </row>
    <row r="5" spans="1:5" ht="17.5" thickBot="1">
      <c r="B5" s="5"/>
      <c r="C5" s="15">
        <v>99.2727</v>
      </c>
      <c r="D5" s="15">
        <v>11.243040000000001</v>
      </c>
      <c r="E5" s="15">
        <v>27.95617</v>
      </c>
    </row>
    <row r="6" spans="1:5">
      <c r="B6" s="58" t="s">
        <v>60</v>
      </c>
      <c r="C6" s="13">
        <v>95.38</v>
      </c>
      <c r="D6" s="13">
        <v>93.25</v>
      </c>
      <c r="E6" s="13">
        <v>104.9</v>
      </c>
    </row>
    <row r="7" spans="1:5">
      <c r="B7" s="45"/>
      <c r="C7" s="13">
        <v>103.7</v>
      </c>
      <c r="D7" s="13">
        <v>101.3</v>
      </c>
      <c r="E7" s="13">
        <v>101.3</v>
      </c>
    </row>
    <row r="8" spans="1:5" ht="17.5" thickBot="1">
      <c r="B8" s="5"/>
      <c r="C8" s="15">
        <v>100.92</v>
      </c>
      <c r="D8" s="15">
        <v>105.45</v>
      </c>
      <c r="E8" s="15">
        <v>93.8</v>
      </c>
    </row>
  </sheetData>
  <phoneticPr fontId="1" type="noConversion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>
  <dimension ref="A1:D6"/>
  <sheetViews>
    <sheetView workbookViewId="0">
      <selection activeCell="H19" sqref="H19"/>
    </sheetView>
  </sheetViews>
  <sheetFormatPr defaultRowHeight="17"/>
  <cols>
    <col min="2" max="4" width="13.6328125" customWidth="1"/>
  </cols>
  <sheetData>
    <row r="1" spans="1:4" ht="17.5" thickBot="1">
      <c r="A1" s="3" t="s">
        <v>138</v>
      </c>
    </row>
    <row r="2" spans="1:4" ht="17.5" thickBot="1">
      <c r="B2" s="263" t="s">
        <v>67</v>
      </c>
      <c r="C2" s="265"/>
      <c r="D2" s="264"/>
    </row>
    <row r="3" spans="1:4" ht="17.5" thickBot="1">
      <c r="B3" s="11" t="s">
        <v>103</v>
      </c>
      <c r="C3" s="55" t="s">
        <v>141</v>
      </c>
      <c r="D3" s="11" t="s">
        <v>142</v>
      </c>
    </row>
    <row r="4" spans="1:4">
      <c r="A4" s="4"/>
      <c r="B4" s="12">
        <v>96.236559999999997</v>
      </c>
      <c r="C4" s="72">
        <v>20.917999999999999</v>
      </c>
      <c r="D4" s="12">
        <v>47.670250000000003</v>
      </c>
    </row>
    <row r="5" spans="1:4">
      <c r="A5" s="4"/>
      <c r="B5" s="13">
        <v>98.207890000000006</v>
      </c>
      <c r="C5" s="72">
        <v>19.713259999999998</v>
      </c>
      <c r="D5" s="13">
        <v>35.200000000000003</v>
      </c>
    </row>
    <row r="6" spans="1:4" ht="17.5" thickBot="1">
      <c r="A6" s="4"/>
      <c r="B6" s="15">
        <v>105.5556</v>
      </c>
      <c r="C6" s="39">
        <v>21.3</v>
      </c>
      <c r="D6" s="15">
        <v>35.616999999999997</v>
      </c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>
  <dimension ref="A1:D6"/>
  <sheetViews>
    <sheetView workbookViewId="0">
      <selection activeCell="G10" sqref="G10"/>
    </sheetView>
  </sheetViews>
  <sheetFormatPr defaultRowHeight="17"/>
  <cols>
    <col min="2" max="4" width="13.6328125" customWidth="1"/>
  </cols>
  <sheetData>
    <row r="1" spans="1:4" ht="17.5" thickBot="1">
      <c r="A1" s="3" t="s">
        <v>139</v>
      </c>
    </row>
    <row r="2" spans="1:4" ht="17.5" thickBot="1">
      <c r="B2" s="268" t="s">
        <v>72</v>
      </c>
      <c r="C2" s="269"/>
      <c r="D2" s="270"/>
    </row>
    <row r="3" spans="1:4" ht="17.5" thickBot="1">
      <c r="A3" s="4"/>
      <c r="B3" s="63" t="s">
        <v>103</v>
      </c>
      <c r="C3" s="65" t="s">
        <v>141</v>
      </c>
      <c r="D3" s="65" t="s">
        <v>142</v>
      </c>
    </row>
    <row r="4" spans="1:4">
      <c r="A4" s="4"/>
      <c r="B4" s="13">
        <v>82.698430000000002</v>
      </c>
      <c r="C4" s="18">
        <v>1E-3</v>
      </c>
      <c r="D4" s="18">
        <v>1E-3</v>
      </c>
    </row>
    <row r="5" spans="1:4">
      <c r="A5" s="4"/>
      <c r="B5" s="13">
        <v>45.078110000000002</v>
      </c>
      <c r="C5" s="18">
        <v>1.013958E-2</v>
      </c>
      <c r="D5" s="18">
        <v>2E-3</v>
      </c>
    </row>
    <row r="6" spans="1:4" ht="17.5" thickBot="1">
      <c r="A6" s="4"/>
      <c r="B6" s="15">
        <v>59.622909999999997</v>
      </c>
      <c r="C6" s="29">
        <v>5.3183400000000004E-3</v>
      </c>
      <c r="D6" s="29">
        <v>1.4E-2</v>
      </c>
    </row>
  </sheetData>
  <mergeCells count="1">
    <mergeCell ref="B2:D2"/>
  </mergeCells>
  <phoneticPr fontId="1" type="noConversion"/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>
  <dimension ref="A1"/>
  <sheetViews>
    <sheetView tabSelected="1" topLeftCell="T4" zoomScaleNormal="100" workbookViewId="0">
      <selection activeCell="B3" sqref="B3"/>
    </sheetView>
  </sheetViews>
  <sheetFormatPr defaultRowHeight="17"/>
  <sheetData>
    <row r="1" spans="1:1">
      <c r="A1" s="3" t="s">
        <v>371</v>
      </c>
    </row>
  </sheetData>
  <phoneticPr fontId="1" type="noConversion"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dimension ref="A1:K32"/>
  <sheetViews>
    <sheetView workbookViewId="0">
      <selection activeCell="B19" sqref="B19:C20"/>
    </sheetView>
  </sheetViews>
  <sheetFormatPr defaultRowHeight="17"/>
  <cols>
    <col min="2" max="2" width="13.6328125" customWidth="1"/>
    <col min="3" max="3" width="11.6328125" customWidth="1"/>
  </cols>
  <sheetData>
    <row r="1" spans="1:11">
      <c r="A1" s="3" t="s">
        <v>143</v>
      </c>
    </row>
    <row r="2" spans="1:11" ht="17.5" thickBot="1">
      <c r="A2" s="3"/>
      <c r="D2" s="8"/>
      <c r="E2" s="8"/>
      <c r="F2" s="8"/>
      <c r="G2" s="8"/>
      <c r="H2" s="8"/>
      <c r="I2" s="8"/>
      <c r="J2" s="8"/>
      <c r="K2" s="8"/>
    </row>
    <row r="3" spans="1:11">
      <c r="A3" s="3"/>
      <c r="B3" s="276" t="s">
        <v>153</v>
      </c>
      <c r="C3" s="278"/>
      <c r="D3" s="274" t="s">
        <v>146</v>
      </c>
      <c r="E3" s="279"/>
      <c r="F3" s="279"/>
      <c r="G3" s="279"/>
      <c r="H3" s="279"/>
      <c r="I3" s="279"/>
      <c r="J3" s="279"/>
      <c r="K3" s="275"/>
    </row>
    <row r="4" spans="1:11" ht="17.5" thickBot="1">
      <c r="B4" s="281"/>
      <c r="C4" s="282"/>
      <c r="D4" s="33" t="s">
        <v>61</v>
      </c>
      <c r="E4" s="89">
        <v>2</v>
      </c>
      <c r="F4" s="89">
        <v>10</v>
      </c>
      <c r="G4" s="89">
        <v>50</v>
      </c>
      <c r="H4" s="89">
        <v>250</v>
      </c>
      <c r="I4" s="89">
        <v>1250</v>
      </c>
      <c r="J4" s="89">
        <v>2500</v>
      </c>
      <c r="K4" s="29">
        <v>5000</v>
      </c>
    </row>
    <row r="5" spans="1:11">
      <c r="B5" s="261" t="s">
        <v>265</v>
      </c>
      <c r="C5" s="40" t="s">
        <v>145</v>
      </c>
      <c r="D5" s="98">
        <v>134.45160000000001</v>
      </c>
      <c r="E5" s="54">
        <v>68.967740000000006</v>
      </c>
      <c r="F5" s="54">
        <v>17.935479999999998</v>
      </c>
      <c r="G5" s="54">
        <v>13.161289999999999</v>
      </c>
      <c r="H5" s="54">
        <v>12.645160000000001</v>
      </c>
      <c r="I5" s="54">
        <v>16.3871</v>
      </c>
      <c r="J5" s="54">
        <v>12.19355</v>
      </c>
      <c r="K5" s="79">
        <v>5.1612900000000002</v>
      </c>
    </row>
    <row r="6" spans="1:11">
      <c r="B6" s="280"/>
      <c r="C6" s="45"/>
      <c r="D6" s="70">
        <v>116.0984</v>
      </c>
      <c r="E6" s="52">
        <v>71.612899999999996</v>
      </c>
      <c r="F6" s="52">
        <v>20.322579999999999</v>
      </c>
      <c r="G6" s="52">
        <v>15.225809999999999</v>
      </c>
      <c r="H6" s="52">
        <v>12.51613</v>
      </c>
      <c r="I6" s="52">
        <v>16.709679999999999</v>
      </c>
      <c r="J6" s="52">
        <v>14.3871</v>
      </c>
      <c r="K6" s="18">
        <v>5.8064520000000002</v>
      </c>
    </row>
    <row r="7" spans="1:11">
      <c r="B7" s="280"/>
      <c r="C7" s="45"/>
      <c r="D7" s="70">
        <v>104.8387</v>
      </c>
      <c r="E7" s="52">
        <v>67.161289999999994</v>
      </c>
      <c r="F7" s="52">
        <v>19.935479999999998</v>
      </c>
      <c r="G7" s="52">
        <v>12.967739999999999</v>
      </c>
      <c r="H7" s="52">
        <v>11.87097</v>
      </c>
      <c r="I7" s="52">
        <v>16.322579999999999</v>
      </c>
      <c r="J7" s="52">
        <v>13.67742</v>
      </c>
      <c r="K7" s="18">
        <v>6.01145</v>
      </c>
    </row>
    <row r="8" spans="1:11">
      <c r="B8" s="280"/>
      <c r="C8" s="45"/>
      <c r="D8" s="70">
        <v>98.193550000000002</v>
      </c>
      <c r="E8" s="52">
        <v>53.225810000000003</v>
      </c>
      <c r="F8" s="52">
        <v>18.967739999999999</v>
      </c>
      <c r="G8" s="52">
        <v>12.709680000000001</v>
      </c>
      <c r="H8" s="52">
        <v>13.225809999999999</v>
      </c>
      <c r="I8" s="52">
        <v>15.93548</v>
      </c>
      <c r="J8" s="52">
        <v>13.87097</v>
      </c>
      <c r="K8" s="18">
        <v>5.4838709999999997</v>
      </c>
    </row>
    <row r="9" spans="1:11">
      <c r="B9" s="280"/>
      <c r="C9" s="45"/>
      <c r="D9" s="70">
        <v>82.193550000000002</v>
      </c>
      <c r="E9" s="52">
        <v>43.483870000000003</v>
      </c>
      <c r="F9" s="52">
        <v>19.419360000000001</v>
      </c>
      <c r="G9" s="52">
        <v>9.8064520000000002</v>
      </c>
      <c r="H9" s="52">
        <v>10.19355</v>
      </c>
      <c r="I9" s="52">
        <v>15.290319999999999</v>
      </c>
      <c r="J9" s="52">
        <v>10.12903</v>
      </c>
      <c r="K9" s="18">
        <v>4.7096770000000001</v>
      </c>
    </row>
    <row r="10" spans="1:11" ht="17.5" thickBot="1">
      <c r="B10" s="280"/>
      <c r="C10" s="5"/>
      <c r="D10" s="71">
        <v>63.354840000000003</v>
      </c>
      <c r="E10" s="53">
        <v>67.032259999999994</v>
      </c>
      <c r="F10" s="53">
        <v>13.41935</v>
      </c>
      <c r="G10" s="53">
        <v>9.8709679999999995</v>
      </c>
      <c r="H10" s="53">
        <v>14.000299999999999</v>
      </c>
      <c r="I10" s="53">
        <v>15.290319999999999</v>
      </c>
      <c r="J10" s="53">
        <v>14.12903</v>
      </c>
      <c r="K10" s="29">
        <v>4.7096770000000001</v>
      </c>
    </row>
    <row r="11" spans="1:11">
      <c r="B11" s="280"/>
      <c r="C11" s="40" t="s">
        <v>148</v>
      </c>
      <c r="D11" s="98">
        <v>109.67440000000001</v>
      </c>
      <c r="E11" s="54">
        <v>110.5581</v>
      </c>
      <c r="F11" s="54">
        <v>104.5116</v>
      </c>
      <c r="G11" s="54">
        <v>108.8837</v>
      </c>
      <c r="H11" s="54">
        <v>105.8605</v>
      </c>
      <c r="I11" s="54">
        <v>95.255809999999997</v>
      </c>
      <c r="J11" s="54">
        <v>87.488370000000003</v>
      </c>
      <c r="K11" s="79">
        <v>93.302319999999995</v>
      </c>
    </row>
    <row r="12" spans="1:11">
      <c r="B12" s="280"/>
      <c r="C12" s="45"/>
      <c r="D12" s="70">
        <v>97.023250000000004</v>
      </c>
      <c r="E12" s="52">
        <v>102.5116</v>
      </c>
      <c r="F12" s="52">
        <v>98.511629999999997</v>
      </c>
      <c r="G12" s="52">
        <v>95.62791</v>
      </c>
      <c r="H12" s="52">
        <v>97.488370000000003</v>
      </c>
      <c r="I12" s="52">
        <v>93.116280000000003</v>
      </c>
      <c r="J12" s="52">
        <v>85.581400000000002</v>
      </c>
      <c r="K12" s="18">
        <v>97.488370000000003</v>
      </c>
    </row>
    <row r="13" spans="1:11">
      <c r="B13" s="280"/>
      <c r="C13" s="45"/>
      <c r="D13" s="70">
        <v>97.302319999999995</v>
      </c>
      <c r="E13" s="52">
        <v>95.116280000000003</v>
      </c>
      <c r="F13" s="52">
        <v>86.837209999999999</v>
      </c>
      <c r="G13" s="52">
        <v>96.418599999999998</v>
      </c>
      <c r="H13" s="52">
        <v>99.255809999999997</v>
      </c>
      <c r="I13" s="52">
        <v>88.232560000000007</v>
      </c>
      <c r="J13" s="52">
        <v>85.255809999999997</v>
      </c>
      <c r="K13" s="18">
        <v>90.697680000000005</v>
      </c>
    </row>
    <row r="14" spans="1:11">
      <c r="B14" s="280"/>
      <c r="C14" s="45"/>
      <c r="D14" s="70">
        <v>98.744190000000003</v>
      </c>
      <c r="E14" s="52">
        <v>92.558139999999995</v>
      </c>
      <c r="F14" s="52">
        <v>78.558139999999995</v>
      </c>
      <c r="G14" s="52">
        <v>92.558139999999995</v>
      </c>
      <c r="H14" s="52">
        <v>91.767439999999993</v>
      </c>
      <c r="I14" s="52">
        <v>90.37209</v>
      </c>
      <c r="J14" s="52">
        <v>78.744190000000003</v>
      </c>
      <c r="K14" s="18">
        <v>81.395349999999993</v>
      </c>
    </row>
    <row r="15" spans="1:11">
      <c r="B15" s="280"/>
      <c r="C15" s="45"/>
      <c r="D15" s="70">
        <v>93.255809999999997</v>
      </c>
      <c r="E15" s="52">
        <v>101.25579999999999</v>
      </c>
      <c r="F15" s="52">
        <v>84.465119999999999</v>
      </c>
      <c r="G15" s="52">
        <v>86.976749999999996</v>
      </c>
      <c r="H15" s="52">
        <v>91.488370000000003</v>
      </c>
      <c r="I15" s="52">
        <v>80.604650000000007</v>
      </c>
      <c r="J15" s="52">
        <v>84.232560000000007</v>
      </c>
      <c r="K15" s="18">
        <v>94.790700000000001</v>
      </c>
    </row>
    <row r="16" spans="1:11" ht="17.5" thickBot="1">
      <c r="B16" s="262"/>
      <c r="C16" s="5"/>
      <c r="D16" s="71">
        <v>102.7907</v>
      </c>
      <c r="E16" s="53">
        <v>102.23260000000001</v>
      </c>
      <c r="F16" s="53">
        <v>89.953490000000002</v>
      </c>
      <c r="G16" s="53">
        <v>88.279070000000004</v>
      </c>
      <c r="H16" s="53">
        <v>87.720929999999996</v>
      </c>
      <c r="I16" s="53">
        <v>86.930229999999995</v>
      </c>
      <c r="J16" s="53">
        <v>82.37209</v>
      </c>
      <c r="K16" s="29">
        <v>86.697680000000005</v>
      </c>
    </row>
    <row r="17" spans="2:11">
      <c r="B17" s="152"/>
    </row>
    <row r="18" spans="2:11" ht="17.5" thickBot="1"/>
    <row r="19" spans="2:11">
      <c r="B19" s="276" t="s">
        <v>155</v>
      </c>
      <c r="C19" s="278"/>
      <c r="D19" s="274" t="s">
        <v>146</v>
      </c>
      <c r="E19" s="279"/>
      <c r="F19" s="279"/>
      <c r="G19" s="279"/>
      <c r="H19" s="279"/>
      <c r="I19" s="279"/>
      <c r="J19" s="279"/>
      <c r="K19" s="275"/>
    </row>
    <row r="20" spans="2:11" ht="17.5" thickBot="1">
      <c r="B20" s="281"/>
      <c r="C20" s="282"/>
      <c r="D20" s="33" t="s">
        <v>61</v>
      </c>
      <c r="E20" s="89">
        <v>2</v>
      </c>
      <c r="F20" s="89">
        <v>10</v>
      </c>
      <c r="G20" s="89">
        <v>50</v>
      </c>
      <c r="H20" s="89">
        <v>250</v>
      </c>
      <c r="I20" s="86">
        <v>1250</v>
      </c>
      <c r="J20" s="89">
        <v>2500</v>
      </c>
      <c r="K20" s="88">
        <v>5000</v>
      </c>
    </row>
    <row r="21" spans="2:11">
      <c r="B21" s="261" t="s">
        <v>265</v>
      </c>
      <c r="C21" s="40" t="s">
        <v>150</v>
      </c>
      <c r="D21" s="36">
        <v>100.20050000000001</v>
      </c>
      <c r="E21" s="54">
        <v>72.090350000000001</v>
      </c>
      <c r="F21" s="52">
        <v>46.702559999999998</v>
      </c>
      <c r="G21" s="52">
        <v>40.751309999999997</v>
      </c>
      <c r="H21" s="52">
        <v>40.244819999999997</v>
      </c>
      <c r="I21" s="54">
        <v>44.106810000000003</v>
      </c>
      <c r="J21" s="52">
        <v>41.44773</v>
      </c>
      <c r="K21" s="18">
        <v>29.54524</v>
      </c>
    </row>
    <row r="22" spans="2:11">
      <c r="B22" s="280"/>
      <c r="C22" s="45"/>
      <c r="D22" s="34">
        <v>98.36448</v>
      </c>
      <c r="E22" s="52">
        <v>66.012469999999993</v>
      </c>
      <c r="F22" s="52">
        <v>45.309719999999999</v>
      </c>
      <c r="G22" s="52">
        <v>42.460720000000002</v>
      </c>
      <c r="H22" s="52">
        <v>38.028930000000003</v>
      </c>
      <c r="I22" s="52">
        <v>45.18309</v>
      </c>
      <c r="J22" s="52">
        <v>38.535420000000002</v>
      </c>
      <c r="K22" s="18">
        <v>32.77411</v>
      </c>
    </row>
    <row r="23" spans="2:11">
      <c r="B23" s="280"/>
      <c r="C23" s="45"/>
      <c r="D23" s="34">
        <v>100.07389999999999</v>
      </c>
      <c r="E23" s="52">
        <v>64.682940000000002</v>
      </c>
      <c r="F23" s="52">
        <v>44.423360000000002</v>
      </c>
      <c r="G23" s="52">
        <v>42.903889999999997</v>
      </c>
      <c r="H23" s="52">
        <v>40.308140000000002</v>
      </c>
      <c r="I23" s="52">
        <v>43.537010000000002</v>
      </c>
      <c r="J23" s="52">
        <v>42.334090000000003</v>
      </c>
      <c r="K23" s="18">
        <v>31.381260000000001</v>
      </c>
    </row>
    <row r="24" spans="2:11">
      <c r="B24" s="280"/>
      <c r="C24" s="45"/>
      <c r="D24" s="34">
        <v>104.5057</v>
      </c>
      <c r="E24" s="52">
        <v>64.999499999999998</v>
      </c>
      <c r="F24" s="52">
        <v>44.360050000000001</v>
      </c>
      <c r="G24" s="52">
        <v>40.56138</v>
      </c>
      <c r="H24" s="52">
        <v>40.371450000000003</v>
      </c>
      <c r="I24" s="52">
        <v>42.71396</v>
      </c>
      <c r="J24" s="52">
        <v>35.876350000000002</v>
      </c>
      <c r="K24" s="18">
        <v>29.861789999999999</v>
      </c>
    </row>
    <row r="25" spans="2:11">
      <c r="B25" s="280"/>
      <c r="C25" s="45"/>
      <c r="D25" s="34">
        <v>98.047929999999994</v>
      </c>
      <c r="E25" s="52">
        <v>65.822540000000004</v>
      </c>
      <c r="F25" s="52">
        <v>44.803229999999999</v>
      </c>
      <c r="G25" s="52">
        <v>40.308140000000002</v>
      </c>
      <c r="H25" s="52">
        <v>39.864960000000004</v>
      </c>
      <c r="I25" s="52">
        <v>41.827599999999997</v>
      </c>
      <c r="J25" s="52">
        <v>38.155560000000001</v>
      </c>
      <c r="K25" s="18">
        <v>31.31795</v>
      </c>
    </row>
    <row r="26" spans="2:11" ht="17.5" thickBot="1">
      <c r="B26" s="280"/>
      <c r="C26" s="5"/>
      <c r="D26" s="35">
        <v>98.807659999999998</v>
      </c>
      <c r="E26" s="53">
        <v>68.734859999999998</v>
      </c>
      <c r="F26" s="53">
        <v>47.652230000000003</v>
      </c>
      <c r="G26" s="53">
        <v>41.131180000000001</v>
      </c>
      <c r="H26" s="53">
        <v>38.725360000000002</v>
      </c>
      <c r="I26" s="53">
        <v>44.549979999999998</v>
      </c>
      <c r="J26" s="53">
        <v>37.522449999999999</v>
      </c>
      <c r="K26" s="29">
        <v>29.798480000000001</v>
      </c>
    </row>
    <row r="27" spans="2:11">
      <c r="B27" s="280"/>
      <c r="C27" s="40" t="s">
        <v>152</v>
      </c>
      <c r="D27" s="34">
        <v>107.70610000000001</v>
      </c>
      <c r="E27" s="52">
        <v>98.677300000000002</v>
      </c>
      <c r="F27" s="52">
        <v>106.83410000000001</v>
      </c>
      <c r="G27" s="52">
        <v>90.8416</v>
      </c>
      <c r="H27" s="52">
        <v>92.068299999999994</v>
      </c>
      <c r="I27" s="52">
        <v>98.462299999999999</v>
      </c>
      <c r="J27" s="52">
        <v>83.616699999999994</v>
      </c>
      <c r="K27" s="18">
        <v>116.4572</v>
      </c>
    </row>
    <row r="28" spans="2:11">
      <c r="B28" s="280"/>
      <c r="C28" s="45"/>
      <c r="D28" s="34">
        <v>112.23180000000001</v>
      </c>
      <c r="E28" s="52">
        <v>104.08320000000001</v>
      </c>
      <c r="F28" s="52">
        <v>85.455299999999994</v>
      </c>
      <c r="G28" s="52">
        <v>83.866900000000001</v>
      </c>
      <c r="H28" s="52">
        <v>90.832800000000006</v>
      </c>
      <c r="I28" s="52">
        <v>94.692300000000003</v>
      </c>
      <c r="J28" s="52">
        <v>94.878900000000002</v>
      </c>
      <c r="K28" s="18">
        <v>92.603800000000007</v>
      </c>
    </row>
    <row r="29" spans="2:11">
      <c r="B29" s="280"/>
      <c r="C29" s="45"/>
      <c r="D29" s="34">
        <v>99.266599999999997</v>
      </c>
      <c r="E29" s="52">
        <v>88.458100000000002</v>
      </c>
      <c r="F29" s="52">
        <v>79.889899999999997</v>
      </c>
      <c r="G29" s="52">
        <v>94.069199999999995</v>
      </c>
      <c r="H29" s="52">
        <v>71.864500000000007</v>
      </c>
      <c r="I29" s="52">
        <v>92.888900000000007</v>
      </c>
      <c r="J29" s="52">
        <v>106.2013</v>
      </c>
      <c r="K29" s="18">
        <v>103.8617</v>
      </c>
    </row>
    <row r="30" spans="2:11">
      <c r="B30" s="280"/>
      <c r="C30" s="45"/>
      <c r="D30" s="34">
        <v>122.84220000000001</v>
      </c>
      <c r="E30" s="52">
        <v>104.6332</v>
      </c>
      <c r="F30" s="52">
        <v>99.487200000000001</v>
      </c>
      <c r="G30" s="52">
        <v>72.631900000000002</v>
      </c>
      <c r="H30" s="52">
        <v>82.489199999999997</v>
      </c>
      <c r="I30" s="52">
        <v>85.893199999999993</v>
      </c>
      <c r="J30" s="52">
        <v>80.461500000000001</v>
      </c>
      <c r="K30" s="18">
        <v>98.206599999999995</v>
      </c>
    </row>
    <row r="31" spans="2:11">
      <c r="B31" s="280"/>
      <c r="C31" s="45"/>
      <c r="D31" s="34">
        <v>78.293099999999995</v>
      </c>
      <c r="E31" s="52">
        <v>103.0793</v>
      </c>
      <c r="F31" s="52">
        <v>92.210899999999995</v>
      </c>
      <c r="G31" s="52">
        <v>94.0989</v>
      </c>
      <c r="H31" s="52">
        <v>79.260400000000004</v>
      </c>
      <c r="I31" s="52">
        <v>82.061700000000002</v>
      </c>
      <c r="J31" s="52">
        <v>106.87779999999999</v>
      </c>
      <c r="K31" s="18">
        <v>101.6378</v>
      </c>
    </row>
    <row r="32" spans="2:11" ht="17.5" thickBot="1">
      <c r="B32" s="262"/>
      <c r="C32" s="5"/>
      <c r="D32" s="35">
        <v>80.467600000000004</v>
      </c>
      <c r="E32" s="53">
        <v>82.069900000000004</v>
      </c>
      <c r="F32" s="53">
        <v>96.442800000000005</v>
      </c>
      <c r="G32" s="53">
        <v>87.8733</v>
      </c>
      <c r="H32" s="53">
        <v>70.061499999999995</v>
      </c>
      <c r="I32" s="53">
        <v>92.099699999999999</v>
      </c>
      <c r="J32" s="53">
        <v>90.223699999999994</v>
      </c>
      <c r="K32" s="29">
        <v>88.861099999999993</v>
      </c>
    </row>
  </sheetData>
  <mergeCells count="6">
    <mergeCell ref="D3:K3"/>
    <mergeCell ref="B5:B16"/>
    <mergeCell ref="D19:K19"/>
    <mergeCell ref="B21:B32"/>
    <mergeCell ref="B3:C4"/>
    <mergeCell ref="B19:C20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:E7"/>
  <sheetViews>
    <sheetView workbookViewId="0">
      <selection activeCell="H18" sqref="H18"/>
    </sheetView>
  </sheetViews>
  <sheetFormatPr defaultRowHeight="17"/>
  <cols>
    <col min="2" max="5" width="10.6328125" customWidth="1"/>
  </cols>
  <sheetData>
    <row r="1" spans="1:5" ht="17.5" thickBot="1">
      <c r="A1" s="3" t="s">
        <v>156</v>
      </c>
    </row>
    <row r="2" spans="1:5" ht="17.5" thickBot="1">
      <c r="B2" s="263" t="s">
        <v>157</v>
      </c>
      <c r="C2" s="265"/>
      <c r="D2" s="265"/>
      <c r="E2" s="264"/>
    </row>
    <row r="3" spans="1:5" ht="17.5" thickBot="1">
      <c r="B3" s="11" t="s">
        <v>144</v>
      </c>
      <c r="C3" s="11" t="s">
        <v>147</v>
      </c>
      <c r="D3" s="11" t="s">
        <v>149</v>
      </c>
      <c r="E3" s="68" t="s">
        <v>151</v>
      </c>
    </row>
    <row r="4" spans="1:5">
      <c r="B4" s="13">
        <v>259.42599999999999</v>
      </c>
      <c r="C4" s="13">
        <v>1275.8489999999999</v>
      </c>
      <c r="D4" s="13">
        <v>2202.857</v>
      </c>
      <c r="E4" s="18">
        <v>8811.4290000000001</v>
      </c>
    </row>
    <row r="5" spans="1:5">
      <c r="B5" s="13">
        <v>248.13200000000001</v>
      </c>
      <c r="C5" s="13">
        <v>1313.962</v>
      </c>
      <c r="D5" s="13">
        <v>2480.3560000000002</v>
      </c>
      <c r="E5" s="18">
        <v>8643.2649999999994</v>
      </c>
    </row>
    <row r="6" spans="1:5" ht="17.5" thickBot="1">
      <c r="B6" s="15">
        <v>263.14</v>
      </c>
      <c r="C6" s="15">
        <v>1200.03</v>
      </c>
      <c r="D6" s="15">
        <v>2497.201</v>
      </c>
      <c r="E6" s="29">
        <v>8740.2039999999997</v>
      </c>
    </row>
    <row r="7" spans="1:5">
      <c r="B7" s="30"/>
      <c r="C7" s="30"/>
      <c r="D7" s="30"/>
      <c r="E7" s="30"/>
    </row>
  </sheetData>
  <mergeCells count="1">
    <mergeCell ref="B2:E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45.xml><?xml version="1.0" encoding="utf-8"?>
<worksheet xmlns="http://schemas.openxmlformats.org/spreadsheetml/2006/main" xmlns:r="http://schemas.openxmlformats.org/officeDocument/2006/relationships">
  <dimension ref="A1:J15"/>
  <sheetViews>
    <sheetView workbookViewId="0">
      <selection activeCell="G11" sqref="G11"/>
    </sheetView>
  </sheetViews>
  <sheetFormatPr defaultRowHeight="17"/>
  <cols>
    <col min="2" max="3" width="17.6328125" customWidth="1"/>
  </cols>
  <sheetData>
    <row r="1" spans="1:10" ht="17.5" thickBot="1">
      <c r="A1" s="3" t="s">
        <v>158</v>
      </c>
    </row>
    <row r="2" spans="1:10" ht="17.5" thickBot="1">
      <c r="A2" s="3"/>
      <c r="B2" s="263" t="s">
        <v>157</v>
      </c>
      <c r="C2" s="264"/>
    </row>
    <row r="3" spans="1:10" ht="17.5" thickBot="1">
      <c r="B3" s="11" t="s">
        <v>160</v>
      </c>
      <c r="C3" s="68" t="s">
        <v>161</v>
      </c>
    </row>
    <row r="4" spans="1:10">
      <c r="B4" s="13">
        <v>1144.789</v>
      </c>
      <c r="C4" s="12">
        <v>342.07299999999998</v>
      </c>
    </row>
    <row r="5" spans="1:10">
      <c r="B5" s="13">
        <v>1108.2270000000001</v>
      </c>
      <c r="C5" s="13">
        <v>351.28629999999998</v>
      </c>
    </row>
    <row r="6" spans="1:10" ht="17.5" thickBot="1">
      <c r="B6" s="15">
        <v>1210.6099999999999</v>
      </c>
      <c r="C6" s="15">
        <v>392.7611</v>
      </c>
    </row>
    <row r="7" spans="1:10">
      <c r="C7" s="1"/>
    </row>
    <row r="8" spans="1:10" ht="17.5" thickBot="1"/>
    <row r="9" spans="1:10" ht="17.5" thickBot="1">
      <c r="B9" s="263" t="s">
        <v>157</v>
      </c>
      <c r="C9" s="264"/>
    </row>
    <row r="10" spans="1:10" ht="17.5" thickBot="1">
      <c r="B10" s="11" t="s">
        <v>162</v>
      </c>
      <c r="C10" s="68" t="s">
        <v>163</v>
      </c>
    </row>
    <row r="11" spans="1:10">
      <c r="B11" s="12">
        <v>11533.57</v>
      </c>
      <c r="C11" s="12">
        <v>875.62</v>
      </c>
    </row>
    <row r="12" spans="1:10">
      <c r="B12" s="13">
        <v>13252.17</v>
      </c>
      <c r="C12" s="13">
        <v>840.31</v>
      </c>
      <c r="F12" s="1"/>
      <c r="G12" s="1"/>
      <c r="H12" s="1"/>
    </row>
    <row r="13" spans="1:10" ht="17.5" thickBot="1">
      <c r="B13" s="15">
        <v>11220.02</v>
      </c>
      <c r="C13" s="15">
        <v>896.37599999999998</v>
      </c>
      <c r="F13" s="1"/>
      <c r="G13" s="1"/>
      <c r="H13" s="1"/>
    </row>
    <row r="14" spans="1:10">
      <c r="F14" s="1"/>
      <c r="G14" s="1"/>
      <c r="H14" s="1"/>
      <c r="J14" s="7"/>
    </row>
    <row r="15" spans="1:10">
      <c r="F15" s="1"/>
      <c r="G15" s="1"/>
      <c r="H15" s="1"/>
    </row>
  </sheetData>
  <mergeCells count="2">
    <mergeCell ref="B2:C2"/>
    <mergeCell ref="B9:C9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46.xml><?xml version="1.0" encoding="utf-8"?>
<worksheet xmlns="http://schemas.openxmlformats.org/spreadsheetml/2006/main" xmlns:r="http://schemas.openxmlformats.org/officeDocument/2006/relationships">
  <dimension ref="A1:I15"/>
  <sheetViews>
    <sheetView workbookViewId="0">
      <selection activeCell="H13" sqref="H13"/>
    </sheetView>
  </sheetViews>
  <sheetFormatPr defaultRowHeight="17"/>
  <cols>
    <col min="2" max="3" width="16.6328125" customWidth="1"/>
  </cols>
  <sheetData>
    <row r="1" spans="1:9" ht="17.5" thickBot="1">
      <c r="A1" s="3" t="s">
        <v>164</v>
      </c>
    </row>
    <row r="2" spans="1:9" ht="17.5" thickBot="1">
      <c r="B2" s="263" t="s">
        <v>166</v>
      </c>
      <c r="C2" s="264"/>
    </row>
    <row r="3" spans="1:9" ht="17.5" thickBot="1">
      <c r="B3" s="11" t="s">
        <v>160</v>
      </c>
      <c r="C3" s="68" t="s">
        <v>161</v>
      </c>
    </row>
    <row r="4" spans="1:9">
      <c r="A4" s="4"/>
      <c r="B4" s="13">
        <v>95.656999999999996</v>
      </c>
      <c r="C4" s="18">
        <v>56.831000000000003</v>
      </c>
    </row>
    <row r="5" spans="1:9">
      <c r="A5" s="4"/>
      <c r="B5" s="13">
        <v>102.242</v>
      </c>
      <c r="C5" s="18">
        <v>57.695</v>
      </c>
    </row>
    <row r="6" spans="1:9" ht="17.5" thickBot="1">
      <c r="A6" s="4"/>
      <c r="B6" s="15">
        <v>102.101</v>
      </c>
      <c r="C6" s="29">
        <v>57.231000000000002</v>
      </c>
    </row>
    <row r="7" spans="1:9">
      <c r="C7" s="94"/>
      <c r="D7" s="7"/>
      <c r="H7" s="1"/>
      <c r="I7" s="1"/>
    </row>
    <row r="8" spans="1:9" ht="17.5" thickBot="1">
      <c r="H8" s="1"/>
      <c r="I8" s="1"/>
    </row>
    <row r="9" spans="1:9" ht="17.5" thickBot="1">
      <c r="B9" s="263" t="s">
        <v>165</v>
      </c>
      <c r="C9" s="264"/>
      <c r="H9" s="1"/>
      <c r="I9" s="1"/>
    </row>
    <row r="10" spans="1:9" ht="17.5" thickBot="1">
      <c r="B10" s="11" t="s">
        <v>162</v>
      </c>
      <c r="C10" s="68" t="s">
        <v>163</v>
      </c>
      <c r="H10" s="1"/>
      <c r="I10" s="1"/>
    </row>
    <row r="11" spans="1:9">
      <c r="A11" s="4"/>
      <c r="B11" s="12">
        <v>106.616</v>
      </c>
      <c r="C11" s="12">
        <v>15.121130000000001</v>
      </c>
      <c r="H11" s="1"/>
      <c r="I11" s="1"/>
    </row>
    <row r="12" spans="1:9">
      <c r="A12" s="4"/>
      <c r="B12" s="13">
        <v>99.657219999999995</v>
      </c>
      <c r="C12" s="13">
        <v>16.152059999999999</v>
      </c>
      <c r="E12" s="26"/>
      <c r="I12" s="1"/>
    </row>
    <row r="13" spans="1:9" ht="17.5" thickBot="1">
      <c r="A13" s="4"/>
      <c r="B13" s="15">
        <v>95.275769999999994</v>
      </c>
      <c r="C13" s="15">
        <v>16.667529999999999</v>
      </c>
      <c r="E13" s="26"/>
    </row>
    <row r="14" spans="1:9">
      <c r="A14" s="7"/>
      <c r="E14" s="26"/>
      <c r="G14" s="1"/>
    </row>
    <row r="15" spans="1:9">
      <c r="G15" s="1"/>
    </row>
  </sheetData>
  <mergeCells count="2">
    <mergeCell ref="B2:C2"/>
    <mergeCell ref="B9:C9"/>
  </mergeCells>
  <phoneticPr fontId="1" type="noConversion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>
  <dimension ref="A1:C13"/>
  <sheetViews>
    <sheetView workbookViewId="0">
      <selection activeCell="G17" sqref="G17"/>
    </sheetView>
  </sheetViews>
  <sheetFormatPr defaultRowHeight="17"/>
  <cols>
    <col min="2" max="3" width="16.6328125" customWidth="1"/>
  </cols>
  <sheetData>
    <row r="1" spans="1:3" ht="17.5" thickBot="1">
      <c r="A1" s="3" t="s">
        <v>167</v>
      </c>
    </row>
    <row r="2" spans="1:3" ht="17.5" thickBot="1">
      <c r="B2" s="263" t="s">
        <v>168</v>
      </c>
      <c r="C2" s="264"/>
    </row>
    <row r="3" spans="1:3" ht="17.5" thickBot="1">
      <c r="B3" s="11" t="s">
        <v>169</v>
      </c>
      <c r="C3" s="68" t="s">
        <v>159</v>
      </c>
    </row>
    <row r="4" spans="1:3">
      <c r="B4" s="12">
        <v>94.664429999999996</v>
      </c>
      <c r="C4" s="79">
        <v>14.206720000000001</v>
      </c>
    </row>
    <row r="5" spans="1:3">
      <c r="B5" s="13">
        <v>98.516300000000001</v>
      </c>
      <c r="C5" s="18">
        <v>14.848330000000001</v>
      </c>
    </row>
    <row r="6" spans="1:3" ht="17.5" thickBot="1">
      <c r="B6" s="15">
        <v>106.81870000000001</v>
      </c>
      <c r="C6" s="29">
        <v>15.509130000000001</v>
      </c>
    </row>
    <row r="8" spans="1:3" ht="17.5" thickBot="1"/>
    <row r="9" spans="1:3" ht="17.5" thickBot="1">
      <c r="A9" s="4"/>
      <c r="B9" s="265" t="s">
        <v>168</v>
      </c>
      <c r="C9" s="264"/>
    </row>
    <row r="10" spans="1:3" ht="17.5" thickBot="1">
      <c r="A10" s="4"/>
      <c r="B10" s="68" t="s">
        <v>170</v>
      </c>
      <c r="C10" s="68" t="s">
        <v>152</v>
      </c>
    </row>
    <row r="11" spans="1:3">
      <c r="A11" s="4"/>
      <c r="B11" s="79">
        <v>100.268</v>
      </c>
      <c r="C11" s="12">
        <v>4.9142130000000002</v>
      </c>
    </row>
    <row r="12" spans="1:3">
      <c r="A12" s="4"/>
      <c r="B12" s="18">
        <v>97.53595</v>
      </c>
      <c r="C12" s="13">
        <v>4.6702329999999996</v>
      </c>
    </row>
    <row r="13" spans="1:3" ht="17.5" thickBot="1">
      <c r="B13" s="15">
        <v>102.19580000000001</v>
      </c>
      <c r="C13" s="15">
        <v>5.4164760000000003</v>
      </c>
    </row>
  </sheetData>
  <mergeCells count="2">
    <mergeCell ref="B2:C2"/>
    <mergeCell ref="B9:C9"/>
  </mergeCells>
  <phoneticPr fontId="1" type="noConversion"/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>
  <dimension ref="A1:J19"/>
  <sheetViews>
    <sheetView workbookViewId="0">
      <selection activeCell="K10" sqref="K10"/>
    </sheetView>
  </sheetViews>
  <sheetFormatPr defaultRowHeight="17"/>
  <cols>
    <col min="2" max="2" width="13.6328125" customWidth="1"/>
    <col min="3" max="8" width="12.6328125" customWidth="1"/>
  </cols>
  <sheetData>
    <row r="1" spans="1:10" ht="17.5" thickBot="1">
      <c r="A1" s="3" t="s">
        <v>177</v>
      </c>
      <c r="C1" s="8"/>
      <c r="D1" s="8"/>
      <c r="E1" s="8"/>
      <c r="F1" s="8"/>
      <c r="G1" s="8"/>
      <c r="H1" s="8"/>
      <c r="I1" s="7"/>
    </row>
    <row r="2" spans="1:10" ht="17.5" thickBot="1">
      <c r="A2" s="83"/>
      <c r="B2" s="278" t="s">
        <v>153</v>
      </c>
      <c r="C2" s="263" t="s">
        <v>264</v>
      </c>
      <c r="D2" s="265"/>
      <c r="E2" s="265"/>
      <c r="F2" s="265"/>
      <c r="G2" s="265"/>
      <c r="H2" s="264"/>
      <c r="I2" s="93"/>
    </row>
    <row r="3" spans="1:10" ht="17.5" thickBot="1">
      <c r="A3" s="4"/>
      <c r="B3" s="282"/>
      <c r="C3" s="11" t="s">
        <v>171</v>
      </c>
      <c r="D3" s="11" t="s">
        <v>172</v>
      </c>
      <c r="E3" s="11" t="s">
        <v>173</v>
      </c>
      <c r="F3" s="11" t="s">
        <v>174</v>
      </c>
      <c r="G3" s="11" t="s">
        <v>175</v>
      </c>
      <c r="H3" s="68" t="s">
        <v>176</v>
      </c>
      <c r="I3" s="7"/>
    </row>
    <row r="4" spans="1:10">
      <c r="B4" s="84" t="s">
        <v>145</v>
      </c>
      <c r="C4" s="12">
        <v>96.033680000000004</v>
      </c>
      <c r="D4" s="12">
        <v>96.113770000000002</v>
      </c>
      <c r="E4" s="12">
        <v>101.8927</v>
      </c>
      <c r="F4" s="12">
        <v>99.994</v>
      </c>
      <c r="G4" s="12">
        <v>99.643439999999998</v>
      </c>
      <c r="H4" s="79">
        <v>95.207539999999995</v>
      </c>
      <c r="I4" s="26"/>
    </row>
    <row r="5" spans="1:10">
      <c r="B5" s="45"/>
      <c r="C5" s="13">
        <v>98.797340000000005</v>
      </c>
      <c r="D5" s="13">
        <v>100.6604</v>
      </c>
      <c r="E5" s="13">
        <v>104.5321</v>
      </c>
      <c r="F5" s="13">
        <v>99.073790000000002</v>
      </c>
      <c r="G5" s="13">
        <v>100.3587</v>
      </c>
      <c r="H5" s="18">
        <v>104.7837</v>
      </c>
      <c r="I5" s="27"/>
    </row>
    <row r="6" spans="1:10" ht="17.5" thickBot="1">
      <c r="B6" s="5"/>
      <c r="C6" s="15">
        <v>105.1803</v>
      </c>
      <c r="D6" s="15">
        <v>103.24169999999999</v>
      </c>
      <c r="E6" s="15">
        <v>93.583619999999996</v>
      </c>
      <c r="F6" s="15">
        <v>100.9302</v>
      </c>
      <c r="G6" s="15">
        <v>100.001</v>
      </c>
      <c r="H6" s="29">
        <v>99.994990000000001</v>
      </c>
      <c r="I6" s="27"/>
    </row>
    <row r="7" spans="1:10">
      <c r="B7" s="84" t="s">
        <v>148</v>
      </c>
      <c r="C7" s="12">
        <v>81.982519999999994</v>
      </c>
      <c r="D7" s="12">
        <v>89.238020000000006</v>
      </c>
      <c r="E7" s="12">
        <v>96.667029999999997</v>
      </c>
      <c r="F7" s="12">
        <v>69.601929999999996</v>
      </c>
      <c r="G7" s="12">
        <v>94.48</v>
      </c>
      <c r="H7" s="79">
        <v>84.315719999999999</v>
      </c>
      <c r="I7" s="27"/>
    </row>
    <row r="8" spans="1:10">
      <c r="B8" s="45"/>
      <c r="C8" s="13">
        <v>69.850560000000002</v>
      </c>
      <c r="D8" s="13">
        <v>93.742019999999997</v>
      </c>
      <c r="E8" s="13">
        <v>95.757059999999996</v>
      </c>
      <c r="F8" s="13">
        <v>72.394419999999997</v>
      </c>
      <c r="G8" s="13">
        <v>97.281000000000006</v>
      </c>
      <c r="H8" s="18">
        <v>87.925510000000003</v>
      </c>
      <c r="I8" s="27"/>
    </row>
    <row r="9" spans="1:10" ht="17.5" thickBot="1">
      <c r="B9" s="5"/>
      <c r="C9" s="15">
        <v>83.365369999999999</v>
      </c>
      <c r="D9" s="15">
        <v>93.687259999999995</v>
      </c>
      <c r="E9" s="15">
        <v>96.212000000000003</v>
      </c>
      <c r="F9" s="15">
        <v>75.183660000000003</v>
      </c>
      <c r="G9" s="15">
        <v>91.952280000000002</v>
      </c>
      <c r="H9" s="29">
        <v>86.120999999999995</v>
      </c>
      <c r="I9" s="27"/>
      <c r="J9" s="7"/>
    </row>
    <row r="10" spans="1:10">
      <c r="B10" s="7"/>
      <c r="C10" s="100"/>
      <c r="D10" s="27"/>
      <c r="E10" s="27"/>
      <c r="F10" s="27"/>
      <c r="G10" s="27"/>
      <c r="H10" s="27"/>
      <c r="I10" s="27"/>
    </row>
    <row r="11" spans="1:10" ht="17.5" thickBot="1">
      <c r="C11" s="7"/>
      <c r="D11" s="7"/>
      <c r="E11" s="7"/>
      <c r="F11" s="7"/>
      <c r="G11" s="7"/>
      <c r="H11" s="7"/>
      <c r="I11" s="7"/>
    </row>
    <row r="12" spans="1:10" ht="17.5" thickBot="1">
      <c r="A12" s="4"/>
      <c r="B12" s="278" t="s">
        <v>154</v>
      </c>
      <c r="C12" s="263" t="s">
        <v>264</v>
      </c>
      <c r="D12" s="265"/>
      <c r="E12" s="265"/>
      <c r="F12" s="265"/>
      <c r="G12" s="265"/>
      <c r="H12" s="264"/>
    </row>
    <row r="13" spans="1:10" ht="17.5" thickBot="1">
      <c r="A13" s="4"/>
      <c r="B13" s="282"/>
      <c r="C13" s="11" t="s">
        <v>171</v>
      </c>
      <c r="D13" s="68" t="s">
        <v>172</v>
      </c>
      <c r="E13" s="11" t="s">
        <v>173</v>
      </c>
      <c r="F13" s="11" t="s">
        <v>174</v>
      </c>
      <c r="G13" s="11" t="s">
        <v>175</v>
      </c>
      <c r="H13" s="68" t="s">
        <v>176</v>
      </c>
    </row>
    <row r="14" spans="1:10">
      <c r="B14" s="84" t="s">
        <v>150</v>
      </c>
      <c r="C14" s="13">
        <v>98.573279999999997</v>
      </c>
      <c r="D14" s="12">
        <v>101.4748</v>
      </c>
      <c r="E14" s="12">
        <v>99.227029999999999</v>
      </c>
      <c r="F14" s="12">
        <v>100.4211</v>
      </c>
      <c r="G14" s="72">
        <v>100.00700000000001</v>
      </c>
      <c r="H14" s="12">
        <v>99.999899999999997</v>
      </c>
    </row>
    <row r="15" spans="1:10">
      <c r="B15" s="45"/>
      <c r="C15" s="13">
        <v>101.4289</v>
      </c>
      <c r="D15" s="13">
        <v>96.181169999999995</v>
      </c>
      <c r="E15" s="13">
        <v>106.69199999999999</v>
      </c>
      <c r="F15" s="13">
        <v>96.401139999999998</v>
      </c>
      <c r="G15" s="72">
        <v>102.1063</v>
      </c>
      <c r="H15" s="13">
        <v>96.05077</v>
      </c>
    </row>
    <row r="16" spans="1:10" ht="17.5" thickBot="1">
      <c r="B16" s="5"/>
      <c r="C16" s="13">
        <v>99.998000000000005</v>
      </c>
      <c r="D16" s="13">
        <v>102.35680000000001</v>
      </c>
      <c r="E16" s="13">
        <v>94.071780000000004</v>
      </c>
      <c r="F16" s="15">
        <v>104.44759999999999</v>
      </c>
      <c r="G16" s="39">
        <v>97.886920000000003</v>
      </c>
      <c r="H16" s="15">
        <v>103.94929999999999</v>
      </c>
    </row>
    <row r="17" spans="2:8">
      <c r="B17" s="84" t="s">
        <v>152</v>
      </c>
      <c r="C17" s="12">
        <v>81.331220000000002</v>
      </c>
      <c r="D17" s="12">
        <v>39.00356</v>
      </c>
      <c r="E17" s="12">
        <v>80.796099999999996</v>
      </c>
      <c r="F17" s="13">
        <v>70.877009999999999</v>
      </c>
      <c r="G17" s="72">
        <v>81.521929999999998</v>
      </c>
      <c r="H17" s="13">
        <v>63.559640000000002</v>
      </c>
    </row>
    <row r="18" spans="2:8">
      <c r="B18" s="45"/>
      <c r="C18" s="13">
        <v>78.631360000000001</v>
      </c>
      <c r="D18" s="13">
        <v>36.389870000000002</v>
      </c>
      <c r="E18" s="13">
        <v>89.992400000000004</v>
      </c>
      <c r="F18" s="13">
        <v>74.582930000000005</v>
      </c>
      <c r="G18" s="72">
        <v>73.688699999999997</v>
      </c>
      <c r="H18" s="13">
        <v>74.606579999999994</v>
      </c>
    </row>
    <row r="19" spans="2:8" ht="17.5" thickBot="1">
      <c r="B19" s="5"/>
      <c r="C19" s="15">
        <v>79.981300000000005</v>
      </c>
      <c r="D19" s="15">
        <v>27.055440000000001</v>
      </c>
      <c r="E19" s="15">
        <v>85.392920000000004</v>
      </c>
      <c r="F19" s="15">
        <v>67.172420000000002</v>
      </c>
      <c r="G19" s="29">
        <v>65.848140000000001</v>
      </c>
      <c r="H19" s="15">
        <v>75.308980000000005</v>
      </c>
    </row>
  </sheetData>
  <mergeCells count="4">
    <mergeCell ref="C2:H2"/>
    <mergeCell ref="C12:H12"/>
    <mergeCell ref="B2:B3"/>
    <mergeCell ref="B12:B13"/>
  </mergeCells>
  <phoneticPr fontId="1" type="noConversion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>
  <dimension ref="A1:C13"/>
  <sheetViews>
    <sheetView workbookViewId="0">
      <selection activeCell="I12" sqref="I12"/>
    </sheetView>
  </sheetViews>
  <sheetFormatPr defaultRowHeight="17"/>
  <cols>
    <col min="2" max="3" width="16.6328125" customWidth="1"/>
  </cols>
  <sheetData>
    <row r="1" spans="1:3" ht="17.5" thickBot="1">
      <c r="A1" s="3" t="s">
        <v>179</v>
      </c>
    </row>
    <row r="2" spans="1:3" ht="17.5" thickBot="1">
      <c r="B2" s="263" t="s">
        <v>168</v>
      </c>
      <c r="C2" s="264"/>
    </row>
    <row r="3" spans="1:3" ht="17.5" thickBot="1">
      <c r="B3" s="11" t="s">
        <v>169</v>
      </c>
      <c r="C3" s="68" t="s">
        <v>159</v>
      </c>
    </row>
    <row r="4" spans="1:3">
      <c r="B4" s="12">
        <v>93.908330000000007</v>
      </c>
      <c r="C4" s="79">
        <v>17.28753</v>
      </c>
    </row>
    <row r="5" spans="1:3">
      <c r="B5" s="13">
        <v>101.67230000000001</v>
      </c>
      <c r="C5" s="18">
        <v>11.193659999999999</v>
      </c>
    </row>
    <row r="6" spans="1:3" ht="17.5" thickBot="1">
      <c r="B6" s="15">
        <v>104.41930000000001</v>
      </c>
      <c r="C6" s="29">
        <v>14.045949999999999</v>
      </c>
    </row>
    <row r="8" spans="1:3" ht="17.5" thickBot="1"/>
    <row r="9" spans="1:3" ht="17.5" thickBot="1">
      <c r="A9" s="4"/>
      <c r="B9" s="265" t="s">
        <v>168</v>
      </c>
      <c r="C9" s="264"/>
    </row>
    <row r="10" spans="1:3" ht="17.5" thickBot="1">
      <c r="A10" s="4"/>
      <c r="B10" s="68" t="s">
        <v>170</v>
      </c>
      <c r="C10" s="68" t="s">
        <v>152</v>
      </c>
    </row>
    <row r="11" spans="1:3">
      <c r="A11" s="4"/>
      <c r="B11" s="79">
        <v>91.356639999999999</v>
      </c>
      <c r="C11" s="12">
        <v>24.224440000000001</v>
      </c>
    </row>
    <row r="12" spans="1:3">
      <c r="A12" s="4"/>
      <c r="B12" s="18">
        <v>108.6867</v>
      </c>
      <c r="C12" s="13">
        <v>20.087789999999998</v>
      </c>
    </row>
    <row r="13" spans="1:3" ht="17.5" thickBot="1">
      <c r="A13" s="4"/>
      <c r="B13" s="29">
        <v>99.956699999999998</v>
      </c>
      <c r="C13" s="15">
        <v>19.315180000000002</v>
      </c>
    </row>
  </sheetData>
  <mergeCells count="2">
    <mergeCell ref="B2:C2"/>
    <mergeCell ref="B9:C9"/>
  </mergeCells>
  <phoneticPr fontId="1" type="noConversion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>
  <dimension ref="A1:B3"/>
  <sheetViews>
    <sheetView workbookViewId="0">
      <selection activeCell="M5" sqref="M5"/>
    </sheetView>
  </sheetViews>
  <sheetFormatPr defaultRowHeight="17"/>
  <sheetData>
    <row r="1" spans="1:2">
      <c r="A1" s="3" t="s">
        <v>273</v>
      </c>
    </row>
    <row r="2" spans="1:2">
      <c r="B2" t="s">
        <v>269</v>
      </c>
    </row>
    <row r="3" spans="1:2">
      <c r="B3" t="s">
        <v>270</v>
      </c>
    </row>
  </sheetData>
  <phoneticPr fontId="1" type="noConversion"/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>
  <dimension ref="A1:H27"/>
  <sheetViews>
    <sheetView topLeftCell="A13" zoomScaleNormal="100" workbookViewId="0">
      <selection activeCell="F30" sqref="F30"/>
    </sheetView>
  </sheetViews>
  <sheetFormatPr defaultRowHeight="17"/>
  <cols>
    <col min="2" max="6" width="12.6328125" customWidth="1"/>
  </cols>
  <sheetData>
    <row r="1" spans="1:8" ht="17.5" thickBot="1">
      <c r="A1" s="3" t="s">
        <v>278</v>
      </c>
    </row>
    <row r="2" spans="1:8" ht="17.5" thickBot="1">
      <c r="B2" s="95"/>
      <c r="C2" s="23" t="s">
        <v>183</v>
      </c>
      <c r="D2" s="23"/>
      <c r="E2" s="23"/>
      <c r="F2" s="101"/>
    </row>
    <row r="3" spans="1:8" ht="17.5" thickBot="1">
      <c r="B3" s="41"/>
      <c r="C3" s="23" t="s">
        <v>27</v>
      </c>
      <c r="D3" s="24"/>
      <c r="E3" s="23" t="s">
        <v>182</v>
      </c>
      <c r="F3" s="25"/>
    </row>
    <row r="4" spans="1:8" ht="17.5" thickBot="1">
      <c r="B4" s="42" t="s">
        <v>19</v>
      </c>
      <c r="C4" s="43" t="s">
        <v>14</v>
      </c>
      <c r="D4" s="91" t="s">
        <v>13</v>
      </c>
      <c r="E4" s="43" t="s">
        <v>14</v>
      </c>
      <c r="F4" s="91" t="s">
        <v>13</v>
      </c>
    </row>
    <row r="5" spans="1:8" ht="17.5" thickBot="1">
      <c r="A5" s="4"/>
      <c r="B5" s="103">
        <v>1</v>
      </c>
      <c r="F5" s="120"/>
    </row>
    <row r="6" spans="1:8">
      <c r="A6" s="4"/>
      <c r="B6" s="124" t="s">
        <v>16</v>
      </c>
      <c r="C6" s="114">
        <v>35.350459999999998</v>
      </c>
      <c r="D6" s="92">
        <v>14.78561</v>
      </c>
      <c r="E6" s="115">
        <v>11.78561</v>
      </c>
      <c r="F6" s="92">
        <v>1.7856099999999999</v>
      </c>
    </row>
    <row r="7" spans="1:8" ht="17.5" thickBot="1">
      <c r="A7" s="4"/>
      <c r="B7" s="125" t="s">
        <v>388</v>
      </c>
      <c r="C7" s="71">
        <v>64.649540000000002</v>
      </c>
      <c r="D7" s="99">
        <v>85.214389999999995</v>
      </c>
      <c r="E7" s="35">
        <v>88.214389999999995</v>
      </c>
      <c r="F7" s="90">
        <v>98.214389999999995</v>
      </c>
      <c r="G7" s="1"/>
      <c r="H7" s="1"/>
    </row>
    <row r="8" spans="1:8" ht="17.5" thickBot="1">
      <c r="A8" s="4"/>
      <c r="B8" s="103">
        <v>2</v>
      </c>
      <c r="C8" s="122"/>
      <c r="D8" s="122"/>
      <c r="E8" s="122"/>
      <c r="F8" s="121"/>
      <c r="G8" s="1"/>
      <c r="H8" s="1"/>
    </row>
    <row r="9" spans="1:8">
      <c r="A9" s="4"/>
      <c r="B9" s="124" t="s">
        <v>16</v>
      </c>
      <c r="C9" s="116">
        <v>41.77</v>
      </c>
      <c r="D9" s="117">
        <v>9.67</v>
      </c>
      <c r="E9" s="118">
        <v>4.67</v>
      </c>
      <c r="F9" s="123">
        <v>2.67</v>
      </c>
      <c r="G9" s="1"/>
      <c r="H9" s="1"/>
    </row>
    <row r="10" spans="1:8" ht="17.5" thickBot="1">
      <c r="A10" s="4"/>
      <c r="B10" s="126" t="s">
        <v>388</v>
      </c>
      <c r="C10" s="86">
        <v>58.23</v>
      </c>
      <c r="D10" s="88">
        <v>90.33</v>
      </c>
      <c r="E10" s="33">
        <v>95.33</v>
      </c>
      <c r="F10" s="90">
        <v>97.33</v>
      </c>
      <c r="G10" s="1"/>
      <c r="H10" s="1"/>
    </row>
    <row r="11" spans="1:8" ht="17.5" thickBot="1">
      <c r="A11" s="4"/>
      <c r="B11" s="103">
        <v>3</v>
      </c>
      <c r="C11" s="122"/>
      <c r="D11" s="122"/>
      <c r="E11" s="122"/>
      <c r="F11" s="120"/>
      <c r="G11" s="1"/>
      <c r="H11" s="1"/>
    </row>
    <row r="12" spans="1:8">
      <c r="B12" s="113" t="s">
        <v>16</v>
      </c>
      <c r="C12" s="116">
        <v>34.75</v>
      </c>
      <c r="D12" s="117">
        <v>7.75</v>
      </c>
      <c r="E12" s="118">
        <v>6.75</v>
      </c>
      <c r="F12" s="117">
        <v>5.75</v>
      </c>
    </row>
    <row r="13" spans="1:8" ht="17.5" thickBot="1">
      <c r="B13" s="119" t="s">
        <v>388</v>
      </c>
      <c r="C13" s="35">
        <v>65.25</v>
      </c>
      <c r="D13" s="99">
        <v>92.25</v>
      </c>
      <c r="E13" s="35">
        <v>93.25</v>
      </c>
      <c r="F13" s="99">
        <v>94.25</v>
      </c>
    </row>
    <row r="14" spans="1:8">
      <c r="B14" s="1"/>
      <c r="C14" s="1"/>
      <c r="D14" s="1"/>
      <c r="E14" s="1"/>
    </row>
    <row r="15" spans="1:8" ht="17.5" thickBot="1"/>
    <row r="16" spans="1:8" ht="17.5" thickBot="1">
      <c r="B16" s="95"/>
      <c r="C16" s="23" t="s">
        <v>223</v>
      </c>
      <c r="D16" s="23"/>
      <c r="E16" s="23"/>
      <c r="F16" s="101"/>
    </row>
    <row r="17" spans="1:6" ht="17.5" thickBot="1">
      <c r="B17" s="41"/>
      <c r="C17" s="23" t="s">
        <v>27</v>
      </c>
      <c r="D17" s="24"/>
      <c r="E17" s="23" t="s">
        <v>182</v>
      </c>
      <c r="F17" s="25"/>
    </row>
    <row r="18" spans="1:6" ht="17.5" thickBot="1">
      <c r="A18" s="4"/>
      <c r="B18" s="125" t="s">
        <v>19</v>
      </c>
      <c r="C18" s="43" t="s">
        <v>14</v>
      </c>
      <c r="D18" s="91" t="s">
        <v>13</v>
      </c>
      <c r="E18" s="43" t="s">
        <v>14</v>
      </c>
      <c r="F18" s="91" t="s">
        <v>13</v>
      </c>
    </row>
    <row r="19" spans="1:6" ht="17.5" thickBot="1">
      <c r="A19" s="4"/>
      <c r="B19" s="103">
        <v>1</v>
      </c>
      <c r="F19" s="120"/>
    </row>
    <row r="20" spans="1:6">
      <c r="A20" s="4"/>
      <c r="B20" s="124" t="s">
        <v>16</v>
      </c>
      <c r="C20" s="114">
        <v>45.350459999999998</v>
      </c>
      <c r="D20" s="92">
        <v>10.78561</v>
      </c>
      <c r="E20" s="115">
        <v>7.1840000000000002</v>
      </c>
      <c r="F20" s="92">
        <v>1.6</v>
      </c>
    </row>
    <row r="21" spans="1:6" ht="17.5" thickBot="1">
      <c r="A21" s="4"/>
      <c r="B21" s="125" t="s">
        <v>388</v>
      </c>
      <c r="C21" s="71">
        <v>54.649540000000002</v>
      </c>
      <c r="D21" s="99">
        <v>89.214389999999995</v>
      </c>
      <c r="E21" s="35">
        <v>92.816000000000003</v>
      </c>
      <c r="F21" s="90">
        <v>98.4</v>
      </c>
    </row>
    <row r="22" spans="1:6" ht="17.5" thickBot="1">
      <c r="A22" s="4"/>
      <c r="B22" s="103">
        <v>2</v>
      </c>
      <c r="C22" s="122"/>
      <c r="D22" s="122"/>
      <c r="E22" s="122"/>
      <c r="F22" s="121"/>
    </row>
    <row r="23" spans="1:6">
      <c r="A23" s="4"/>
      <c r="B23" s="124" t="s">
        <v>16</v>
      </c>
      <c r="C23" s="116">
        <v>39.770000000000003</v>
      </c>
      <c r="D23" s="117">
        <v>8.67</v>
      </c>
      <c r="E23" s="118">
        <v>5.67</v>
      </c>
      <c r="F23" s="123">
        <v>3.55</v>
      </c>
    </row>
    <row r="24" spans="1:6" ht="17.5" thickBot="1">
      <c r="A24" s="4"/>
      <c r="B24" s="126" t="s">
        <v>388</v>
      </c>
      <c r="C24" s="86">
        <v>60.23</v>
      </c>
      <c r="D24" s="88">
        <v>91.33</v>
      </c>
      <c r="E24" s="33">
        <v>94.33</v>
      </c>
      <c r="F24" s="90">
        <v>96.45</v>
      </c>
    </row>
    <row r="25" spans="1:6" ht="17.5" thickBot="1">
      <c r="A25" s="4"/>
      <c r="B25" s="103">
        <v>3</v>
      </c>
      <c r="C25" s="122"/>
      <c r="D25" s="122"/>
      <c r="E25" s="122"/>
      <c r="F25" s="120"/>
    </row>
    <row r="26" spans="1:6">
      <c r="B26" s="113" t="s">
        <v>16</v>
      </c>
      <c r="C26" s="116">
        <v>38.75</v>
      </c>
      <c r="D26" s="117">
        <v>6.75</v>
      </c>
      <c r="E26" s="118">
        <v>3.75</v>
      </c>
      <c r="F26" s="117">
        <v>4.6180000000000003</v>
      </c>
    </row>
    <row r="27" spans="1:6" ht="17.5" thickBot="1">
      <c r="B27" s="119" t="s">
        <v>388</v>
      </c>
      <c r="C27" s="35">
        <v>61.25</v>
      </c>
      <c r="D27" s="99">
        <v>93.25</v>
      </c>
      <c r="E27" s="35">
        <v>96.25</v>
      </c>
      <c r="F27" s="99">
        <v>95.382000000000005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52.xml><?xml version="1.0" encoding="utf-8"?>
<worksheet xmlns="http://schemas.openxmlformats.org/spreadsheetml/2006/main" xmlns:r="http://schemas.openxmlformats.org/officeDocument/2006/relationships">
  <dimension ref="A1"/>
  <sheetViews>
    <sheetView topLeftCell="E28" workbookViewId="0">
      <selection activeCell="H2" sqref="H2"/>
    </sheetView>
  </sheetViews>
  <sheetFormatPr defaultRowHeight="17"/>
  <sheetData>
    <row r="1" spans="1:1">
      <c r="A1" s="3" t="s">
        <v>372</v>
      </c>
    </row>
  </sheetData>
  <phoneticPr fontId="1" type="noConversion"/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>
  <dimension ref="A1:O24"/>
  <sheetViews>
    <sheetView topLeftCell="A10" workbookViewId="0">
      <selection activeCell="E22" sqref="E22"/>
    </sheetView>
  </sheetViews>
  <sheetFormatPr defaultRowHeight="17"/>
  <cols>
    <col min="2" max="2" width="28.90625" customWidth="1"/>
    <col min="3" max="10" width="10.6328125" customWidth="1"/>
    <col min="12" max="20" width="8.7265625" customWidth="1"/>
  </cols>
  <sheetData>
    <row r="1" spans="1:15" ht="17.5" thickBot="1">
      <c r="A1" s="3" t="s">
        <v>184</v>
      </c>
    </row>
    <row r="2" spans="1:15" ht="17.5" thickBot="1">
      <c r="B2" s="263" t="s">
        <v>185</v>
      </c>
      <c r="C2" s="265"/>
      <c r="D2" s="265"/>
      <c r="E2" s="265"/>
      <c r="F2" s="265"/>
      <c r="G2" s="265"/>
      <c r="H2" s="265"/>
      <c r="I2" s="265"/>
      <c r="J2" s="264"/>
    </row>
    <row r="3" spans="1:15" ht="17.5" thickBot="1">
      <c r="B3" s="48" t="s">
        <v>45</v>
      </c>
      <c r="C3" s="263" t="s">
        <v>181</v>
      </c>
      <c r="D3" s="265"/>
      <c r="E3" s="265"/>
      <c r="F3" s="264"/>
      <c r="G3" s="263" t="s">
        <v>188</v>
      </c>
      <c r="H3" s="265"/>
      <c r="I3" s="265"/>
      <c r="J3" s="264"/>
    </row>
    <row r="4" spans="1:15" ht="17.5" thickBot="1">
      <c r="B4" s="48" t="s">
        <v>43</v>
      </c>
      <c r="C4" s="43">
        <v>0.5</v>
      </c>
      <c r="D4" s="51">
        <v>3</v>
      </c>
      <c r="E4" s="51">
        <v>6</v>
      </c>
      <c r="F4" s="68">
        <v>24</v>
      </c>
      <c r="G4" s="43">
        <v>0.5</v>
      </c>
      <c r="H4" s="51">
        <v>3</v>
      </c>
      <c r="I4" s="51">
        <v>6</v>
      </c>
      <c r="J4" s="68">
        <v>24</v>
      </c>
      <c r="L4" s="1"/>
      <c r="M4" s="1"/>
      <c r="N4" s="1"/>
      <c r="O4" s="1"/>
    </row>
    <row r="5" spans="1:15">
      <c r="B5" s="41" t="s">
        <v>44</v>
      </c>
      <c r="C5" s="34">
        <v>1.1249389999999999</v>
      </c>
      <c r="D5" s="52">
        <v>2.4893290000000001</v>
      </c>
      <c r="E5" s="52">
        <v>2.2826240000000002</v>
      </c>
      <c r="F5" s="18">
        <v>10.13449</v>
      </c>
      <c r="G5" s="34">
        <v>2.9533179999999999</v>
      </c>
      <c r="H5" s="52">
        <v>2.8895819999999999</v>
      </c>
      <c r="I5" s="54">
        <v>4.753825</v>
      </c>
      <c r="J5" s="236">
        <v>8.3074750000000002</v>
      </c>
      <c r="L5" s="1"/>
      <c r="M5" s="1"/>
      <c r="N5" s="1"/>
      <c r="O5" s="1"/>
    </row>
    <row r="6" spans="1:15">
      <c r="B6" s="41"/>
      <c r="C6" s="34">
        <v>1.0749439999999999</v>
      </c>
      <c r="D6" s="52">
        <v>2.3740380000000001</v>
      </c>
      <c r="E6" s="52">
        <v>2.098236</v>
      </c>
      <c r="F6" s="18">
        <v>10.31381</v>
      </c>
      <c r="G6" s="34">
        <v>2.8973779999999998</v>
      </c>
      <c r="H6" s="52">
        <v>2.9958089999999999</v>
      </c>
      <c r="I6" s="52">
        <v>4.6603649999999996</v>
      </c>
      <c r="J6" s="18">
        <v>8.1073970000000006</v>
      </c>
      <c r="L6" s="1"/>
      <c r="M6" s="1"/>
      <c r="N6" s="1"/>
      <c r="O6" s="1"/>
    </row>
    <row r="7" spans="1:15" ht="17.5" thickBot="1">
      <c r="B7" s="42"/>
      <c r="C7" s="35">
        <v>1.000877</v>
      </c>
      <c r="D7" s="53">
        <v>2.6157300000000001</v>
      </c>
      <c r="E7" s="53">
        <v>2.1440410000000001</v>
      </c>
      <c r="F7" s="29">
        <v>10.41127</v>
      </c>
      <c r="G7" s="35">
        <v>2.6829740000000002</v>
      </c>
      <c r="H7" s="53">
        <v>3.045512</v>
      </c>
      <c r="I7" s="53">
        <v>4.5141799999999996</v>
      </c>
      <c r="J7" s="18">
        <v>7.96706</v>
      </c>
      <c r="L7" s="1"/>
      <c r="M7" s="1"/>
      <c r="N7" s="1"/>
      <c r="O7" s="1"/>
    </row>
    <row r="8" spans="1:15">
      <c r="B8" s="27"/>
      <c r="C8" s="26"/>
      <c r="D8" s="26"/>
      <c r="E8" s="26"/>
      <c r="F8" s="26"/>
      <c r="G8" s="26"/>
      <c r="H8" s="26"/>
      <c r="I8" s="235"/>
      <c r="J8" s="235"/>
      <c r="L8" s="1"/>
      <c r="M8" s="1"/>
      <c r="N8" s="1"/>
      <c r="O8" s="1"/>
    </row>
    <row r="9" spans="1:15">
      <c r="B9" s="27"/>
      <c r="C9" s="26"/>
      <c r="D9" s="26"/>
      <c r="E9" s="26"/>
      <c r="F9" s="26"/>
      <c r="G9" s="26"/>
      <c r="H9" s="26"/>
      <c r="I9" s="26"/>
      <c r="J9" s="26"/>
      <c r="L9" s="1"/>
      <c r="M9" s="1"/>
      <c r="N9" s="1"/>
      <c r="O9" s="1"/>
    </row>
    <row r="10" spans="1:15" ht="17.5" thickBot="1">
      <c r="L10" s="1"/>
      <c r="M10" s="1"/>
      <c r="N10" s="1"/>
      <c r="O10" s="1"/>
    </row>
    <row r="11" spans="1:15" ht="17.5" thickBot="1">
      <c r="B11" s="263" t="s">
        <v>186</v>
      </c>
      <c r="C11" s="265"/>
      <c r="D11" s="265"/>
      <c r="E11" s="265"/>
      <c r="F11" s="265"/>
      <c r="G11" s="265"/>
      <c r="H11" s="265"/>
      <c r="I11" s="265"/>
      <c r="J11" s="264"/>
    </row>
    <row r="12" spans="1:15" ht="17.5" thickBot="1">
      <c r="B12" s="48" t="s">
        <v>45</v>
      </c>
      <c r="C12" s="263" t="s">
        <v>190</v>
      </c>
      <c r="D12" s="265"/>
      <c r="E12" s="265"/>
      <c r="F12" s="264"/>
      <c r="G12" s="263" t="s">
        <v>192</v>
      </c>
      <c r="H12" s="265"/>
      <c r="I12" s="265"/>
      <c r="J12" s="264"/>
    </row>
    <row r="13" spans="1:15" ht="17.5" thickBot="1">
      <c r="B13" s="48" t="s">
        <v>43</v>
      </c>
      <c r="C13" s="43">
        <v>0.5</v>
      </c>
      <c r="D13" s="51">
        <v>3</v>
      </c>
      <c r="E13" s="51">
        <v>6</v>
      </c>
      <c r="F13" s="68">
        <v>24</v>
      </c>
      <c r="G13" s="43">
        <v>0.5</v>
      </c>
      <c r="H13" s="51">
        <v>3</v>
      </c>
      <c r="I13" s="51">
        <v>6</v>
      </c>
      <c r="J13" s="151">
        <v>24</v>
      </c>
    </row>
    <row r="14" spans="1:15">
      <c r="B14" s="41" t="s">
        <v>44</v>
      </c>
      <c r="C14" s="36">
        <v>7.8540479999999997</v>
      </c>
      <c r="D14" s="72">
        <v>2.2893289999999999</v>
      </c>
      <c r="E14" s="54">
        <v>4.2902849999999999</v>
      </c>
      <c r="F14" s="72">
        <v>1.89</v>
      </c>
      <c r="G14" s="36">
        <v>6.8630789999999999</v>
      </c>
      <c r="H14" s="72">
        <v>0.98149280000000005</v>
      </c>
      <c r="I14" s="54">
        <v>0.97942739999999995</v>
      </c>
      <c r="J14" s="238">
        <v>0.26957429999999999</v>
      </c>
    </row>
    <row r="15" spans="1:15">
      <c r="B15" s="41"/>
      <c r="C15" s="34">
        <v>8.0107730000000004</v>
      </c>
      <c r="D15" s="72">
        <v>2.3465639999999999</v>
      </c>
      <c r="E15" s="52">
        <v>4.4154210000000003</v>
      </c>
      <c r="F15" s="72">
        <v>2.0299999999999998</v>
      </c>
      <c r="G15" s="34">
        <v>7.0793340000000002</v>
      </c>
      <c r="H15" s="72">
        <v>1.039566</v>
      </c>
      <c r="I15" s="52">
        <v>1.0241769999999999</v>
      </c>
      <c r="J15" s="238">
        <v>0.32290530000000001</v>
      </c>
    </row>
    <row r="16" spans="1:15" ht="17.5" thickBot="1">
      <c r="B16" s="42"/>
      <c r="C16" s="35">
        <v>7.654801</v>
      </c>
      <c r="D16" s="72">
        <v>2.5137890000000001</v>
      </c>
      <c r="E16" s="53">
        <v>4.4696879999999997</v>
      </c>
      <c r="F16" s="150">
        <v>1.9650000000000001</v>
      </c>
      <c r="G16" s="35">
        <v>7.5049609999999998</v>
      </c>
      <c r="H16" s="53">
        <v>1.0849230000000001</v>
      </c>
      <c r="I16" s="53">
        <v>1.12947</v>
      </c>
      <c r="J16" s="150">
        <v>0.22393189999999999</v>
      </c>
    </row>
    <row r="17" spans="2:13">
      <c r="D17" s="6"/>
    </row>
    <row r="18" spans="2:13">
      <c r="B18" s="7"/>
      <c r="C18" s="1"/>
      <c r="D18" s="1"/>
      <c r="E18" s="1"/>
      <c r="F18" s="1"/>
      <c r="G18" s="1"/>
      <c r="H18" s="1"/>
      <c r="I18" s="1"/>
      <c r="J18" s="1"/>
      <c r="K18" s="7"/>
      <c r="L18" s="7"/>
      <c r="M18" s="7"/>
    </row>
    <row r="19" spans="2:13">
      <c r="B19" s="94"/>
      <c r="C19" s="1"/>
      <c r="D19" s="1"/>
      <c r="E19" s="1"/>
      <c r="F19" s="1"/>
      <c r="G19" s="1"/>
      <c r="H19" s="1"/>
      <c r="I19" s="1"/>
      <c r="J19" s="1"/>
      <c r="K19" s="94"/>
      <c r="L19" s="94"/>
      <c r="M19" s="94"/>
    </row>
    <row r="20" spans="2:13">
      <c r="B20" s="94"/>
      <c r="C20" s="1"/>
      <c r="D20" s="1"/>
      <c r="E20" s="1"/>
      <c r="F20" s="1"/>
      <c r="G20" s="1"/>
      <c r="H20" s="1"/>
      <c r="I20" s="1"/>
      <c r="J20" s="1"/>
      <c r="K20" s="94"/>
      <c r="L20" s="94"/>
      <c r="M20" s="94"/>
    </row>
    <row r="21" spans="2:13">
      <c r="B21" s="94"/>
      <c r="C21" s="94"/>
      <c r="D21" s="94"/>
      <c r="E21" s="94"/>
      <c r="F21" s="94"/>
      <c r="G21" s="94"/>
      <c r="H21" s="94"/>
      <c r="I21" s="94"/>
      <c r="J21" s="94"/>
      <c r="K21" s="94"/>
      <c r="L21" s="94"/>
      <c r="M21" s="94"/>
    </row>
    <row r="22" spans="2:13">
      <c r="B22" s="94"/>
      <c r="C22" s="94"/>
      <c r="D22" s="94"/>
      <c r="E22" s="94"/>
      <c r="F22" s="94"/>
      <c r="G22" s="94"/>
      <c r="H22" s="94"/>
      <c r="I22" s="94"/>
      <c r="J22" s="94"/>
      <c r="K22" s="94"/>
      <c r="L22" s="94"/>
      <c r="M22" s="94"/>
    </row>
    <row r="23" spans="2:13">
      <c r="B23" s="94"/>
      <c r="C23" s="94"/>
      <c r="D23" s="94"/>
      <c r="E23" s="94"/>
      <c r="F23" s="94"/>
      <c r="G23" s="94"/>
      <c r="H23" s="94"/>
      <c r="I23" s="94"/>
      <c r="J23" s="94"/>
      <c r="K23" s="94"/>
      <c r="L23" s="94"/>
      <c r="M23" s="94"/>
    </row>
    <row r="24" spans="2:13">
      <c r="B24" s="7"/>
      <c r="C24" s="7"/>
      <c r="D24" s="7"/>
      <c r="E24" s="7"/>
      <c r="F24" s="7"/>
      <c r="G24" s="7"/>
      <c r="H24" s="7"/>
      <c r="I24" s="7"/>
      <c r="J24" s="7"/>
      <c r="K24" s="7"/>
      <c r="L24" s="7"/>
      <c r="M24" s="7"/>
    </row>
  </sheetData>
  <mergeCells count="6">
    <mergeCell ref="B2:J2"/>
    <mergeCell ref="C3:F3"/>
    <mergeCell ref="G3:J3"/>
    <mergeCell ref="B11:J11"/>
    <mergeCell ref="C12:F12"/>
    <mergeCell ref="G12:J12"/>
  </mergeCells>
  <phoneticPr fontId="1" type="noConversion"/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>
  <dimension ref="A1:T24"/>
  <sheetViews>
    <sheetView topLeftCell="A10" workbookViewId="0">
      <selection activeCell="M17" sqref="M17"/>
    </sheetView>
  </sheetViews>
  <sheetFormatPr defaultRowHeight="17"/>
  <cols>
    <col min="2" max="2" width="28.81640625" customWidth="1"/>
  </cols>
  <sheetData>
    <row r="1" spans="1:20" ht="17.5" thickBot="1">
      <c r="A1" s="3" t="s">
        <v>193</v>
      </c>
    </row>
    <row r="2" spans="1:20" ht="17.5" thickBot="1">
      <c r="B2" s="263" t="s">
        <v>185</v>
      </c>
      <c r="C2" s="265"/>
      <c r="D2" s="265"/>
      <c r="E2" s="265"/>
      <c r="F2" s="265"/>
      <c r="G2" s="265"/>
      <c r="H2" s="265"/>
      <c r="I2" s="265"/>
      <c r="J2" s="264"/>
    </row>
    <row r="3" spans="1:20" ht="17.5" thickBot="1">
      <c r="B3" s="48" t="s">
        <v>45</v>
      </c>
      <c r="C3" s="263" t="s">
        <v>180</v>
      </c>
      <c r="D3" s="265"/>
      <c r="E3" s="265"/>
      <c r="F3" s="264"/>
      <c r="G3" s="263" t="s">
        <v>187</v>
      </c>
      <c r="H3" s="265"/>
      <c r="I3" s="265"/>
      <c r="J3" s="264"/>
    </row>
    <row r="4" spans="1:20" ht="17.5" thickBot="1">
      <c r="B4" s="48" t="s">
        <v>43</v>
      </c>
      <c r="C4" s="43">
        <v>0.5</v>
      </c>
      <c r="D4" s="51">
        <v>3</v>
      </c>
      <c r="E4" s="47">
        <v>6</v>
      </c>
      <c r="F4" s="68">
        <v>24</v>
      </c>
      <c r="G4" s="43">
        <v>0.5</v>
      </c>
      <c r="H4" s="51">
        <v>3</v>
      </c>
      <c r="I4" s="51">
        <v>6</v>
      </c>
      <c r="J4" s="68">
        <v>24</v>
      </c>
    </row>
    <row r="5" spans="1:20">
      <c r="B5" s="41" t="s">
        <v>328</v>
      </c>
      <c r="C5" s="36">
        <v>66.069999999999993</v>
      </c>
      <c r="D5" s="52">
        <v>81</v>
      </c>
      <c r="E5" s="54">
        <v>65.33</v>
      </c>
      <c r="F5" s="18">
        <v>61.44</v>
      </c>
      <c r="G5" s="34">
        <v>41.03</v>
      </c>
      <c r="H5" s="52">
        <v>18.350000000000001</v>
      </c>
      <c r="I5" s="52">
        <v>11.8</v>
      </c>
      <c r="J5" s="79">
        <v>3.97</v>
      </c>
      <c r="L5" s="1"/>
      <c r="M5" s="1"/>
      <c r="N5" s="1"/>
      <c r="O5" s="1"/>
      <c r="Q5" s="1"/>
      <c r="R5" s="1"/>
      <c r="S5" s="1"/>
      <c r="T5" s="1"/>
    </row>
    <row r="6" spans="1:20">
      <c r="B6" s="41"/>
      <c r="C6" s="34">
        <v>61.4</v>
      </c>
      <c r="D6" s="52">
        <v>75.19</v>
      </c>
      <c r="E6" s="52">
        <v>63.58</v>
      </c>
      <c r="F6" s="18">
        <v>70</v>
      </c>
      <c r="G6" s="34">
        <v>47.18</v>
      </c>
      <c r="H6" s="52">
        <v>21.62</v>
      </c>
      <c r="I6" s="52">
        <v>14.73</v>
      </c>
      <c r="J6" s="18">
        <v>2.57</v>
      </c>
      <c r="L6" s="1"/>
      <c r="M6" s="1"/>
      <c r="N6" s="1"/>
      <c r="O6" s="1"/>
      <c r="Q6" s="1"/>
      <c r="R6" s="1"/>
      <c r="S6" s="1"/>
      <c r="T6" s="1"/>
    </row>
    <row r="7" spans="1:20" ht="17.5" thickBot="1">
      <c r="B7" s="42"/>
      <c r="C7" s="35">
        <v>66.459999999999994</v>
      </c>
      <c r="D7" s="53">
        <v>89.23</v>
      </c>
      <c r="E7" s="53">
        <v>68.72</v>
      </c>
      <c r="F7" s="29">
        <v>74.59</v>
      </c>
      <c r="G7" s="35">
        <v>52.44</v>
      </c>
      <c r="H7" s="53">
        <v>14.35</v>
      </c>
      <c r="I7" s="53">
        <v>9.94</v>
      </c>
      <c r="J7" s="29">
        <v>5.94</v>
      </c>
      <c r="L7" s="1"/>
      <c r="M7" s="1"/>
      <c r="N7" s="1"/>
      <c r="O7" s="1"/>
      <c r="Q7" s="1"/>
      <c r="R7" s="1"/>
      <c r="S7" s="1"/>
      <c r="T7" s="1"/>
    </row>
    <row r="8" spans="1:20">
      <c r="B8" s="41" t="s">
        <v>329</v>
      </c>
      <c r="C8" s="36">
        <v>45.62</v>
      </c>
      <c r="D8" s="52">
        <v>38.450000000000003</v>
      </c>
      <c r="E8" s="54">
        <v>29.35</v>
      </c>
      <c r="F8" s="18">
        <v>33.14</v>
      </c>
      <c r="G8" s="34">
        <v>95.42</v>
      </c>
      <c r="H8" s="52">
        <v>80.150000000000006</v>
      </c>
      <c r="I8" s="52">
        <v>73.42</v>
      </c>
      <c r="J8" s="79">
        <v>65.33</v>
      </c>
    </row>
    <row r="9" spans="1:20">
      <c r="B9" s="41"/>
      <c r="C9" s="34">
        <v>49.23</v>
      </c>
      <c r="D9" s="52">
        <v>32.159999999999997</v>
      </c>
      <c r="E9" s="52">
        <v>28.67</v>
      </c>
      <c r="F9" s="18">
        <v>27.66</v>
      </c>
      <c r="G9" s="34">
        <v>90.33</v>
      </c>
      <c r="H9" s="52">
        <v>82.3</v>
      </c>
      <c r="I9" s="52">
        <v>68.650000000000006</v>
      </c>
      <c r="J9" s="18">
        <v>69.400000000000006</v>
      </c>
      <c r="L9" s="1"/>
      <c r="M9" s="1"/>
      <c r="N9" s="1"/>
      <c r="O9" s="1"/>
      <c r="Q9" s="1"/>
      <c r="R9" s="1"/>
      <c r="S9" s="1"/>
      <c r="T9" s="1"/>
    </row>
    <row r="10" spans="1:20" ht="17.5" thickBot="1">
      <c r="B10" s="42"/>
      <c r="C10" s="35">
        <v>41.22</v>
      </c>
      <c r="D10" s="53">
        <v>30.11</v>
      </c>
      <c r="E10" s="53">
        <v>30.15</v>
      </c>
      <c r="F10" s="29">
        <v>24.31</v>
      </c>
      <c r="G10" s="35">
        <v>87.42</v>
      </c>
      <c r="H10" s="53">
        <v>78.459999999999994</v>
      </c>
      <c r="I10" s="53">
        <v>69.239999999999995</v>
      </c>
      <c r="J10" s="29">
        <v>71.099999999999994</v>
      </c>
      <c r="L10" s="1"/>
      <c r="M10" s="1"/>
      <c r="N10" s="1"/>
      <c r="O10" s="1"/>
      <c r="Q10" s="1"/>
      <c r="R10" s="1"/>
      <c r="S10" s="1"/>
      <c r="T10" s="1"/>
    </row>
    <row r="11" spans="1:20">
      <c r="L11" s="1"/>
      <c r="M11" s="1"/>
      <c r="N11" s="1"/>
      <c r="O11" s="1"/>
      <c r="Q11" s="1"/>
      <c r="R11" s="1"/>
      <c r="S11" s="1"/>
      <c r="T11" s="1"/>
    </row>
    <row r="12" spans="1:20" ht="17.5" thickBot="1"/>
    <row r="13" spans="1:20" ht="17.5" thickBot="1">
      <c r="B13" s="263" t="s">
        <v>186</v>
      </c>
      <c r="C13" s="265"/>
      <c r="D13" s="265"/>
      <c r="E13" s="265"/>
      <c r="F13" s="265"/>
      <c r="G13" s="265"/>
      <c r="H13" s="265"/>
      <c r="I13" s="265"/>
      <c r="J13" s="264"/>
    </row>
    <row r="14" spans="1:20" ht="17.5" thickBot="1">
      <c r="B14" s="48" t="s">
        <v>45</v>
      </c>
      <c r="C14" s="263" t="s">
        <v>189</v>
      </c>
      <c r="D14" s="265"/>
      <c r="E14" s="265"/>
      <c r="F14" s="264"/>
      <c r="G14" s="263" t="s">
        <v>191</v>
      </c>
      <c r="H14" s="265"/>
      <c r="I14" s="265"/>
      <c r="J14" s="264"/>
    </row>
    <row r="15" spans="1:20" ht="17.5" thickBot="1">
      <c r="B15" s="48" t="s">
        <v>43</v>
      </c>
      <c r="C15" s="43">
        <v>0.5</v>
      </c>
      <c r="D15" s="51">
        <v>3</v>
      </c>
      <c r="E15" s="47">
        <v>6</v>
      </c>
      <c r="F15" s="68">
        <v>24</v>
      </c>
      <c r="G15" s="43">
        <v>0.5</v>
      </c>
      <c r="H15" s="51">
        <v>3</v>
      </c>
      <c r="I15" s="51">
        <v>6</v>
      </c>
      <c r="J15" s="68">
        <v>24</v>
      </c>
    </row>
    <row r="16" spans="1:20">
      <c r="B16" s="41" t="s">
        <v>328</v>
      </c>
      <c r="C16" s="36">
        <v>56.07</v>
      </c>
      <c r="D16" s="52">
        <v>61</v>
      </c>
      <c r="E16" s="54">
        <v>45.33</v>
      </c>
      <c r="F16" s="18">
        <v>51.44</v>
      </c>
      <c r="G16" s="34">
        <v>51.03</v>
      </c>
      <c r="H16" s="52">
        <v>38.35</v>
      </c>
      <c r="I16" s="52">
        <v>31.8</v>
      </c>
      <c r="J16" s="79">
        <v>5.97</v>
      </c>
      <c r="L16" s="1"/>
      <c r="M16" s="1"/>
      <c r="N16" s="1"/>
      <c r="O16" s="1"/>
      <c r="Q16" s="1"/>
      <c r="R16" s="1"/>
      <c r="S16" s="1"/>
      <c r="T16" s="1"/>
    </row>
    <row r="17" spans="2:20">
      <c r="B17" s="41"/>
      <c r="C17" s="34">
        <v>51.4</v>
      </c>
      <c r="D17" s="52">
        <v>75.19</v>
      </c>
      <c r="E17" s="52">
        <v>53.58</v>
      </c>
      <c r="F17" s="18">
        <v>45</v>
      </c>
      <c r="G17" s="34">
        <v>47.18</v>
      </c>
      <c r="H17" s="52">
        <v>31.62</v>
      </c>
      <c r="I17" s="52">
        <v>24.73</v>
      </c>
      <c r="J17" s="18">
        <v>7.57</v>
      </c>
      <c r="L17" s="1"/>
      <c r="M17" s="1"/>
      <c r="N17" s="1"/>
      <c r="O17" s="1"/>
      <c r="Q17" s="1"/>
      <c r="R17" s="1"/>
      <c r="S17" s="1"/>
      <c r="T17" s="1"/>
    </row>
    <row r="18" spans="2:20" ht="17.5" thickBot="1">
      <c r="B18" s="42"/>
      <c r="C18" s="35">
        <v>59.46</v>
      </c>
      <c r="D18" s="53">
        <v>69.23</v>
      </c>
      <c r="E18" s="53">
        <v>48.72</v>
      </c>
      <c r="F18" s="29">
        <v>54.59</v>
      </c>
      <c r="G18" s="35">
        <v>52.44</v>
      </c>
      <c r="H18" s="53">
        <v>34.35</v>
      </c>
      <c r="I18" s="53">
        <v>26.94</v>
      </c>
      <c r="J18" s="29">
        <v>6.94</v>
      </c>
      <c r="L18" s="1"/>
      <c r="M18" s="1"/>
      <c r="N18" s="1"/>
      <c r="O18" s="1"/>
      <c r="Q18" s="1"/>
      <c r="R18" s="1"/>
      <c r="S18" s="1"/>
      <c r="T18" s="1"/>
    </row>
    <row r="19" spans="2:20">
      <c r="B19" s="41" t="s">
        <v>329</v>
      </c>
      <c r="C19" s="36">
        <v>34.69</v>
      </c>
      <c r="D19" s="52">
        <v>20.350000000000001</v>
      </c>
      <c r="E19" s="54">
        <v>10.33</v>
      </c>
      <c r="F19" s="18">
        <v>5.89</v>
      </c>
      <c r="G19" s="34">
        <v>28.79</v>
      </c>
      <c r="H19" s="52">
        <v>45.33</v>
      </c>
      <c r="I19" s="52">
        <v>69.45</v>
      </c>
      <c r="J19" s="79">
        <v>89.72</v>
      </c>
    </row>
    <row r="20" spans="2:20">
      <c r="B20" s="41"/>
      <c r="C20" s="34">
        <v>32.1</v>
      </c>
      <c r="D20" s="52">
        <v>24.6</v>
      </c>
      <c r="E20" s="52">
        <v>12.89</v>
      </c>
      <c r="F20" s="18">
        <v>8.33</v>
      </c>
      <c r="G20" s="34">
        <v>25.43</v>
      </c>
      <c r="H20" s="52">
        <v>52.69</v>
      </c>
      <c r="I20" s="52">
        <v>60.15</v>
      </c>
      <c r="J20" s="18">
        <v>82.55</v>
      </c>
    </row>
    <row r="21" spans="2:20" ht="17.5" thickBot="1">
      <c r="B21" s="42"/>
      <c r="C21" s="35">
        <v>29.8</v>
      </c>
      <c r="D21" s="53">
        <v>19.05</v>
      </c>
      <c r="E21" s="53">
        <v>11.92</v>
      </c>
      <c r="F21" s="29">
        <v>3.32</v>
      </c>
      <c r="G21" s="35">
        <v>29.33</v>
      </c>
      <c r="H21" s="53">
        <v>53.13</v>
      </c>
      <c r="I21" s="53">
        <v>63.22</v>
      </c>
      <c r="J21" s="29">
        <v>91.56</v>
      </c>
      <c r="L21" s="1"/>
      <c r="M21" s="1"/>
      <c r="N21" s="1"/>
      <c r="O21" s="1"/>
      <c r="Q21" s="1"/>
      <c r="R21" s="1"/>
      <c r="S21" s="1"/>
      <c r="T21" s="1"/>
    </row>
    <row r="22" spans="2:20">
      <c r="L22" s="1"/>
      <c r="M22" s="1"/>
      <c r="N22" s="1"/>
      <c r="O22" s="1"/>
      <c r="Q22" s="1"/>
      <c r="R22" s="1"/>
      <c r="S22" s="1"/>
      <c r="T22" s="1"/>
    </row>
    <row r="23" spans="2:20">
      <c r="L23" s="1"/>
      <c r="M23" s="1"/>
      <c r="N23" s="1"/>
      <c r="O23" s="1"/>
      <c r="Q23" s="1"/>
      <c r="R23" s="1"/>
      <c r="S23" s="1"/>
      <c r="T23" s="1"/>
    </row>
    <row r="24" spans="2:20">
      <c r="Q24" s="1"/>
      <c r="R24" s="1"/>
      <c r="S24" s="1"/>
    </row>
  </sheetData>
  <mergeCells count="6">
    <mergeCell ref="B2:J2"/>
    <mergeCell ref="C3:F3"/>
    <mergeCell ref="G3:J3"/>
    <mergeCell ref="B13:J13"/>
    <mergeCell ref="C14:F14"/>
    <mergeCell ref="G14:J14"/>
  </mergeCells>
  <phoneticPr fontId="1" type="noConversion"/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>
  <dimension ref="A1:M50"/>
  <sheetViews>
    <sheetView topLeftCell="A7" zoomScaleNormal="100" workbookViewId="0">
      <selection activeCell="E13" sqref="E13"/>
    </sheetView>
  </sheetViews>
  <sheetFormatPr defaultRowHeight="17"/>
  <cols>
    <col min="2" max="2" width="15.54296875" customWidth="1"/>
    <col min="3" max="3" width="16.90625" customWidth="1"/>
    <col min="4" max="4" width="16.36328125" customWidth="1"/>
    <col min="5" max="5" width="17.1796875" customWidth="1"/>
    <col min="6" max="6" width="16.54296875" customWidth="1"/>
    <col min="8" max="8" width="15.54296875" customWidth="1"/>
    <col min="9" max="9" width="16.90625" customWidth="1"/>
    <col min="10" max="10" width="16.36328125" customWidth="1"/>
    <col min="11" max="11" width="17.1796875" customWidth="1"/>
    <col min="12" max="12" width="16.54296875" customWidth="1"/>
  </cols>
  <sheetData>
    <row r="1" spans="1:13" ht="17.5" thickBot="1">
      <c r="A1" s="3" t="s">
        <v>195</v>
      </c>
    </row>
    <row r="2" spans="1:13">
      <c r="B2" s="283" t="s">
        <v>198</v>
      </c>
      <c r="C2" s="274" t="s">
        <v>88</v>
      </c>
      <c r="D2" s="275"/>
      <c r="E2" s="274" t="s">
        <v>89</v>
      </c>
      <c r="F2" s="275"/>
      <c r="H2" s="283" t="s">
        <v>155</v>
      </c>
      <c r="I2" s="274" t="s">
        <v>88</v>
      </c>
      <c r="J2" s="275"/>
      <c r="K2" s="274" t="s">
        <v>89</v>
      </c>
      <c r="L2" s="275"/>
    </row>
    <row r="3" spans="1:13" ht="17.5" thickBot="1">
      <c r="B3" s="284"/>
      <c r="C3" s="33" t="s">
        <v>145</v>
      </c>
      <c r="D3" s="29" t="s">
        <v>159</v>
      </c>
      <c r="E3" s="33" t="s">
        <v>145</v>
      </c>
      <c r="F3" s="29" t="s">
        <v>159</v>
      </c>
      <c r="H3" s="284"/>
      <c r="I3" s="33" t="s">
        <v>150</v>
      </c>
      <c r="J3" s="29" t="s">
        <v>152</v>
      </c>
      <c r="K3" s="33" t="s">
        <v>150</v>
      </c>
      <c r="L3" s="29" t="s">
        <v>152</v>
      </c>
    </row>
    <row r="4" spans="1:13">
      <c r="B4" s="19" t="s">
        <v>84</v>
      </c>
      <c r="C4" s="34">
        <v>1.0012110000000001</v>
      </c>
      <c r="D4" s="18">
        <v>5.6128489999999998</v>
      </c>
      <c r="E4" s="34">
        <v>1.020521</v>
      </c>
      <c r="F4" s="18">
        <v>0.39063619999999999</v>
      </c>
      <c r="H4" s="19" t="s">
        <v>84</v>
      </c>
      <c r="I4" s="34">
        <v>0.98401269999999996</v>
      </c>
      <c r="J4" s="18">
        <v>4.0127059999999997</v>
      </c>
      <c r="K4" s="34">
        <v>0.98098890000000005</v>
      </c>
      <c r="L4" s="18">
        <v>1.7883560000000001</v>
      </c>
    </row>
    <row r="5" spans="1:13">
      <c r="B5" s="19"/>
      <c r="C5" s="34">
        <v>0.94867959999999996</v>
      </c>
      <c r="D5" s="18">
        <v>5.735093</v>
      </c>
      <c r="E5" s="34">
        <v>0.97788249999999999</v>
      </c>
      <c r="F5" s="18">
        <v>0.34004709999999999</v>
      </c>
      <c r="H5" s="19"/>
      <c r="I5" s="34">
        <v>1.0322229999999999</v>
      </c>
      <c r="J5" s="18">
        <v>4.1001339999999997</v>
      </c>
      <c r="K5" s="34">
        <v>1.001549</v>
      </c>
      <c r="L5" s="18">
        <v>1.858781</v>
      </c>
    </row>
    <row r="6" spans="1:13" ht="17.5" thickBot="1">
      <c r="B6" s="20"/>
      <c r="C6" s="35">
        <v>1.050109</v>
      </c>
      <c r="D6" s="29">
        <v>5.6556670000000002</v>
      </c>
      <c r="E6" s="35">
        <v>1.0015959999999999</v>
      </c>
      <c r="F6" s="29">
        <v>0.35175190000000001</v>
      </c>
      <c r="H6" s="20"/>
      <c r="I6" s="35">
        <v>0.99999249999999995</v>
      </c>
      <c r="J6" s="29">
        <v>3.9954450000000001</v>
      </c>
      <c r="K6" s="35">
        <v>1.0174620000000001</v>
      </c>
      <c r="L6" s="29">
        <v>1.9049430000000001</v>
      </c>
    </row>
    <row r="7" spans="1:13">
      <c r="B7" s="19" t="s">
        <v>85</v>
      </c>
      <c r="C7" s="34">
        <v>0.96548579999999995</v>
      </c>
      <c r="D7" s="18">
        <v>7.0719830000000004</v>
      </c>
      <c r="E7" s="34">
        <v>0.94390890000000005</v>
      </c>
      <c r="F7" s="18">
        <v>10.75287</v>
      </c>
      <c r="H7" s="19" t="s">
        <v>85</v>
      </c>
      <c r="I7" s="34">
        <v>1.0021910000000001</v>
      </c>
      <c r="J7" s="18">
        <v>0.99251690000000004</v>
      </c>
      <c r="K7" s="34">
        <v>0.9994189</v>
      </c>
      <c r="L7" s="18">
        <v>0.61310229999999999</v>
      </c>
    </row>
    <row r="8" spans="1:13">
      <c r="B8" s="80"/>
      <c r="C8" s="34">
        <v>1.000286</v>
      </c>
      <c r="D8" s="18">
        <v>7.2415929999999999</v>
      </c>
      <c r="E8" s="34">
        <v>0.98493439999999999</v>
      </c>
      <c r="F8" s="18">
        <v>10.85994</v>
      </c>
      <c r="H8" s="80"/>
      <c r="I8" s="34">
        <v>0.94207859999999999</v>
      </c>
      <c r="J8" s="18">
        <v>1.007827</v>
      </c>
      <c r="K8" s="34">
        <v>1.0144709999999999</v>
      </c>
      <c r="L8" s="18">
        <v>0.62896450000000004</v>
      </c>
    </row>
    <row r="9" spans="1:13" ht="17.5" thickBot="1">
      <c r="B9" s="38"/>
      <c r="C9" s="35">
        <v>1.0342279999999999</v>
      </c>
      <c r="D9" s="29">
        <v>7.3004920000000002</v>
      </c>
      <c r="E9" s="35">
        <v>1.071156</v>
      </c>
      <c r="F9" s="29">
        <v>10.041840000000001</v>
      </c>
      <c r="H9" s="38"/>
      <c r="I9" s="35">
        <v>1.0557289999999999</v>
      </c>
      <c r="J9" s="29">
        <v>1.0190980000000001</v>
      </c>
      <c r="K9" s="35">
        <v>0.9861103</v>
      </c>
      <c r="L9" s="29">
        <v>0.59557040000000006</v>
      </c>
    </row>
    <row r="10" spans="1:13">
      <c r="B10" s="19" t="s">
        <v>196</v>
      </c>
      <c r="C10" s="34">
        <v>1.010025</v>
      </c>
      <c r="D10" s="18">
        <v>2.0837810000000001</v>
      </c>
      <c r="E10" s="34">
        <v>1.043838</v>
      </c>
      <c r="F10" s="18">
        <v>1.85663</v>
      </c>
      <c r="H10" s="19" t="s">
        <v>196</v>
      </c>
      <c r="I10" s="34">
        <v>1.031684</v>
      </c>
      <c r="J10" s="18">
        <v>7.7054400000000003</v>
      </c>
      <c r="K10" s="34">
        <v>1.0181150000000001</v>
      </c>
      <c r="L10" s="18">
        <v>3.118827</v>
      </c>
    </row>
    <row r="11" spans="1:13">
      <c r="B11" s="19"/>
      <c r="C11" s="34">
        <v>0.99942140000000002</v>
      </c>
      <c r="D11" s="18">
        <v>2.2335319999999999</v>
      </c>
      <c r="E11" s="34">
        <v>1.009023</v>
      </c>
      <c r="F11" s="18">
        <v>1.9060889999999999</v>
      </c>
      <c r="H11" s="19"/>
      <c r="I11" s="34">
        <v>0.99681710000000001</v>
      </c>
      <c r="J11" s="18">
        <v>8.0660450000000008</v>
      </c>
      <c r="K11" s="34">
        <v>0.98361010000000004</v>
      </c>
      <c r="L11" s="18">
        <v>3.381065</v>
      </c>
    </row>
    <row r="12" spans="1:13" ht="17.5" thickBot="1">
      <c r="B12" s="20"/>
      <c r="C12" s="35">
        <v>0.99055369999999998</v>
      </c>
      <c r="D12" s="29">
        <v>2.1197509999999999</v>
      </c>
      <c r="E12" s="35">
        <v>0.94713970000000003</v>
      </c>
      <c r="F12" s="29">
        <v>2.0137939999999999</v>
      </c>
      <c r="H12" s="20"/>
      <c r="I12" s="35">
        <v>0.9714988</v>
      </c>
      <c r="J12" s="29">
        <v>8.3351419999999994</v>
      </c>
      <c r="K12" s="35">
        <v>0.99827469999999996</v>
      </c>
      <c r="L12" s="29">
        <v>3.211344</v>
      </c>
    </row>
    <row r="13" spans="1:13">
      <c r="B13" s="19" t="s">
        <v>197</v>
      </c>
      <c r="C13" s="34">
        <v>1.027857</v>
      </c>
      <c r="D13" s="18">
        <v>8.5550999999999995</v>
      </c>
      <c r="E13" s="34">
        <v>0.95137210000000005</v>
      </c>
      <c r="F13" s="18">
        <v>0.6147087</v>
      </c>
      <c r="H13" s="19" t="s">
        <v>197</v>
      </c>
      <c r="I13" s="34">
        <v>0.94932629999999996</v>
      </c>
      <c r="J13" s="18">
        <v>0.53103129999999998</v>
      </c>
      <c r="K13" s="34">
        <v>0.98400220000000005</v>
      </c>
      <c r="L13" s="18">
        <v>4.4068269999999998</v>
      </c>
    </row>
    <row r="14" spans="1:13">
      <c r="B14" s="19"/>
      <c r="C14" s="34">
        <v>1.0061450000000001</v>
      </c>
      <c r="D14" s="18">
        <v>8.606719</v>
      </c>
      <c r="E14" s="34">
        <v>1.071858</v>
      </c>
      <c r="F14" s="18">
        <v>0.60363509999999998</v>
      </c>
      <c r="H14" s="19"/>
      <c r="I14" s="34">
        <v>1.047115</v>
      </c>
      <c r="J14" s="18">
        <v>0.55351240000000002</v>
      </c>
      <c r="K14" s="34">
        <v>1.1056600000000001</v>
      </c>
      <c r="L14" s="18">
        <v>4.4772819999999998</v>
      </c>
    </row>
    <row r="15" spans="1:13" ht="17.5" thickBot="1">
      <c r="B15" s="20"/>
      <c r="C15" s="35">
        <v>0.96599749999999995</v>
      </c>
      <c r="D15" s="29">
        <v>8.1954119999999993</v>
      </c>
      <c r="E15" s="35">
        <v>0.97676940000000001</v>
      </c>
      <c r="F15" s="29">
        <v>0.59220030000000001</v>
      </c>
      <c r="H15" s="20"/>
      <c r="I15" s="35">
        <v>1.0035590000000001</v>
      </c>
      <c r="J15" s="29">
        <v>0.53715789999999997</v>
      </c>
      <c r="K15" s="35">
        <v>0.91033810000000004</v>
      </c>
      <c r="L15" s="29">
        <v>4.5377390000000002</v>
      </c>
    </row>
    <row r="16" spans="1:13">
      <c r="A16" s="7"/>
      <c r="B16" s="154"/>
      <c r="C16" s="144"/>
      <c r="D16" s="144"/>
      <c r="E16" s="144"/>
      <c r="F16" s="144"/>
      <c r="H16" s="155"/>
      <c r="I16" s="26"/>
      <c r="J16" s="144"/>
      <c r="K16" s="144"/>
      <c r="L16" s="144"/>
      <c r="M16" s="7"/>
    </row>
    <row r="17" spans="1:12">
      <c r="A17" s="7"/>
      <c r="B17" s="27"/>
      <c r="C17" s="26"/>
      <c r="D17" s="26"/>
      <c r="E17" s="26"/>
      <c r="F17" s="26"/>
      <c r="G17" s="7"/>
      <c r="H17" s="27"/>
      <c r="I17" s="26"/>
      <c r="J17" s="26"/>
      <c r="K17" s="26"/>
      <c r="L17" s="26"/>
    </row>
    <row r="18" spans="1:12">
      <c r="A18" s="7"/>
      <c r="B18" s="27"/>
      <c r="C18" s="26"/>
      <c r="D18" s="26"/>
      <c r="E18" s="26"/>
      <c r="F18" s="26"/>
      <c r="G18" s="7"/>
      <c r="H18" s="27"/>
      <c r="I18" s="26"/>
      <c r="J18" s="26"/>
      <c r="K18" s="26"/>
      <c r="L18" s="26"/>
    </row>
    <row r="19" spans="1:12">
      <c r="A19" s="7"/>
      <c r="B19" s="27"/>
      <c r="C19" s="26"/>
      <c r="D19" s="26"/>
      <c r="E19" s="26"/>
      <c r="F19" s="26"/>
      <c r="G19" s="7"/>
      <c r="H19" s="27"/>
      <c r="I19" s="26"/>
      <c r="J19" s="26"/>
      <c r="K19" s="26"/>
      <c r="L19" s="26"/>
    </row>
    <row r="20" spans="1:12">
      <c r="A20" s="7"/>
      <c r="B20" s="27"/>
      <c r="C20" s="26"/>
      <c r="D20" s="26"/>
      <c r="E20" s="26"/>
      <c r="F20" s="26"/>
      <c r="G20" s="7"/>
      <c r="H20" s="27"/>
      <c r="I20" s="26"/>
      <c r="J20" s="26"/>
      <c r="K20" s="26"/>
      <c r="L20" s="26"/>
    </row>
    <row r="21" spans="1:12">
      <c r="A21" s="7"/>
      <c r="B21" s="27"/>
      <c r="C21" s="26"/>
      <c r="D21" s="26"/>
      <c r="E21" s="26"/>
      <c r="F21" s="26"/>
      <c r="G21" s="7"/>
      <c r="H21" s="27"/>
      <c r="I21" s="26"/>
      <c r="J21" s="26"/>
      <c r="K21" s="26"/>
      <c r="L21" s="26"/>
    </row>
    <row r="22" spans="1:12">
      <c r="A22" s="7"/>
      <c r="B22" s="7"/>
      <c r="C22" s="7"/>
      <c r="D22" s="7"/>
      <c r="E22" s="7"/>
      <c r="F22" s="7"/>
      <c r="G22" s="7"/>
      <c r="H22" s="7"/>
      <c r="I22" s="7"/>
      <c r="J22" s="7"/>
      <c r="K22" s="7"/>
      <c r="L22" s="7"/>
    </row>
    <row r="23" spans="1:12">
      <c r="A23" s="7"/>
      <c r="B23" s="7"/>
      <c r="C23" s="102"/>
      <c r="D23" s="7"/>
      <c r="E23" s="102"/>
      <c r="F23" s="7"/>
      <c r="G23" s="7"/>
      <c r="H23" s="7"/>
      <c r="I23" s="127"/>
      <c r="J23" s="7"/>
      <c r="K23" s="127"/>
      <c r="L23" s="7"/>
    </row>
    <row r="24" spans="1:12">
      <c r="C24" s="1"/>
      <c r="D24" s="1"/>
      <c r="E24" s="1"/>
      <c r="F24" s="1"/>
      <c r="I24" s="1"/>
      <c r="J24" s="1"/>
      <c r="K24" s="1"/>
      <c r="L24" s="1"/>
    </row>
    <row r="25" spans="1:12">
      <c r="C25" s="1"/>
      <c r="D25" s="1"/>
      <c r="E25" s="1"/>
      <c r="F25" s="1"/>
      <c r="I25" s="1"/>
      <c r="J25" s="1"/>
      <c r="K25" s="1"/>
      <c r="L25" s="1"/>
    </row>
    <row r="26" spans="1:12">
      <c r="C26" s="1"/>
      <c r="D26" s="1"/>
      <c r="E26" s="1"/>
      <c r="F26" s="1"/>
      <c r="I26" s="1"/>
      <c r="J26" s="1"/>
      <c r="K26" s="1"/>
      <c r="L26" s="1"/>
    </row>
    <row r="27" spans="1:12">
      <c r="C27" s="1"/>
      <c r="D27" s="1"/>
      <c r="E27" s="1"/>
      <c r="F27" s="1"/>
      <c r="I27" s="1"/>
      <c r="J27" s="1"/>
      <c r="K27" s="1"/>
      <c r="L27" s="1"/>
    </row>
    <row r="28" spans="1:12">
      <c r="C28" s="1"/>
      <c r="D28" s="1"/>
      <c r="E28" s="1"/>
      <c r="F28" s="1"/>
      <c r="I28" s="1"/>
      <c r="J28" s="1"/>
      <c r="K28" s="1"/>
      <c r="L28" s="1"/>
    </row>
    <row r="29" spans="1:12">
      <c r="C29" s="1"/>
      <c r="D29" s="1"/>
      <c r="E29" s="1"/>
      <c r="F29" s="1"/>
      <c r="I29" s="1"/>
      <c r="J29" s="1"/>
      <c r="K29" s="1"/>
      <c r="L29" s="1"/>
    </row>
    <row r="30" spans="1:12">
      <c r="C30" s="1"/>
      <c r="D30" s="1"/>
      <c r="E30" s="1"/>
      <c r="F30" s="1"/>
      <c r="I30" s="1"/>
      <c r="J30" s="1"/>
      <c r="K30" s="1"/>
      <c r="L30" s="1"/>
    </row>
    <row r="31" spans="1:12">
      <c r="C31" s="1"/>
      <c r="D31" s="1"/>
      <c r="E31" s="1"/>
      <c r="F31" s="1"/>
      <c r="I31" s="1"/>
      <c r="J31" s="1"/>
      <c r="K31" s="1"/>
      <c r="L31" s="1"/>
    </row>
    <row r="32" spans="1:12">
      <c r="C32" s="1"/>
      <c r="D32" s="1"/>
      <c r="E32" s="1"/>
      <c r="F32" s="1"/>
      <c r="I32" s="1"/>
      <c r="J32" s="1"/>
      <c r="K32" s="1"/>
      <c r="L32" s="1"/>
    </row>
    <row r="33" spans="3:12">
      <c r="C33" s="1"/>
      <c r="D33" s="1"/>
      <c r="E33" s="1"/>
      <c r="F33" s="1"/>
      <c r="I33" s="1"/>
      <c r="J33" s="1"/>
      <c r="K33" s="1"/>
      <c r="L33" s="1"/>
    </row>
    <row r="34" spans="3:12">
      <c r="C34" s="1"/>
      <c r="D34" s="1"/>
      <c r="E34" s="1"/>
      <c r="F34" s="1"/>
      <c r="I34" s="1"/>
      <c r="J34" s="1"/>
      <c r="K34" s="1"/>
      <c r="L34" s="1"/>
    </row>
    <row r="35" spans="3:12">
      <c r="C35" s="1"/>
      <c r="D35" s="1"/>
      <c r="E35" s="1"/>
      <c r="F35" s="1"/>
      <c r="I35" s="1"/>
      <c r="J35" s="1"/>
      <c r="K35" s="1"/>
      <c r="L35" s="1"/>
    </row>
    <row r="36" spans="3:12">
      <c r="F36" s="1"/>
    </row>
    <row r="37" spans="3:12">
      <c r="F37" s="1"/>
    </row>
    <row r="38" spans="3:12">
      <c r="F38" s="1"/>
    </row>
    <row r="39" spans="3:12">
      <c r="C39" s="1"/>
      <c r="D39" s="1"/>
      <c r="I39" s="1"/>
      <c r="J39" s="1"/>
    </row>
    <row r="40" spans="3:12">
      <c r="C40" s="1"/>
      <c r="D40" s="1"/>
      <c r="I40" s="1"/>
      <c r="J40" s="1"/>
    </row>
    <row r="41" spans="3:12">
      <c r="C41" s="1"/>
      <c r="D41" s="1"/>
      <c r="I41" s="1"/>
      <c r="J41" s="1"/>
    </row>
    <row r="42" spans="3:12">
      <c r="C42" s="1"/>
      <c r="D42" s="1"/>
      <c r="I42" s="1"/>
      <c r="J42" s="1"/>
    </row>
    <row r="43" spans="3:12">
      <c r="C43" s="1"/>
      <c r="D43" s="1"/>
      <c r="I43" s="1"/>
      <c r="J43" s="1"/>
    </row>
    <row r="44" spans="3:12">
      <c r="C44" s="1"/>
      <c r="D44" s="1"/>
      <c r="I44" s="1"/>
      <c r="J44" s="1"/>
    </row>
    <row r="45" spans="3:12">
      <c r="C45" s="1"/>
      <c r="D45" s="1"/>
      <c r="I45" s="1"/>
      <c r="J45" s="1"/>
    </row>
    <row r="46" spans="3:12">
      <c r="C46" s="1"/>
      <c r="D46" s="1"/>
      <c r="I46" s="1"/>
      <c r="J46" s="1"/>
    </row>
    <row r="47" spans="3:12">
      <c r="C47" s="1"/>
      <c r="D47" s="1"/>
      <c r="I47" s="1"/>
      <c r="J47" s="1"/>
    </row>
    <row r="48" spans="3:12">
      <c r="C48" s="1"/>
      <c r="D48" s="1"/>
      <c r="I48" s="1"/>
      <c r="J48" s="1"/>
    </row>
    <row r="49" spans="3:10">
      <c r="C49" s="1"/>
      <c r="D49" s="1"/>
      <c r="I49" s="1"/>
      <c r="J49" s="1"/>
    </row>
    <row r="50" spans="3:10">
      <c r="C50" s="1"/>
      <c r="D50" s="1"/>
      <c r="I50" s="1"/>
      <c r="J50" s="1"/>
    </row>
  </sheetData>
  <mergeCells count="6">
    <mergeCell ref="K2:L2"/>
    <mergeCell ref="C2:D2"/>
    <mergeCell ref="E2:F2"/>
    <mergeCell ref="B2:B3"/>
    <mergeCell ref="H2:H3"/>
    <mergeCell ref="I2:J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56.xml><?xml version="1.0" encoding="utf-8"?>
<worksheet xmlns="http://schemas.openxmlformats.org/spreadsheetml/2006/main" xmlns:r="http://schemas.openxmlformats.org/officeDocument/2006/relationships">
  <dimension ref="A1:M24"/>
  <sheetViews>
    <sheetView workbookViewId="0">
      <selection activeCell="L18" sqref="L18"/>
    </sheetView>
  </sheetViews>
  <sheetFormatPr defaultRowHeight="17"/>
  <cols>
    <col min="3" max="8" width="13.6328125" customWidth="1"/>
  </cols>
  <sheetData>
    <row r="1" spans="1:13">
      <c r="A1" s="3" t="s">
        <v>194</v>
      </c>
    </row>
    <row r="2" spans="1:13" ht="17.5" thickBot="1"/>
    <row r="3" spans="1:13" ht="17.5" thickBot="1">
      <c r="B3" s="1"/>
      <c r="C3" s="263" t="s">
        <v>202</v>
      </c>
      <c r="D3" s="265"/>
      <c r="E3" s="265"/>
      <c r="F3" s="265"/>
      <c r="G3" s="265"/>
      <c r="H3" s="264"/>
    </row>
    <row r="4" spans="1:13" ht="17.5" thickBot="1">
      <c r="B4" s="1"/>
      <c r="C4" s="285" t="s">
        <v>199</v>
      </c>
      <c r="D4" s="286"/>
      <c r="E4" s="287"/>
      <c r="F4" s="271" t="s">
        <v>200</v>
      </c>
      <c r="G4" s="272"/>
      <c r="H4" s="273"/>
    </row>
    <row r="5" spans="1:13" ht="17.5" thickBot="1">
      <c r="B5" s="1" t="s">
        <v>201</v>
      </c>
      <c r="C5" s="11">
        <v>24</v>
      </c>
      <c r="D5" s="68">
        <v>48</v>
      </c>
      <c r="E5" s="11">
        <v>72</v>
      </c>
      <c r="F5" s="11">
        <v>24</v>
      </c>
      <c r="G5" s="68">
        <v>48</v>
      </c>
      <c r="H5" s="11">
        <v>72</v>
      </c>
    </row>
    <row r="6" spans="1:13">
      <c r="B6" s="2"/>
      <c r="C6" s="98">
        <v>104.214</v>
      </c>
      <c r="D6" s="36">
        <v>98.734009999999998</v>
      </c>
      <c r="E6" s="12">
        <v>102.2692</v>
      </c>
      <c r="F6" s="98">
        <v>113.8032</v>
      </c>
      <c r="G6" s="36">
        <v>70.514740000000003</v>
      </c>
      <c r="H6" s="12">
        <v>56.289230000000003</v>
      </c>
    </row>
    <row r="7" spans="1:13">
      <c r="B7" s="4"/>
      <c r="C7" s="106">
        <v>102.8473</v>
      </c>
      <c r="D7" s="104">
        <v>97.046250000000001</v>
      </c>
      <c r="E7" s="105">
        <v>106.5304</v>
      </c>
      <c r="F7" s="106">
        <v>87.679099999999977</v>
      </c>
      <c r="G7" s="104">
        <v>70.240359999999995</v>
      </c>
      <c r="H7" s="105">
        <v>47.921410000000002</v>
      </c>
    </row>
    <row r="8" spans="1:13">
      <c r="B8" s="1"/>
      <c r="C8" s="104">
        <v>97.038629999999998</v>
      </c>
      <c r="D8" s="104">
        <v>103.12220000000001</v>
      </c>
      <c r="E8" s="105">
        <v>98.631569999999996</v>
      </c>
      <c r="F8" s="104">
        <v>101.045</v>
      </c>
      <c r="G8" s="104">
        <v>61.734699999999997</v>
      </c>
      <c r="H8" s="105">
        <v>42.090150000000001</v>
      </c>
    </row>
    <row r="9" spans="1:13" ht="17.5" thickBot="1">
      <c r="B9" s="1"/>
      <c r="C9" s="35">
        <v>88.154809999999998</v>
      </c>
      <c r="D9" s="35">
        <v>103.291</v>
      </c>
      <c r="E9" s="15">
        <v>94.67089</v>
      </c>
      <c r="F9" s="35">
        <v>97.472700000000003</v>
      </c>
      <c r="G9" s="35">
        <v>46.095239999999997</v>
      </c>
      <c r="H9" s="15">
        <v>28.140049999999999</v>
      </c>
    </row>
    <row r="10" spans="1:13">
      <c r="B10" s="1"/>
      <c r="C10" s="1"/>
      <c r="D10" s="1"/>
    </row>
    <row r="11" spans="1:13" ht="17.5" thickBot="1">
      <c r="B11" s="1"/>
      <c r="C11" s="1"/>
      <c r="D11" s="1"/>
    </row>
    <row r="12" spans="1:13" ht="17.5" thickBot="1">
      <c r="B12" s="1"/>
      <c r="C12" s="263" t="s">
        <v>203</v>
      </c>
      <c r="D12" s="265"/>
      <c r="E12" s="265"/>
      <c r="F12" s="265"/>
      <c r="G12" s="265"/>
      <c r="H12" s="264"/>
    </row>
    <row r="13" spans="1:13" ht="17.5" thickBot="1">
      <c r="B13" s="1"/>
      <c r="C13" s="285" t="s">
        <v>199</v>
      </c>
      <c r="D13" s="286"/>
      <c r="E13" s="287"/>
      <c r="F13" s="271" t="s">
        <v>200</v>
      </c>
      <c r="G13" s="272"/>
      <c r="H13" s="273"/>
    </row>
    <row r="14" spans="1:13" ht="17.5" thickBot="1">
      <c r="B14" s="1" t="s">
        <v>201</v>
      </c>
      <c r="C14" s="11">
        <v>24</v>
      </c>
      <c r="D14" s="68">
        <v>48</v>
      </c>
      <c r="E14" s="11">
        <v>72</v>
      </c>
      <c r="F14" s="11">
        <v>24</v>
      </c>
      <c r="G14" s="68">
        <v>48</v>
      </c>
      <c r="H14" s="11">
        <v>72</v>
      </c>
    </row>
    <row r="15" spans="1:13">
      <c r="B15" s="2"/>
      <c r="C15" s="98">
        <v>94.81</v>
      </c>
      <c r="D15" s="36">
        <v>98.435360000000003</v>
      </c>
      <c r="E15" s="12">
        <v>93.666600000000003</v>
      </c>
      <c r="F15" s="156">
        <v>99.324100000000001</v>
      </c>
      <c r="G15" s="156">
        <v>53.047130000000003</v>
      </c>
      <c r="H15" s="156">
        <v>28.497219999999999</v>
      </c>
      <c r="M15" s="1"/>
    </row>
    <row r="16" spans="1:13">
      <c r="B16" s="4"/>
      <c r="C16" s="106">
        <v>99.360249999999994</v>
      </c>
      <c r="D16" s="104">
        <v>107.47020000000001</v>
      </c>
      <c r="E16" s="105">
        <v>103.86660000000001</v>
      </c>
      <c r="F16" s="105">
        <v>97.200100000000006</v>
      </c>
      <c r="G16" s="105">
        <v>54.16066</v>
      </c>
      <c r="H16" s="105">
        <v>26.709669999999999</v>
      </c>
      <c r="M16" s="1"/>
    </row>
    <row r="17" spans="2:13">
      <c r="B17" s="1"/>
      <c r="C17" s="104">
        <v>105.81229999999999</v>
      </c>
      <c r="D17" s="104">
        <v>94.470770000000002</v>
      </c>
      <c r="E17" s="105">
        <v>97.266599999999997</v>
      </c>
      <c r="F17" s="105">
        <v>103.4761</v>
      </c>
      <c r="G17" s="105">
        <v>52.123130000000003</v>
      </c>
      <c r="H17" s="105">
        <v>27.201889999999999</v>
      </c>
      <c r="M17" s="1"/>
    </row>
    <row r="18" spans="2:13" ht="17.5" thickBot="1">
      <c r="B18" s="1"/>
      <c r="C18" s="35">
        <v>101.3275</v>
      </c>
      <c r="D18" s="35">
        <v>101.458776</v>
      </c>
      <c r="E18" s="15">
        <v>98.266599999999997</v>
      </c>
      <c r="F18" s="141">
        <v>100.0001</v>
      </c>
      <c r="G18" s="141">
        <v>53.110280000000003</v>
      </c>
      <c r="H18" s="141">
        <v>28.701589999999999</v>
      </c>
    </row>
    <row r="21" spans="2:13">
      <c r="B21" s="1"/>
      <c r="C21" s="1"/>
      <c r="D21" s="1"/>
      <c r="F21" s="1"/>
      <c r="G21" s="1"/>
      <c r="H21" s="1"/>
    </row>
    <row r="22" spans="2:13">
      <c r="B22" s="1"/>
      <c r="C22" s="1"/>
      <c r="D22" s="1"/>
      <c r="F22" s="1"/>
      <c r="G22" s="1"/>
      <c r="H22" s="1"/>
    </row>
    <row r="23" spans="2:13">
      <c r="B23" s="1"/>
      <c r="C23" s="1"/>
      <c r="D23" s="1"/>
      <c r="F23" s="1"/>
      <c r="G23" s="1"/>
      <c r="H23" s="1"/>
    </row>
    <row r="24" spans="2:13">
      <c r="B24" s="1"/>
      <c r="C24" s="1"/>
      <c r="D24" s="1"/>
      <c r="F24" s="1"/>
      <c r="G24" s="1"/>
      <c r="H24" s="1"/>
    </row>
  </sheetData>
  <mergeCells count="6">
    <mergeCell ref="C13:E13"/>
    <mergeCell ref="F13:H13"/>
    <mergeCell ref="F4:H4"/>
    <mergeCell ref="C4:E4"/>
    <mergeCell ref="C3:H3"/>
    <mergeCell ref="C12:H1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57.xml><?xml version="1.0" encoding="utf-8"?>
<worksheet xmlns="http://schemas.openxmlformats.org/spreadsheetml/2006/main" xmlns:r="http://schemas.openxmlformats.org/officeDocument/2006/relationships">
  <dimension ref="A1:P126"/>
  <sheetViews>
    <sheetView zoomScaleNormal="100" workbookViewId="0">
      <selection activeCell="R20" sqref="R20"/>
    </sheetView>
  </sheetViews>
  <sheetFormatPr defaultRowHeight="17"/>
  <cols>
    <col min="2" max="2" width="8.7265625" style="176"/>
    <col min="3" max="3" width="13.36328125" style="176" customWidth="1"/>
    <col min="4" max="8" width="10.453125" style="176" customWidth="1"/>
    <col min="9" max="10" width="8.7265625" style="176"/>
    <col min="11" max="11" width="14.81640625" style="176" customWidth="1"/>
    <col min="12" max="16" width="10.453125" style="176" customWidth="1"/>
  </cols>
  <sheetData>
    <row r="1" spans="1:16" ht="17.5" thickBot="1">
      <c r="A1" s="3" t="s">
        <v>204</v>
      </c>
    </row>
    <row r="2" spans="1:16" ht="17.5" thickBot="1">
      <c r="A2" s="3"/>
      <c r="B2" s="268" t="s">
        <v>287</v>
      </c>
      <c r="C2" s="269"/>
      <c r="D2" s="269"/>
      <c r="E2" s="269"/>
      <c r="F2" s="269"/>
      <c r="G2" s="269"/>
      <c r="H2" s="270"/>
      <c r="J2" s="268" t="s">
        <v>288</v>
      </c>
      <c r="K2" s="269"/>
      <c r="L2" s="269"/>
      <c r="M2" s="269"/>
      <c r="N2" s="269"/>
      <c r="O2" s="269"/>
      <c r="P2" s="270"/>
    </row>
    <row r="3" spans="1:16" ht="17.5" thickBot="1">
      <c r="B3" s="177" t="s">
        <v>281</v>
      </c>
      <c r="C3" s="169" t="s">
        <v>282</v>
      </c>
      <c r="D3" s="63" t="s">
        <v>283</v>
      </c>
      <c r="E3" s="169" t="s">
        <v>284</v>
      </c>
      <c r="F3" s="63" t="s">
        <v>285</v>
      </c>
      <c r="G3" s="63" t="s">
        <v>286</v>
      </c>
      <c r="H3" s="170" t="s">
        <v>289</v>
      </c>
      <c r="J3" s="63" t="s">
        <v>281</v>
      </c>
      <c r="K3" s="63" t="s">
        <v>282</v>
      </c>
      <c r="L3" s="169" t="s">
        <v>283</v>
      </c>
      <c r="M3" s="63" t="s">
        <v>284</v>
      </c>
      <c r="N3" s="63" t="s">
        <v>285</v>
      </c>
      <c r="O3" s="63" t="s">
        <v>286</v>
      </c>
      <c r="P3" s="170" t="s">
        <v>289</v>
      </c>
    </row>
    <row r="4" spans="1:16">
      <c r="B4" s="171">
        <v>1</v>
      </c>
      <c r="C4" s="178" t="s">
        <v>279</v>
      </c>
      <c r="D4" s="58" t="s">
        <v>280</v>
      </c>
      <c r="E4" s="179">
        <v>0</v>
      </c>
      <c r="F4" s="180">
        <v>0</v>
      </c>
      <c r="G4" s="58">
        <v>97.076700000000002</v>
      </c>
      <c r="H4" s="181" t="s">
        <v>323</v>
      </c>
      <c r="I4" s="1"/>
      <c r="J4" s="171">
        <v>1</v>
      </c>
      <c r="K4" s="58" t="s">
        <v>279</v>
      </c>
      <c r="L4" s="152" t="s">
        <v>280</v>
      </c>
      <c r="M4" s="182">
        <v>0</v>
      </c>
      <c r="N4" s="180">
        <v>0</v>
      </c>
      <c r="O4" s="183">
        <v>100</v>
      </c>
      <c r="P4" s="181" t="s">
        <v>323</v>
      </c>
    </row>
    <row r="5" spans="1:16">
      <c r="B5" s="171">
        <v>1</v>
      </c>
      <c r="C5" s="178" t="s">
        <v>279</v>
      </c>
      <c r="D5" s="58" t="s">
        <v>280</v>
      </c>
      <c r="E5" s="179">
        <v>0</v>
      </c>
      <c r="F5" s="180">
        <v>1.1999999999999999E-3</v>
      </c>
      <c r="G5" s="58">
        <v>81.821100000000001</v>
      </c>
      <c r="H5" s="181" t="s">
        <v>323</v>
      </c>
      <c r="I5" s="1"/>
      <c r="J5" s="171">
        <v>1</v>
      </c>
      <c r="K5" s="58" t="s">
        <v>279</v>
      </c>
      <c r="L5" s="152" t="s">
        <v>280</v>
      </c>
      <c r="M5" s="182">
        <v>0</v>
      </c>
      <c r="N5" s="180">
        <v>1.1999999999999999E-3</v>
      </c>
      <c r="O5" s="184">
        <v>97.658000000000001</v>
      </c>
      <c r="P5" s="181" t="s">
        <v>323</v>
      </c>
    </row>
    <row r="6" spans="1:16">
      <c r="B6" s="171">
        <v>1</v>
      </c>
      <c r="C6" s="178" t="s">
        <v>279</v>
      </c>
      <c r="D6" s="58" t="s">
        <v>280</v>
      </c>
      <c r="E6" s="179">
        <v>0</v>
      </c>
      <c r="F6" s="180">
        <v>2.3999999999999998E-3</v>
      </c>
      <c r="G6" s="58">
        <v>88.636700000000005</v>
      </c>
      <c r="H6" s="181" t="s">
        <v>323</v>
      </c>
      <c r="I6" s="1"/>
      <c r="J6" s="171">
        <v>1</v>
      </c>
      <c r="K6" s="58" t="s">
        <v>279</v>
      </c>
      <c r="L6" s="152" t="s">
        <v>280</v>
      </c>
      <c r="M6" s="182">
        <v>0</v>
      </c>
      <c r="N6" s="180">
        <v>2.3999999999999998E-3</v>
      </c>
      <c r="O6" s="184">
        <v>101.59220000000001</v>
      </c>
      <c r="P6" s="181" t="s">
        <v>323</v>
      </c>
    </row>
    <row r="7" spans="1:16">
      <c r="B7" s="171">
        <v>1</v>
      </c>
      <c r="C7" s="178" t="s">
        <v>279</v>
      </c>
      <c r="D7" s="58" t="s">
        <v>280</v>
      </c>
      <c r="E7" s="179">
        <v>0</v>
      </c>
      <c r="F7" s="180">
        <v>4.8999999999999998E-3</v>
      </c>
      <c r="G7" s="58">
        <v>70.131399999999999</v>
      </c>
      <c r="H7" s="181" t="s">
        <v>323</v>
      </c>
      <c r="I7" s="1"/>
      <c r="J7" s="171">
        <v>1</v>
      </c>
      <c r="K7" s="58" t="s">
        <v>279</v>
      </c>
      <c r="L7" s="152" t="s">
        <v>280</v>
      </c>
      <c r="M7" s="182">
        <v>0</v>
      </c>
      <c r="N7" s="180">
        <v>4.8999999999999998E-3</v>
      </c>
      <c r="O7" s="184">
        <v>98.843999999999994</v>
      </c>
      <c r="P7" s="181" t="s">
        <v>323</v>
      </c>
    </row>
    <row r="8" spans="1:16">
      <c r="B8" s="171">
        <v>1</v>
      </c>
      <c r="C8" s="178" t="s">
        <v>279</v>
      </c>
      <c r="D8" s="58" t="s">
        <v>280</v>
      </c>
      <c r="E8" s="179">
        <v>0</v>
      </c>
      <c r="F8" s="180">
        <v>9.7999999999999997E-3</v>
      </c>
      <c r="G8" s="58">
        <v>93.188199999999995</v>
      </c>
      <c r="H8" s="181" t="s">
        <v>323</v>
      </c>
      <c r="I8" s="1"/>
      <c r="J8" s="171">
        <v>1</v>
      </c>
      <c r="K8" s="58" t="s">
        <v>279</v>
      </c>
      <c r="L8" s="152" t="s">
        <v>280</v>
      </c>
      <c r="M8" s="182">
        <v>0</v>
      </c>
      <c r="N8" s="180">
        <v>9.7999999999999997E-3</v>
      </c>
      <c r="O8" s="184">
        <v>125.79810000000001</v>
      </c>
      <c r="P8" s="181" t="s">
        <v>323</v>
      </c>
    </row>
    <row r="9" spans="1:16">
      <c r="B9" s="171">
        <v>1</v>
      </c>
      <c r="C9" s="178" t="s">
        <v>279</v>
      </c>
      <c r="D9" s="58" t="s">
        <v>280</v>
      </c>
      <c r="E9" s="179">
        <v>0</v>
      </c>
      <c r="F9" s="180">
        <v>0.1095</v>
      </c>
      <c r="G9" s="58">
        <v>78.573400000000007</v>
      </c>
      <c r="H9" s="181" t="s">
        <v>323</v>
      </c>
      <c r="J9" s="171">
        <v>1</v>
      </c>
      <c r="K9" s="58" t="s">
        <v>279</v>
      </c>
      <c r="L9" s="152" t="s">
        <v>280</v>
      </c>
      <c r="M9" s="182">
        <v>0</v>
      </c>
      <c r="N9" s="180">
        <v>0.1095</v>
      </c>
      <c r="O9" s="184">
        <v>79.925600000000003</v>
      </c>
      <c r="P9" s="181" t="s">
        <v>323</v>
      </c>
    </row>
    <row r="10" spans="1:16">
      <c r="B10" s="171">
        <v>1</v>
      </c>
      <c r="C10" s="178" t="s">
        <v>279</v>
      </c>
      <c r="D10" s="58" t="s">
        <v>280</v>
      </c>
      <c r="E10" s="179">
        <v>0</v>
      </c>
      <c r="F10" s="180">
        <v>3.9100000000000003E-2</v>
      </c>
      <c r="G10" s="58">
        <v>89.072199999999995</v>
      </c>
      <c r="H10" s="181" t="s">
        <v>323</v>
      </c>
      <c r="J10" s="171">
        <v>1</v>
      </c>
      <c r="K10" s="58" t="s">
        <v>279</v>
      </c>
      <c r="L10" s="152" t="s">
        <v>280</v>
      </c>
      <c r="M10" s="182">
        <v>0</v>
      </c>
      <c r="N10" s="180">
        <v>3.9100000000000003E-2</v>
      </c>
      <c r="O10" s="184">
        <v>99.677400000000006</v>
      </c>
      <c r="P10" s="181" t="s">
        <v>323</v>
      </c>
    </row>
    <row r="11" spans="1:16">
      <c r="B11" s="171">
        <v>1</v>
      </c>
      <c r="C11" s="178" t="s">
        <v>279</v>
      </c>
      <c r="D11" s="58" t="s">
        <v>280</v>
      </c>
      <c r="E11" s="179">
        <v>0</v>
      </c>
      <c r="F11" s="180">
        <v>7.8100000000000003E-2</v>
      </c>
      <c r="G11" s="58">
        <v>93.833299999999994</v>
      </c>
      <c r="H11" s="181" t="s">
        <v>323</v>
      </c>
      <c r="I11" s="1"/>
      <c r="J11" s="171">
        <v>1</v>
      </c>
      <c r="K11" s="58" t="s">
        <v>279</v>
      </c>
      <c r="L11" s="152" t="s">
        <v>280</v>
      </c>
      <c r="M11" s="182">
        <v>0</v>
      </c>
      <c r="N11" s="180">
        <v>7.8100000000000003E-2</v>
      </c>
      <c r="O11" s="184">
        <v>96.421099999999996</v>
      </c>
      <c r="P11" s="181" t="s">
        <v>323</v>
      </c>
    </row>
    <row r="12" spans="1:16">
      <c r="B12" s="171">
        <v>1</v>
      </c>
      <c r="C12" s="178" t="s">
        <v>279</v>
      </c>
      <c r="D12" s="58" t="s">
        <v>280</v>
      </c>
      <c r="E12" s="179">
        <v>0</v>
      </c>
      <c r="F12" s="180">
        <v>0.15625</v>
      </c>
      <c r="G12" s="58">
        <v>91.728300000000004</v>
      </c>
      <c r="H12" s="181" t="s">
        <v>323</v>
      </c>
      <c r="I12" s="1"/>
      <c r="J12" s="171">
        <v>1</v>
      </c>
      <c r="K12" s="58" t="s">
        <v>279</v>
      </c>
      <c r="L12" s="152" t="s">
        <v>280</v>
      </c>
      <c r="M12" s="182">
        <v>0</v>
      </c>
      <c r="N12" s="180">
        <v>0.15625</v>
      </c>
      <c r="O12" s="184">
        <v>73.384100000000004</v>
      </c>
      <c r="P12" s="181" t="s">
        <v>323</v>
      </c>
    </row>
    <row r="13" spans="1:16">
      <c r="B13" s="171">
        <v>1</v>
      </c>
      <c r="C13" s="178" t="s">
        <v>279</v>
      </c>
      <c r="D13" s="58" t="s">
        <v>280</v>
      </c>
      <c r="E13" s="179">
        <v>0</v>
      </c>
      <c r="F13" s="180">
        <v>0.3125</v>
      </c>
      <c r="G13" s="58">
        <v>95.906700000000001</v>
      </c>
      <c r="H13" s="181" t="s">
        <v>323</v>
      </c>
      <c r="I13" s="1"/>
      <c r="J13" s="171">
        <v>1</v>
      </c>
      <c r="K13" s="58" t="s">
        <v>279</v>
      </c>
      <c r="L13" s="152" t="s">
        <v>280</v>
      </c>
      <c r="M13" s="182">
        <v>0</v>
      </c>
      <c r="N13" s="180">
        <v>0.3125</v>
      </c>
      <c r="O13" s="184">
        <v>125.26589999999999</v>
      </c>
      <c r="P13" s="181" t="s">
        <v>323</v>
      </c>
    </row>
    <row r="14" spans="1:16">
      <c r="B14" s="171">
        <v>1</v>
      </c>
      <c r="C14" s="178" t="s">
        <v>279</v>
      </c>
      <c r="D14" s="58" t="s">
        <v>280</v>
      </c>
      <c r="E14" s="179">
        <v>0</v>
      </c>
      <c r="F14" s="180">
        <v>0.625</v>
      </c>
      <c r="G14" s="58">
        <v>85.073300000000003</v>
      </c>
      <c r="H14" s="181" t="s">
        <v>323</v>
      </c>
      <c r="I14" s="1"/>
      <c r="J14" s="171">
        <v>1</v>
      </c>
      <c r="K14" s="58" t="s">
        <v>279</v>
      </c>
      <c r="L14" s="152" t="s">
        <v>280</v>
      </c>
      <c r="M14" s="182">
        <v>0</v>
      </c>
      <c r="N14" s="180">
        <v>0.625</v>
      </c>
      <c r="O14" s="184">
        <v>74.811800000000005</v>
      </c>
      <c r="P14" s="181" t="s">
        <v>323</v>
      </c>
    </row>
    <row r="15" spans="1:16">
      <c r="B15" s="171">
        <v>1</v>
      </c>
      <c r="C15" s="178" t="s">
        <v>279</v>
      </c>
      <c r="D15" s="58" t="s">
        <v>280</v>
      </c>
      <c r="E15" s="179">
        <v>0</v>
      </c>
      <c r="F15" s="180">
        <v>1.25</v>
      </c>
      <c r="G15" s="58">
        <v>99.0167</v>
      </c>
      <c r="H15" s="181" t="s">
        <v>323</v>
      </c>
      <c r="J15" s="171">
        <v>1</v>
      </c>
      <c r="K15" s="58" t="s">
        <v>279</v>
      </c>
      <c r="L15" s="152" t="s">
        <v>280</v>
      </c>
      <c r="M15" s="182">
        <v>0</v>
      </c>
      <c r="N15" s="180">
        <v>1.25</v>
      </c>
      <c r="O15" s="184">
        <v>126.09640000000002</v>
      </c>
      <c r="P15" s="181" t="s">
        <v>323</v>
      </c>
    </row>
    <row r="16" spans="1:16">
      <c r="B16" s="171">
        <v>1</v>
      </c>
      <c r="C16" s="178" t="s">
        <v>279</v>
      </c>
      <c r="D16" s="58" t="s">
        <v>280</v>
      </c>
      <c r="E16" s="179">
        <v>0</v>
      </c>
      <c r="F16" s="180">
        <v>2.5</v>
      </c>
      <c r="G16" s="58">
        <v>75.636700000000005</v>
      </c>
      <c r="H16" s="181" t="s">
        <v>323</v>
      </c>
      <c r="I16" s="1"/>
      <c r="J16" s="171">
        <v>1</v>
      </c>
      <c r="K16" s="58" t="s">
        <v>279</v>
      </c>
      <c r="L16" s="152" t="s">
        <v>280</v>
      </c>
      <c r="M16" s="182">
        <v>0</v>
      </c>
      <c r="N16" s="180">
        <v>2.5</v>
      </c>
      <c r="O16" s="184">
        <v>64.220299999999995</v>
      </c>
      <c r="P16" s="181" t="s">
        <v>323</v>
      </c>
    </row>
    <row r="17" spans="2:16">
      <c r="B17" s="171">
        <v>1</v>
      </c>
      <c r="C17" s="178" t="s">
        <v>279</v>
      </c>
      <c r="D17" s="58" t="s">
        <v>280</v>
      </c>
      <c r="E17" s="179">
        <v>0</v>
      </c>
      <c r="F17" s="180">
        <v>5</v>
      </c>
      <c r="G17" s="58">
        <v>59.081699999999998</v>
      </c>
      <c r="H17" s="181" t="s">
        <v>323</v>
      </c>
      <c r="I17" s="1"/>
      <c r="J17" s="171">
        <v>1</v>
      </c>
      <c r="K17" s="58" t="s">
        <v>279</v>
      </c>
      <c r="L17" s="152" t="s">
        <v>280</v>
      </c>
      <c r="M17" s="182">
        <v>0</v>
      </c>
      <c r="N17" s="180">
        <v>5</v>
      </c>
      <c r="O17" s="184">
        <v>64.101600000000005</v>
      </c>
      <c r="P17" s="181" t="s">
        <v>323</v>
      </c>
    </row>
    <row r="18" spans="2:16" ht="17.5" thickBot="1">
      <c r="B18" s="172">
        <v>1</v>
      </c>
      <c r="C18" s="185" t="s">
        <v>279</v>
      </c>
      <c r="D18" s="60" t="s">
        <v>280</v>
      </c>
      <c r="E18" s="186">
        <v>0</v>
      </c>
      <c r="F18" s="187">
        <v>10</v>
      </c>
      <c r="G18" s="60">
        <v>24.008299999999998</v>
      </c>
      <c r="H18" s="181" t="s">
        <v>323</v>
      </c>
      <c r="I18" s="1"/>
      <c r="J18" s="172">
        <v>1</v>
      </c>
      <c r="K18" s="60" t="s">
        <v>279</v>
      </c>
      <c r="L18" s="185" t="s">
        <v>280</v>
      </c>
      <c r="M18" s="188">
        <v>0</v>
      </c>
      <c r="N18" s="189">
        <v>10</v>
      </c>
      <c r="O18" s="190">
        <v>24.554099999999998</v>
      </c>
      <c r="P18" s="181" t="s">
        <v>323</v>
      </c>
    </row>
    <row r="19" spans="2:16">
      <c r="B19" s="171">
        <v>1</v>
      </c>
      <c r="C19" s="178" t="s">
        <v>279</v>
      </c>
      <c r="D19" s="58" t="s">
        <v>280</v>
      </c>
      <c r="E19" s="179">
        <v>2E-3</v>
      </c>
      <c r="F19" s="180">
        <v>0</v>
      </c>
      <c r="G19" s="58">
        <v>97.667000000000002</v>
      </c>
      <c r="H19" s="191" t="s">
        <v>323</v>
      </c>
      <c r="I19" s="1"/>
      <c r="J19" s="171">
        <v>1</v>
      </c>
      <c r="K19" s="58" t="s">
        <v>279</v>
      </c>
      <c r="L19" s="192" t="s">
        <v>280</v>
      </c>
      <c r="M19" s="193">
        <v>2E-3</v>
      </c>
      <c r="N19" s="194">
        <v>0</v>
      </c>
      <c r="O19" s="195">
        <v>95.731399999999994</v>
      </c>
      <c r="P19" s="191" t="s">
        <v>323</v>
      </c>
    </row>
    <row r="20" spans="2:16">
      <c r="B20" s="171">
        <v>1</v>
      </c>
      <c r="C20" s="178" t="s">
        <v>279</v>
      </c>
      <c r="D20" s="58" t="s">
        <v>280</v>
      </c>
      <c r="E20" s="179">
        <v>2E-3</v>
      </c>
      <c r="F20" s="180">
        <v>1.1999999999999999E-3</v>
      </c>
      <c r="G20" s="58">
        <v>96.218199999999996</v>
      </c>
      <c r="H20" s="181" t="s">
        <v>323</v>
      </c>
      <c r="J20" s="171">
        <v>1</v>
      </c>
      <c r="K20" s="58" t="s">
        <v>279</v>
      </c>
      <c r="L20" s="196" t="s">
        <v>280</v>
      </c>
      <c r="M20" s="193">
        <v>2E-3</v>
      </c>
      <c r="N20" s="194">
        <v>1.1999999999999999E-3</v>
      </c>
      <c r="O20" s="195">
        <v>92.467299999999994</v>
      </c>
      <c r="P20" s="181" t="s">
        <v>323</v>
      </c>
    </row>
    <row r="21" spans="2:16">
      <c r="B21" s="171">
        <v>1</v>
      </c>
      <c r="C21" s="178" t="s">
        <v>279</v>
      </c>
      <c r="D21" s="58" t="s">
        <v>280</v>
      </c>
      <c r="E21" s="179">
        <v>2E-3</v>
      </c>
      <c r="F21" s="180">
        <v>2.3999999999999998E-3</v>
      </c>
      <c r="G21" s="58">
        <v>98.996700000000004</v>
      </c>
      <c r="H21" s="181" t="s">
        <v>323</v>
      </c>
      <c r="J21" s="171">
        <v>1</v>
      </c>
      <c r="K21" s="58" t="s">
        <v>279</v>
      </c>
      <c r="L21" s="196" t="s">
        <v>280</v>
      </c>
      <c r="M21" s="193">
        <v>2E-3</v>
      </c>
      <c r="N21" s="194">
        <v>2.3999999999999998E-3</v>
      </c>
      <c r="O21" s="195">
        <v>94.332700000000003</v>
      </c>
      <c r="P21" s="181" t="s">
        <v>323</v>
      </c>
    </row>
    <row r="22" spans="2:16">
      <c r="B22" s="171">
        <v>1</v>
      </c>
      <c r="C22" s="178" t="s">
        <v>279</v>
      </c>
      <c r="D22" s="58" t="s">
        <v>280</v>
      </c>
      <c r="E22" s="179">
        <v>2E-3</v>
      </c>
      <c r="F22" s="180">
        <v>4.8999999999999998E-3</v>
      </c>
      <c r="G22" s="58">
        <v>90.5381</v>
      </c>
      <c r="H22" s="181" t="s">
        <v>323</v>
      </c>
      <c r="J22" s="171">
        <v>1</v>
      </c>
      <c r="K22" s="58" t="s">
        <v>279</v>
      </c>
      <c r="L22" s="196" t="s">
        <v>280</v>
      </c>
      <c r="M22" s="193">
        <v>2E-3</v>
      </c>
      <c r="N22" s="194">
        <v>4.8999999999999998E-3</v>
      </c>
      <c r="O22" s="195">
        <v>91.745400000000004</v>
      </c>
      <c r="P22" s="181" t="s">
        <v>323</v>
      </c>
    </row>
    <row r="23" spans="2:16">
      <c r="B23" s="171">
        <v>1</v>
      </c>
      <c r="C23" s="178" t="s">
        <v>279</v>
      </c>
      <c r="D23" s="58" t="s">
        <v>280</v>
      </c>
      <c r="E23" s="179">
        <v>2E-3</v>
      </c>
      <c r="F23" s="180">
        <v>9.7999999999999997E-3</v>
      </c>
      <c r="G23" s="58">
        <v>93.441800000000001</v>
      </c>
      <c r="H23" s="181" t="s">
        <v>323</v>
      </c>
      <c r="J23" s="171">
        <v>1</v>
      </c>
      <c r="K23" s="58" t="s">
        <v>279</v>
      </c>
      <c r="L23" s="196" t="s">
        <v>280</v>
      </c>
      <c r="M23" s="193">
        <v>2E-3</v>
      </c>
      <c r="N23" s="194">
        <v>9.7999999999999997E-3</v>
      </c>
      <c r="O23" s="195">
        <v>95.412199999999999</v>
      </c>
      <c r="P23" s="181" t="s">
        <v>323</v>
      </c>
    </row>
    <row r="24" spans="2:16">
      <c r="B24" s="171">
        <v>1</v>
      </c>
      <c r="C24" s="178" t="s">
        <v>279</v>
      </c>
      <c r="D24" s="58" t="s">
        <v>280</v>
      </c>
      <c r="E24" s="179">
        <v>2E-3</v>
      </c>
      <c r="F24" s="180">
        <v>0.1095</v>
      </c>
      <c r="G24" s="58">
        <v>94.059700000000007</v>
      </c>
      <c r="H24" s="181" t="s">
        <v>323</v>
      </c>
      <c r="J24" s="171">
        <v>1</v>
      </c>
      <c r="K24" s="58" t="s">
        <v>279</v>
      </c>
      <c r="L24" s="196" t="s">
        <v>280</v>
      </c>
      <c r="M24" s="193">
        <v>2E-3</v>
      </c>
      <c r="N24" s="194">
        <v>0.1095</v>
      </c>
      <c r="O24" s="195">
        <v>72.988500000000002</v>
      </c>
      <c r="P24" s="181" t="s">
        <v>323</v>
      </c>
    </row>
    <row r="25" spans="2:16">
      <c r="B25" s="171">
        <v>1</v>
      </c>
      <c r="C25" s="178" t="s">
        <v>279</v>
      </c>
      <c r="D25" s="58" t="s">
        <v>280</v>
      </c>
      <c r="E25" s="179">
        <v>2E-3</v>
      </c>
      <c r="F25" s="180">
        <v>3.9100000000000003E-2</v>
      </c>
      <c r="G25" s="58">
        <v>99.220699999999994</v>
      </c>
      <c r="H25" s="181" t="s">
        <v>323</v>
      </c>
      <c r="J25" s="171">
        <v>1</v>
      </c>
      <c r="K25" s="58" t="s">
        <v>279</v>
      </c>
      <c r="L25" s="196" t="s">
        <v>280</v>
      </c>
      <c r="M25" s="193">
        <v>2E-3</v>
      </c>
      <c r="N25" s="194">
        <v>3.9100000000000003E-2</v>
      </c>
      <c r="O25" s="195">
        <v>93.421300000000002</v>
      </c>
      <c r="P25" s="181" t="s">
        <v>323</v>
      </c>
    </row>
    <row r="26" spans="2:16">
      <c r="B26" s="171">
        <v>1</v>
      </c>
      <c r="C26" s="178" t="s">
        <v>279</v>
      </c>
      <c r="D26" s="58" t="s">
        <v>280</v>
      </c>
      <c r="E26" s="179">
        <v>2E-3</v>
      </c>
      <c r="F26" s="180">
        <v>7.8100000000000003E-2</v>
      </c>
      <c r="G26" s="58">
        <v>95.988299999999995</v>
      </c>
      <c r="H26" s="181" t="s">
        <v>323</v>
      </c>
      <c r="J26" s="171">
        <v>1</v>
      </c>
      <c r="K26" s="58" t="s">
        <v>279</v>
      </c>
      <c r="L26" s="196" t="s">
        <v>280</v>
      </c>
      <c r="M26" s="193">
        <v>2E-3</v>
      </c>
      <c r="N26" s="194">
        <v>7.8100000000000003E-2</v>
      </c>
      <c r="O26" s="195">
        <v>90.389300000000006</v>
      </c>
      <c r="P26" s="181" t="s">
        <v>323</v>
      </c>
    </row>
    <row r="27" spans="2:16">
      <c r="B27" s="171">
        <v>1</v>
      </c>
      <c r="C27" s="178" t="s">
        <v>279</v>
      </c>
      <c r="D27" s="58" t="s">
        <v>280</v>
      </c>
      <c r="E27" s="179">
        <v>2E-3</v>
      </c>
      <c r="F27" s="182">
        <v>0.15625</v>
      </c>
      <c r="G27" s="58">
        <v>98.468999999999994</v>
      </c>
      <c r="H27" s="181" t="s">
        <v>323</v>
      </c>
      <c r="J27" s="171">
        <v>1</v>
      </c>
      <c r="K27" s="182" t="s">
        <v>279</v>
      </c>
      <c r="L27" s="193" t="s">
        <v>280</v>
      </c>
      <c r="M27" s="193">
        <v>2E-3</v>
      </c>
      <c r="N27" s="193">
        <v>0.15625</v>
      </c>
      <c r="O27" s="195">
        <v>88.243200000000002</v>
      </c>
      <c r="P27" s="181" t="s">
        <v>323</v>
      </c>
    </row>
    <row r="28" spans="2:16">
      <c r="B28" s="171">
        <v>1</v>
      </c>
      <c r="C28" s="178" t="s">
        <v>279</v>
      </c>
      <c r="D28" s="58" t="s">
        <v>280</v>
      </c>
      <c r="E28" s="179">
        <v>2E-3</v>
      </c>
      <c r="F28" s="180">
        <v>0.3125</v>
      </c>
      <c r="G28" s="58">
        <v>83.642799999999994</v>
      </c>
      <c r="H28" s="181" t="s">
        <v>323</v>
      </c>
      <c r="J28" s="171">
        <v>1</v>
      </c>
      <c r="K28" s="58" t="s">
        <v>279</v>
      </c>
      <c r="L28" s="196" t="s">
        <v>280</v>
      </c>
      <c r="M28" s="193">
        <v>2E-3</v>
      </c>
      <c r="N28" s="194">
        <v>0.3125</v>
      </c>
      <c r="O28" s="195">
        <v>99.725999999999999</v>
      </c>
      <c r="P28" s="181" t="s">
        <v>323</v>
      </c>
    </row>
    <row r="29" spans="2:16">
      <c r="B29" s="171">
        <v>1</v>
      </c>
      <c r="C29" s="178" t="s">
        <v>279</v>
      </c>
      <c r="D29" s="58" t="s">
        <v>280</v>
      </c>
      <c r="E29" s="179">
        <v>2E-3</v>
      </c>
      <c r="F29" s="180">
        <v>0.625</v>
      </c>
      <c r="G29" s="58">
        <v>74.807299999999998</v>
      </c>
      <c r="H29" s="181" t="s">
        <v>323</v>
      </c>
      <c r="J29" s="171">
        <v>1</v>
      </c>
      <c r="K29" s="58" t="s">
        <v>279</v>
      </c>
      <c r="L29" s="196" t="s">
        <v>280</v>
      </c>
      <c r="M29" s="193">
        <v>2E-3</v>
      </c>
      <c r="N29" s="194">
        <v>0.625</v>
      </c>
      <c r="O29" s="195">
        <v>67.812200000000004</v>
      </c>
      <c r="P29" s="181" t="s">
        <v>323</v>
      </c>
    </row>
    <row r="30" spans="2:16">
      <c r="B30" s="171">
        <v>1</v>
      </c>
      <c r="C30" s="178" t="s">
        <v>279</v>
      </c>
      <c r="D30" s="58" t="s">
        <v>280</v>
      </c>
      <c r="E30" s="179">
        <v>2E-3</v>
      </c>
      <c r="F30" s="180">
        <v>1.25</v>
      </c>
      <c r="G30" s="58">
        <v>57.4801</v>
      </c>
      <c r="H30" s="181" t="s">
        <v>323</v>
      </c>
      <c r="J30" s="171">
        <v>1</v>
      </c>
      <c r="K30" s="58" t="s">
        <v>279</v>
      </c>
      <c r="L30" s="196" t="s">
        <v>280</v>
      </c>
      <c r="M30" s="193">
        <v>2E-3</v>
      </c>
      <c r="N30" s="194">
        <v>1.25</v>
      </c>
      <c r="O30" s="195">
        <v>53.082099999999997</v>
      </c>
      <c r="P30" s="181" t="s">
        <v>323</v>
      </c>
    </row>
    <row r="31" spans="2:16">
      <c r="B31" s="171">
        <v>1</v>
      </c>
      <c r="C31" s="178" t="s">
        <v>279</v>
      </c>
      <c r="D31" s="58" t="s">
        <v>280</v>
      </c>
      <c r="E31" s="179">
        <v>2E-3</v>
      </c>
      <c r="F31" s="180">
        <v>2.5</v>
      </c>
      <c r="G31" s="58">
        <v>35.426299999999998</v>
      </c>
      <c r="H31" s="181" t="s">
        <v>323</v>
      </c>
      <c r="J31" s="171">
        <v>1</v>
      </c>
      <c r="K31" s="58" t="s">
        <v>279</v>
      </c>
      <c r="L31" s="196" t="s">
        <v>280</v>
      </c>
      <c r="M31" s="193">
        <v>2E-3</v>
      </c>
      <c r="N31" s="194">
        <v>2.5</v>
      </c>
      <c r="O31" s="195">
        <v>43.220300000000002</v>
      </c>
      <c r="P31" s="181" t="s">
        <v>323</v>
      </c>
    </row>
    <row r="32" spans="2:16">
      <c r="B32" s="171">
        <v>1</v>
      </c>
      <c r="C32" s="178" t="s">
        <v>279</v>
      </c>
      <c r="D32" s="58" t="s">
        <v>280</v>
      </c>
      <c r="E32" s="179">
        <v>2E-3</v>
      </c>
      <c r="F32" s="182">
        <v>5</v>
      </c>
      <c r="G32" s="184">
        <v>18.8687</v>
      </c>
      <c r="H32" s="181" t="s">
        <v>323</v>
      </c>
      <c r="J32" s="171">
        <v>1</v>
      </c>
      <c r="K32" s="182" t="s">
        <v>279</v>
      </c>
      <c r="L32" s="193" t="s">
        <v>280</v>
      </c>
      <c r="M32" s="193">
        <v>2E-3</v>
      </c>
      <c r="N32" s="193">
        <v>5</v>
      </c>
      <c r="O32" s="195">
        <v>25.024999999999999</v>
      </c>
      <c r="P32" s="181" t="s">
        <v>323</v>
      </c>
    </row>
    <row r="33" spans="2:16" ht="17.5" thickBot="1">
      <c r="B33" s="172">
        <v>1</v>
      </c>
      <c r="C33" s="185" t="s">
        <v>279</v>
      </c>
      <c r="D33" s="60" t="s">
        <v>280</v>
      </c>
      <c r="E33" s="197">
        <v>2E-3</v>
      </c>
      <c r="F33" s="188">
        <v>10</v>
      </c>
      <c r="G33" s="198">
        <v>15.4223</v>
      </c>
      <c r="H33" s="181" t="s">
        <v>323</v>
      </c>
      <c r="J33" s="172">
        <v>1</v>
      </c>
      <c r="K33" s="60" t="s">
        <v>279</v>
      </c>
      <c r="L33" s="60" t="s">
        <v>280</v>
      </c>
      <c r="M33" s="188">
        <v>2E-3</v>
      </c>
      <c r="N33" s="189">
        <v>10</v>
      </c>
      <c r="O33" s="190">
        <v>20.328900000000001</v>
      </c>
      <c r="P33" s="181" t="s">
        <v>323</v>
      </c>
    </row>
    <row r="34" spans="2:16">
      <c r="B34" s="171">
        <v>1</v>
      </c>
      <c r="C34" s="178" t="s">
        <v>279</v>
      </c>
      <c r="D34" s="58" t="s">
        <v>280</v>
      </c>
      <c r="E34" s="179">
        <v>0.01</v>
      </c>
      <c r="F34" s="180">
        <v>0</v>
      </c>
      <c r="G34" s="58">
        <v>97.436999999999998</v>
      </c>
      <c r="H34" s="191" t="s">
        <v>323</v>
      </c>
      <c r="J34" s="171">
        <v>1</v>
      </c>
      <c r="K34" s="57" t="s">
        <v>279</v>
      </c>
      <c r="L34" s="58" t="s">
        <v>280</v>
      </c>
      <c r="M34" s="182">
        <v>0.01</v>
      </c>
      <c r="N34" s="199">
        <v>0</v>
      </c>
      <c r="O34" s="183">
        <v>97.691400000000002</v>
      </c>
      <c r="P34" s="191" t="s">
        <v>323</v>
      </c>
    </row>
    <row r="35" spans="2:16">
      <c r="B35" s="171">
        <v>1</v>
      </c>
      <c r="C35" s="178" t="s">
        <v>279</v>
      </c>
      <c r="D35" s="58" t="s">
        <v>280</v>
      </c>
      <c r="E35" s="179">
        <v>0.01</v>
      </c>
      <c r="F35" s="180">
        <v>1.1999999999999999E-3</v>
      </c>
      <c r="G35" s="58">
        <v>98.318700000000007</v>
      </c>
      <c r="H35" s="181" t="s">
        <v>323</v>
      </c>
      <c r="J35" s="171">
        <v>1</v>
      </c>
      <c r="K35" s="58" t="s">
        <v>279</v>
      </c>
      <c r="L35" s="58" t="s">
        <v>280</v>
      </c>
      <c r="M35" s="182">
        <v>0.01</v>
      </c>
      <c r="N35" s="199">
        <v>1.1999999999999999E-3</v>
      </c>
      <c r="O35" s="184">
        <v>87.331699999999998</v>
      </c>
      <c r="P35" s="181" t="s">
        <v>323</v>
      </c>
    </row>
    <row r="36" spans="2:16">
      <c r="B36" s="171">
        <v>1</v>
      </c>
      <c r="C36" s="178" t="s">
        <v>279</v>
      </c>
      <c r="D36" s="58" t="s">
        <v>280</v>
      </c>
      <c r="E36" s="179">
        <v>0.01</v>
      </c>
      <c r="F36" s="180">
        <v>2.3999999999999998E-3</v>
      </c>
      <c r="G36" s="58">
        <v>96.012900000000002</v>
      </c>
      <c r="H36" s="181" t="s">
        <v>323</v>
      </c>
      <c r="J36" s="171">
        <v>1</v>
      </c>
      <c r="K36" s="58" t="s">
        <v>279</v>
      </c>
      <c r="L36" s="58" t="s">
        <v>280</v>
      </c>
      <c r="M36" s="182">
        <v>0.01</v>
      </c>
      <c r="N36" s="199">
        <v>2.3999999999999998E-3</v>
      </c>
      <c r="O36" s="184">
        <v>86.162700000000001</v>
      </c>
      <c r="P36" s="181" t="s">
        <v>323</v>
      </c>
    </row>
    <row r="37" spans="2:16">
      <c r="B37" s="171">
        <v>1</v>
      </c>
      <c r="C37" s="178" t="s">
        <v>279</v>
      </c>
      <c r="D37" s="58" t="s">
        <v>280</v>
      </c>
      <c r="E37" s="179">
        <v>0.01</v>
      </c>
      <c r="F37" s="180">
        <v>4.8999999999999998E-3</v>
      </c>
      <c r="G37" s="58">
        <v>94.347499999999997</v>
      </c>
      <c r="H37" s="181" t="s">
        <v>323</v>
      </c>
      <c r="J37" s="171">
        <v>1</v>
      </c>
      <c r="K37" s="58" t="s">
        <v>279</v>
      </c>
      <c r="L37" s="58" t="s">
        <v>280</v>
      </c>
      <c r="M37" s="182">
        <v>0.01</v>
      </c>
      <c r="N37" s="199">
        <v>4.8999999999999998E-3</v>
      </c>
      <c r="O37" s="184">
        <v>81.3215</v>
      </c>
      <c r="P37" s="181" t="s">
        <v>323</v>
      </c>
    </row>
    <row r="38" spans="2:16">
      <c r="B38" s="171">
        <v>1</v>
      </c>
      <c r="C38" s="178" t="s">
        <v>279</v>
      </c>
      <c r="D38" s="58" t="s">
        <v>280</v>
      </c>
      <c r="E38" s="179">
        <v>0.01</v>
      </c>
      <c r="F38" s="180">
        <v>9.7999999999999997E-3</v>
      </c>
      <c r="G38" s="58">
        <v>97.541799999999995</v>
      </c>
      <c r="H38" s="181" t="s">
        <v>323</v>
      </c>
      <c r="J38" s="171">
        <v>1</v>
      </c>
      <c r="K38" s="58" t="s">
        <v>279</v>
      </c>
      <c r="L38" s="58" t="s">
        <v>280</v>
      </c>
      <c r="M38" s="182">
        <v>0.01</v>
      </c>
      <c r="N38" s="199">
        <v>9.7999999999999997E-3</v>
      </c>
      <c r="O38" s="184">
        <v>82.221699999999998</v>
      </c>
      <c r="P38" s="181" t="s">
        <v>323</v>
      </c>
    </row>
    <row r="39" spans="2:16">
      <c r="B39" s="171">
        <v>1</v>
      </c>
      <c r="C39" s="178" t="s">
        <v>279</v>
      </c>
      <c r="D39" s="58" t="s">
        <v>280</v>
      </c>
      <c r="E39" s="179">
        <v>0.01</v>
      </c>
      <c r="F39" s="180">
        <v>0.1095</v>
      </c>
      <c r="G39" s="58">
        <v>93.005700000000004</v>
      </c>
      <c r="H39" s="181" t="s">
        <v>323</v>
      </c>
      <c r="J39" s="171">
        <v>1</v>
      </c>
      <c r="K39" s="58" t="s">
        <v>279</v>
      </c>
      <c r="L39" s="58" t="s">
        <v>280</v>
      </c>
      <c r="M39" s="182">
        <v>0.01</v>
      </c>
      <c r="N39" s="199">
        <v>0.1095</v>
      </c>
      <c r="O39" s="184">
        <v>78.748500000000007</v>
      </c>
      <c r="P39" s="181" t="s">
        <v>323</v>
      </c>
    </row>
    <row r="40" spans="2:16">
      <c r="B40" s="171">
        <v>1</v>
      </c>
      <c r="C40" s="178" t="s">
        <v>279</v>
      </c>
      <c r="D40" s="58" t="s">
        <v>280</v>
      </c>
      <c r="E40" s="179">
        <v>0.01</v>
      </c>
      <c r="F40" s="180">
        <v>3.9100000000000003E-2</v>
      </c>
      <c r="G40" s="58">
        <v>91.022300000000001</v>
      </c>
      <c r="H40" s="181" t="s">
        <v>323</v>
      </c>
      <c r="J40" s="171">
        <v>1</v>
      </c>
      <c r="K40" s="58" t="s">
        <v>279</v>
      </c>
      <c r="L40" s="58" t="s">
        <v>280</v>
      </c>
      <c r="M40" s="182">
        <v>0.01</v>
      </c>
      <c r="N40" s="199">
        <v>3.9100000000000003E-2</v>
      </c>
      <c r="O40" s="184">
        <v>84.372500000000002</v>
      </c>
      <c r="P40" s="181" t="s">
        <v>323</v>
      </c>
    </row>
    <row r="41" spans="2:16">
      <c r="B41" s="171">
        <v>1</v>
      </c>
      <c r="C41" s="178" t="s">
        <v>279</v>
      </c>
      <c r="D41" s="58" t="s">
        <v>280</v>
      </c>
      <c r="E41" s="179">
        <v>0.01</v>
      </c>
      <c r="F41" s="180">
        <v>7.8100000000000003E-2</v>
      </c>
      <c r="G41" s="58">
        <v>89.619799999999998</v>
      </c>
      <c r="H41" s="181" t="s">
        <v>323</v>
      </c>
      <c r="J41" s="171">
        <v>1</v>
      </c>
      <c r="K41" s="58" t="s">
        <v>279</v>
      </c>
      <c r="L41" s="58" t="s">
        <v>280</v>
      </c>
      <c r="M41" s="182">
        <v>0.01</v>
      </c>
      <c r="N41" s="199">
        <v>7.8100000000000003E-2</v>
      </c>
      <c r="O41" s="184">
        <v>80.679299999999998</v>
      </c>
      <c r="P41" s="181" t="s">
        <v>323</v>
      </c>
    </row>
    <row r="42" spans="2:16">
      <c r="B42" s="171">
        <v>1</v>
      </c>
      <c r="C42" s="178" t="s">
        <v>279</v>
      </c>
      <c r="D42" s="58" t="s">
        <v>280</v>
      </c>
      <c r="E42" s="179">
        <v>0.01</v>
      </c>
      <c r="F42" s="182">
        <v>0.15625</v>
      </c>
      <c r="G42" s="58">
        <v>85.764600000000002</v>
      </c>
      <c r="H42" s="181" t="s">
        <v>323</v>
      </c>
      <c r="J42" s="171">
        <v>1</v>
      </c>
      <c r="K42" s="182" t="s">
        <v>279</v>
      </c>
      <c r="L42" s="182" t="s">
        <v>280</v>
      </c>
      <c r="M42" s="182">
        <v>0.01</v>
      </c>
      <c r="N42" s="200">
        <v>0.15625</v>
      </c>
      <c r="O42" s="184">
        <v>84.284199999999998</v>
      </c>
      <c r="P42" s="181" t="s">
        <v>323</v>
      </c>
    </row>
    <row r="43" spans="2:16">
      <c r="B43" s="171">
        <v>1</v>
      </c>
      <c r="C43" s="178" t="s">
        <v>279</v>
      </c>
      <c r="D43" s="58" t="s">
        <v>280</v>
      </c>
      <c r="E43" s="179">
        <v>0.01</v>
      </c>
      <c r="F43" s="182">
        <v>0.3125</v>
      </c>
      <c r="G43" s="58">
        <v>80.67</v>
      </c>
      <c r="H43" s="181" t="s">
        <v>323</v>
      </c>
      <c r="J43" s="171">
        <v>1</v>
      </c>
      <c r="K43" s="182" t="s">
        <v>279</v>
      </c>
      <c r="L43" s="182" t="s">
        <v>280</v>
      </c>
      <c r="M43" s="182">
        <v>0.01</v>
      </c>
      <c r="N43" s="200">
        <v>0.3125</v>
      </c>
      <c r="O43" s="184">
        <v>82.657700000000006</v>
      </c>
      <c r="P43" s="181" t="s">
        <v>323</v>
      </c>
    </row>
    <row r="44" spans="2:16">
      <c r="B44" s="171">
        <v>1</v>
      </c>
      <c r="C44" s="178" t="s">
        <v>279</v>
      </c>
      <c r="D44" s="58" t="s">
        <v>280</v>
      </c>
      <c r="E44" s="179">
        <v>0.01</v>
      </c>
      <c r="F44" s="180">
        <v>0.625</v>
      </c>
      <c r="G44" s="58">
        <v>74.773200000000003</v>
      </c>
      <c r="H44" s="181" t="s">
        <v>323</v>
      </c>
      <c r="J44" s="171">
        <v>1</v>
      </c>
      <c r="K44" s="58" t="s">
        <v>279</v>
      </c>
      <c r="L44" s="58" t="s">
        <v>280</v>
      </c>
      <c r="M44" s="182">
        <v>0.01</v>
      </c>
      <c r="N44" s="199">
        <v>0.625</v>
      </c>
      <c r="O44" s="184">
        <v>62.527299999999997</v>
      </c>
      <c r="P44" s="181" t="s">
        <v>323</v>
      </c>
    </row>
    <row r="45" spans="2:16">
      <c r="B45" s="171">
        <v>1</v>
      </c>
      <c r="C45" s="178" t="s">
        <v>279</v>
      </c>
      <c r="D45" s="58" t="s">
        <v>280</v>
      </c>
      <c r="E45" s="179">
        <v>0.01</v>
      </c>
      <c r="F45" s="180">
        <v>1.25</v>
      </c>
      <c r="G45" s="58">
        <v>63.748100000000001</v>
      </c>
      <c r="H45" s="181" t="s">
        <v>323</v>
      </c>
      <c r="J45" s="171">
        <v>1</v>
      </c>
      <c r="K45" s="58" t="s">
        <v>279</v>
      </c>
      <c r="L45" s="58" t="s">
        <v>280</v>
      </c>
      <c r="M45" s="182">
        <v>0.01</v>
      </c>
      <c r="N45" s="199">
        <v>1.25</v>
      </c>
      <c r="O45" s="184">
        <v>50.178600000000003</v>
      </c>
      <c r="P45" s="181" t="s">
        <v>323</v>
      </c>
    </row>
    <row r="46" spans="2:16">
      <c r="B46" s="171">
        <v>1</v>
      </c>
      <c r="C46" s="178" t="s">
        <v>279</v>
      </c>
      <c r="D46" s="58" t="s">
        <v>280</v>
      </c>
      <c r="E46" s="179">
        <v>0.01</v>
      </c>
      <c r="F46" s="182">
        <v>2.5</v>
      </c>
      <c r="G46" s="184">
        <v>51.2759</v>
      </c>
      <c r="H46" s="181" t="s">
        <v>323</v>
      </c>
      <c r="J46" s="171">
        <v>1</v>
      </c>
      <c r="K46" s="182" t="s">
        <v>279</v>
      </c>
      <c r="L46" s="182" t="s">
        <v>280</v>
      </c>
      <c r="M46" s="182">
        <v>0.01</v>
      </c>
      <c r="N46" s="200">
        <v>2.5</v>
      </c>
      <c r="O46" s="184">
        <v>41.027200000000001</v>
      </c>
      <c r="P46" s="181" t="s">
        <v>323</v>
      </c>
    </row>
    <row r="47" spans="2:16">
      <c r="B47" s="171">
        <v>1</v>
      </c>
      <c r="C47" s="178" t="s">
        <v>279</v>
      </c>
      <c r="D47" s="58" t="s">
        <v>280</v>
      </c>
      <c r="E47" s="179">
        <v>0.01</v>
      </c>
      <c r="F47" s="180">
        <v>5</v>
      </c>
      <c r="G47" s="58">
        <v>27.583200000000001</v>
      </c>
      <c r="H47" s="181" t="s">
        <v>323</v>
      </c>
      <c r="J47" s="171">
        <v>1</v>
      </c>
      <c r="K47" s="182" t="s">
        <v>279</v>
      </c>
      <c r="L47" s="182" t="s">
        <v>280</v>
      </c>
      <c r="M47" s="182">
        <v>0.01</v>
      </c>
      <c r="N47" s="200">
        <v>5</v>
      </c>
      <c r="O47" s="184">
        <v>23.468399999999999</v>
      </c>
      <c r="P47" s="181" t="s">
        <v>323</v>
      </c>
    </row>
    <row r="48" spans="2:16" ht="17.5" thickBot="1">
      <c r="B48" s="172">
        <v>1</v>
      </c>
      <c r="C48" s="185" t="s">
        <v>279</v>
      </c>
      <c r="D48" s="60" t="s">
        <v>280</v>
      </c>
      <c r="E48" s="186">
        <v>0.01</v>
      </c>
      <c r="F48" s="187">
        <v>10</v>
      </c>
      <c r="G48" s="60">
        <v>22.489799999999999</v>
      </c>
      <c r="H48" s="201" t="s">
        <v>323</v>
      </c>
      <c r="J48" s="172">
        <v>1</v>
      </c>
      <c r="K48" s="60" t="s">
        <v>279</v>
      </c>
      <c r="L48" s="60" t="s">
        <v>280</v>
      </c>
      <c r="M48" s="197">
        <v>0.01</v>
      </c>
      <c r="N48" s="202">
        <v>10</v>
      </c>
      <c r="O48" s="198">
        <v>17.788900000000002</v>
      </c>
      <c r="P48" s="201" t="s">
        <v>323</v>
      </c>
    </row>
    <row r="49" spans="2:16">
      <c r="B49" s="171">
        <v>1</v>
      </c>
      <c r="C49" s="178" t="s">
        <v>279</v>
      </c>
      <c r="D49" s="58" t="s">
        <v>280</v>
      </c>
      <c r="E49" s="179">
        <v>0.05</v>
      </c>
      <c r="F49" s="180">
        <v>0</v>
      </c>
      <c r="G49" s="58">
        <v>96.343500000000006</v>
      </c>
      <c r="H49" s="181" t="s">
        <v>323</v>
      </c>
      <c r="J49" s="171">
        <v>1</v>
      </c>
      <c r="K49" s="57" t="s">
        <v>279</v>
      </c>
      <c r="L49" s="196" t="s">
        <v>280</v>
      </c>
      <c r="M49" s="203">
        <v>0.05</v>
      </c>
      <c r="N49" s="204">
        <v>0</v>
      </c>
      <c r="O49" s="205">
        <v>96.167100000000005</v>
      </c>
      <c r="P49" s="181" t="s">
        <v>323</v>
      </c>
    </row>
    <row r="50" spans="2:16">
      <c r="B50" s="171">
        <v>1</v>
      </c>
      <c r="C50" s="178" t="s">
        <v>279</v>
      </c>
      <c r="D50" s="58" t="s">
        <v>280</v>
      </c>
      <c r="E50" s="179">
        <v>0.05</v>
      </c>
      <c r="F50" s="180">
        <v>1.1999999999999999E-3</v>
      </c>
      <c r="G50" s="58">
        <v>98.877499999999998</v>
      </c>
      <c r="H50" s="181" t="s">
        <v>323</v>
      </c>
      <c r="J50" s="171">
        <v>1</v>
      </c>
      <c r="K50" s="58" t="s">
        <v>279</v>
      </c>
      <c r="L50" s="196" t="s">
        <v>280</v>
      </c>
      <c r="M50" s="193">
        <v>0.05</v>
      </c>
      <c r="N50" s="180">
        <v>1.1999999999999999E-3</v>
      </c>
      <c r="O50" s="195">
        <v>90.281800000000004</v>
      </c>
      <c r="P50" s="181" t="s">
        <v>323</v>
      </c>
    </row>
    <row r="51" spans="2:16">
      <c r="B51" s="171">
        <v>1</v>
      </c>
      <c r="C51" s="178" t="s">
        <v>279</v>
      </c>
      <c r="D51" s="58" t="s">
        <v>280</v>
      </c>
      <c r="E51" s="179">
        <v>0.05</v>
      </c>
      <c r="F51" s="180">
        <v>2.3999999999999998E-3</v>
      </c>
      <c r="G51" s="58">
        <v>95.709299999999999</v>
      </c>
      <c r="H51" s="181" t="s">
        <v>323</v>
      </c>
      <c r="J51" s="171">
        <v>1</v>
      </c>
      <c r="K51" s="152" t="s">
        <v>279</v>
      </c>
      <c r="L51" s="58" t="s">
        <v>280</v>
      </c>
      <c r="M51" s="200">
        <v>0.05</v>
      </c>
      <c r="N51" s="180">
        <v>2.3999999999999998E-3</v>
      </c>
      <c r="O51" s="195">
        <v>87.882300000000001</v>
      </c>
      <c r="P51" s="181" t="s">
        <v>323</v>
      </c>
    </row>
    <row r="52" spans="2:16">
      <c r="B52" s="171">
        <v>1</v>
      </c>
      <c r="C52" s="178" t="s">
        <v>279</v>
      </c>
      <c r="D52" s="58" t="s">
        <v>280</v>
      </c>
      <c r="E52" s="179">
        <v>0.05</v>
      </c>
      <c r="F52" s="180">
        <v>4.8999999999999998E-3</v>
      </c>
      <c r="G52" s="58">
        <v>94.375699999999995</v>
      </c>
      <c r="H52" s="181" t="s">
        <v>323</v>
      </c>
      <c r="J52" s="171">
        <v>1</v>
      </c>
      <c r="K52" s="152" t="s">
        <v>279</v>
      </c>
      <c r="L52" s="58" t="s">
        <v>280</v>
      </c>
      <c r="M52" s="200">
        <v>0.05</v>
      </c>
      <c r="N52" s="180">
        <v>4.8999999999999998E-3</v>
      </c>
      <c r="O52" s="195">
        <v>84.781099999999995</v>
      </c>
      <c r="P52" s="181" t="s">
        <v>323</v>
      </c>
    </row>
    <row r="53" spans="2:16">
      <c r="B53" s="171">
        <v>1</v>
      </c>
      <c r="C53" s="178" t="s">
        <v>279</v>
      </c>
      <c r="D53" s="58" t="s">
        <v>280</v>
      </c>
      <c r="E53" s="179">
        <v>0.05</v>
      </c>
      <c r="F53" s="180">
        <v>9.7999999999999997E-3</v>
      </c>
      <c r="G53" s="58">
        <v>95.954099999999997</v>
      </c>
      <c r="H53" s="181" t="s">
        <v>323</v>
      </c>
      <c r="J53" s="171">
        <v>1</v>
      </c>
      <c r="K53" s="152" t="s">
        <v>279</v>
      </c>
      <c r="L53" s="58" t="s">
        <v>280</v>
      </c>
      <c r="M53" s="200">
        <v>0.05</v>
      </c>
      <c r="N53" s="180">
        <v>9.7999999999999997E-3</v>
      </c>
      <c r="O53" s="195">
        <v>79.222399999999993</v>
      </c>
      <c r="P53" s="181" t="s">
        <v>323</v>
      </c>
    </row>
    <row r="54" spans="2:16">
      <c r="B54" s="171">
        <v>1</v>
      </c>
      <c r="C54" s="178" t="s">
        <v>279</v>
      </c>
      <c r="D54" s="58" t="s">
        <v>280</v>
      </c>
      <c r="E54" s="179">
        <v>0.05</v>
      </c>
      <c r="F54" s="180">
        <v>0.1095</v>
      </c>
      <c r="G54" s="58">
        <v>90.130700000000004</v>
      </c>
      <c r="H54" s="181" t="s">
        <v>323</v>
      </c>
      <c r="J54" s="171">
        <v>1</v>
      </c>
      <c r="K54" s="152" t="s">
        <v>279</v>
      </c>
      <c r="L54" s="58" t="s">
        <v>280</v>
      </c>
      <c r="M54" s="200">
        <v>0.05</v>
      </c>
      <c r="N54" s="180">
        <v>0.1095</v>
      </c>
      <c r="O54" s="195">
        <v>76.891599999999997</v>
      </c>
      <c r="P54" s="181" t="s">
        <v>323</v>
      </c>
    </row>
    <row r="55" spans="2:16">
      <c r="B55" s="171">
        <v>1</v>
      </c>
      <c r="C55" s="178" t="s">
        <v>279</v>
      </c>
      <c r="D55" s="58" t="s">
        <v>280</v>
      </c>
      <c r="E55" s="179">
        <v>0.05</v>
      </c>
      <c r="F55" s="180">
        <v>3.9100000000000003E-2</v>
      </c>
      <c r="G55" s="58">
        <v>89.170199999999994</v>
      </c>
      <c r="H55" s="181" t="s">
        <v>323</v>
      </c>
      <c r="J55" s="171">
        <v>1</v>
      </c>
      <c r="K55" s="152" t="s">
        <v>279</v>
      </c>
      <c r="L55" s="58" t="s">
        <v>280</v>
      </c>
      <c r="M55" s="200">
        <v>0.05</v>
      </c>
      <c r="N55" s="180">
        <v>3.9100000000000003E-2</v>
      </c>
      <c r="O55" s="195">
        <v>81.662499999999994</v>
      </c>
      <c r="P55" s="181" t="s">
        <v>323</v>
      </c>
    </row>
    <row r="56" spans="2:16">
      <c r="B56" s="171">
        <v>1</v>
      </c>
      <c r="C56" s="178" t="s">
        <v>279</v>
      </c>
      <c r="D56" s="58" t="s">
        <v>280</v>
      </c>
      <c r="E56" s="179">
        <v>0.05</v>
      </c>
      <c r="F56" s="180">
        <v>7.8100000000000003E-2</v>
      </c>
      <c r="G56" s="58">
        <v>84.889200000000002</v>
      </c>
      <c r="H56" s="181" t="s">
        <v>323</v>
      </c>
      <c r="J56" s="171">
        <v>1</v>
      </c>
      <c r="K56" s="152" t="s">
        <v>279</v>
      </c>
      <c r="L56" s="58" t="s">
        <v>280</v>
      </c>
      <c r="M56" s="200">
        <v>0.05</v>
      </c>
      <c r="N56" s="180">
        <v>7.8100000000000003E-2</v>
      </c>
      <c r="O56" s="195">
        <v>82.689899999999994</v>
      </c>
      <c r="P56" s="181" t="s">
        <v>323</v>
      </c>
    </row>
    <row r="57" spans="2:16">
      <c r="B57" s="171">
        <v>1</v>
      </c>
      <c r="C57" s="178" t="s">
        <v>279</v>
      </c>
      <c r="D57" s="58" t="s">
        <v>280</v>
      </c>
      <c r="E57" s="179">
        <v>0.05</v>
      </c>
      <c r="F57" s="182">
        <v>0.15625</v>
      </c>
      <c r="G57" s="58">
        <v>85.037499999999994</v>
      </c>
      <c r="H57" s="181" t="s">
        <v>323</v>
      </c>
      <c r="J57" s="171">
        <v>1</v>
      </c>
      <c r="K57" s="200" t="s">
        <v>279</v>
      </c>
      <c r="L57" s="182" t="s">
        <v>280</v>
      </c>
      <c r="M57" s="200">
        <v>0.05</v>
      </c>
      <c r="N57" s="182">
        <v>0.15625</v>
      </c>
      <c r="O57" s="195">
        <v>83.128</v>
      </c>
      <c r="P57" s="181" t="s">
        <v>323</v>
      </c>
    </row>
    <row r="58" spans="2:16">
      <c r="B58" s="171">
        <v>1</v>
      </c>
      <c r="C58" s="178" t="s">
        <v>279</v>
      </c>
      <c r="D58" s="58" t="s">
        <v>280</v>
      </c>
      <c r="E58" s="179">
        <v>0.05</v>
      </c>
      <c r="F58" s="182">
        <v>0.3125</v>
      </c>
      <c r="G58" s="58">
        <v>81.3767</v>
      </c>
      <c r="H58" s="181" t="s">
        <v>323</v>
      </c>
      <c r="J58" s="171">
        <v>1</v>
      </c>
      <c r="K58" s="200" t="s">
        <v>279</v>
      </c>
      <c r="L58" s="182" t="s">
        <v>280</v>
      </c>
      <c r="M58" s="200">
        <v>0.05</v>
      </c>
      <c r="N58" s="182">
        <v>0.3125</v>
      </c>
      <c r="O58" s="195">
        <v>85.666799999999995</v>
      </c>
      <c r="P58" s="181" t="s">
        <v>323</v>
      </c>
    </row>
    <row r="59" spans="2:16">
      <c r="B59" s="171">
        <v>1</v>
      </c>
      <c r="C59" s="178" t="s">
        <v>279</v>
      </c>
      <c r="D59" s="58" t="s">
        <v>280</v>
      </c>
      <c r="E59" s="179">
        <v>0.05</v>
      </c>
      <c r="F59" s="182">
        <v>0.625</v>
      </c>
      <c r="G59" s="58">
        <v>79.53</v>
      </c>
      <c r="H59" s="181" t="s">
        <v>323</v>
      </c>
      <c r="J59" s="171">
        <v>1</v>
      </c>
      <c r="K59" s="200" t="s">
        <v>279</v>
      </c>
      <c r="L59" s="182" t="s">
        <v>280</v>
      </c>
      <c r="M59" s="200">
        <v>0.05</v>
      </c>
      <c r="N59" s="182">
        <v>0.625</v>
      </c>
      <c r="O59" s="195">
        <v>80.180199999999999</v>
      </c>
      <c r="P59" s="181" t="s">
        <v>323</v>
      </c>
    </row>
    <row r="60" spans="2:16">
      <c r="B60" s="171">
        <v>1</v>
      </c>
      <c r="C60" s="178" t="s">
        <v>279</v>
      </c>
      <c r="D60" s="58" t="s">
        <v>280</v>
      </c>
      <c r="E60" s="179">
        <v>0.05</v>
      </c>
      <c r="F60" s="182">
        <v>1.25</v>
      </c>
      <c r="G60" s="184">
        <v>70.307000000000002</v>
      </c>
      <c r="H60" s="181" t="s">
        <v>323</v>
      </c>
      <c r="J60" s="171">
        <v>1</v>
      </c>
      <c r="K60" s="200" t="s">
        <v>279</v>
      </c>
      <c r="L60" s="182" t="s">
        <v>280</v>
      </c>
      <c r="M60" s="200">
        <v>0.05</v>
      </c>
      <c r="N60" s="182">
        <v>1.25</v>
      </c>
      <c r="O60" s="195">
        <v>115.5463</v>
      </c>
      <c r="P60" s="181" t="s">
        <v>323</v>
      </c>
    </row>
    <row r="61" spans="2:16">
      <c r="B61" s="171">
        <v>1</v>
      </c>
      <c r="C61" s="178" t="s">
        <v>279</v>
      </c>
      <c r="D61" s="58" t="s">
        <v>280</v>
      </c>
      <c r="E61" s="179">
        <v>0.05</v>
      </c>
      <c r="F61" s="182">
        <v>2.5</v>
      </c>
      <c r="G61" s="184">
        <v>68.264499999999998</v>
      </c>
      <c r="H61" s="181" t="s">
        <v>323</v>
      </c>
      <c r="J61" s="171">
        <v>1</v>
      </c>
      <c r="K61" s="200" t="s">
        <v>279</v>
      </c>
      <c r="L61" s="182" t="s">
        <v>280</v>
      </c>
      <c r="M61" s="200">
        <v>0.05</v>
      </c>
      <c r="N61" s="182">
        <v>2.5</v>
      </c>
      <c r="O61" s="195">
        <v>40.575899999999997</v>
      </c>
      <c r="P61" s="181" t="s">
        <v>323</v>
      </c>
    </row>
    <row r="62" spans="2:16">
      <c r="B62" s="171">
        <v>1</v>
      </c>
      <c r="C62" s="178" t="s">
        <v>279</v>
      </c>
      <c r="D62" s="58" t="s">
        <v>280</v>
      </c>
      <c r="E62" s="179">
        <v>0.05</v>
      </c>
      <c r="F62" s="180">
        <v>5</v>
      </c>
      <c r="G62" s="58">
        <v>40.322299999999998</v>
      </c>
      <c r="H62" s="181" t="s">
        <v>323</v>
      </c>
      <c r="J62" s="171">
        <v>1</v>
      </c>
      <c r="K62" s="200" t="s">
        <v>279</v>
      </c>
      <c r="L62" s="182" t="s">
        <v>280</v>
      </c>
      <c r="M62" s="200">
        <v>0.05</v>
      </c>
      <c r="N62" s="182">
        <v>5</v>
      </c>
      <c r="O62" s="195">
        <v>22.2377</v>
      </c>
      <c r="P62" s="181" t="s">
        <v>323</v>
      </c>
    </row>
    <row r="63" spans="2:16" ht="17.5" thickBot="1">
      <c r="B63" s="172">
        <v>1</v>
      </c>
      <c r="C63" s="185" t="s">
        <v>279</v>
      </c>
      <c r="D63" s="60" t="s">
        <v>280</v>
      </c>
      <c r="E63" s="186">
        <v>0.05</v>
      </c>
      <c r="F63" s="187">
        <v>10</v>
      </c>
      <c r="G63" s="60">
        <v>19.0489</v>
      </c>
      <c r="H63" s="181" t="s">
        <v>323</v>
      </c>
      <c r="J63" s="171">
        <v>1</v>
      </c>
      <c r="K63" s="206" t="s">
        <v>279</v>
      </c>
      <c r="L63" s="60" t="s">
        <v>280</v>
      </c>
      <c r="M63" s="186">
        <v>0.05</v>
      </c>
      <c r="N63" s="187">
        <v>10</v>
      </c>
      <c r="O63" s="190">
        <v>18.783300000000001</v>
      </c>
      <c r="P63" s="181" t="s">
        <v>323</v>
      </c>
    </row>
    <row r="64" spans="2:16">
      <c r="B64" s="171">
        <v>1</v>
      </c>
      <c r="C64" s="178" t="s">
        <v>279</v>
      </c>
      <c r="D64" s="58" t="s">
        <v>280</v>
      </c>
      <c r="E64" s="179">
        <v>0.25</v>
      </c>
      <c r="F64" s="180">
        <v>0</v>
      </c>
      <c r="G64" s="58">
        <v>97.353700000000003</v>
      </c>
      <c r="H64" s="191" t="s">
        <v>323</v>
      </c>
      <c r="J64" s="171">
        <v>1</v>
      </c>
      <c r="K64" s="57" t="s">
        <v>279</v>
      </c>
      <c r="L64" s="152" t="s">
        <v>280</v>
      </c>
      <c r="M64" s="207">
        <v>0.25</v>
      </c>
      <c r="N64" s="180">
        <v>0</v>
      </c>
      <c r="O64" s="195">
        <v>99.422799999999995</v>
      </c>
      <c r="P64" s="191" t="s">
        <v>323</v>
      </c>
    </row>
    <row r="65" spans="2:16">
      <c r="B65" s="171">
        <v>1</v>
      </c>
      <c r="C65" s="178" t="s">
        <v>279</v>
      </c>
      <c r="D65" s="58" t="s">
        <v>280</v>
      </c>
      <c r="E65" s="179">
        <v>0.25</v>
      </c>
      <c r="F65" s="180">
        <v>1.1999999999999999E-3</v>
      </c>
      <c r="G65" s="58">
        <v>98.875200000000007</v>
      </c>
      <c r="H65" s="181" t="s">
        <v>323</v>
      </c>
      <c r="J65" s="171">
        <v>1</v>
      </c>
      <c r="K65" s="58" t="s">
        <v>279</v>
      </c>
      <c r="L65" s="152" t="s">
        <v>280</v>
      </c>
      <c r="M65" s="182">
        <v>0.25</v>
      </c>
      <c r="N65" s="180">
        <v>1.1999999999999999E-3</v>
      </c>
      <c r="O65" s="195">
        <v>97.276200000000003</v>
      </c>
      <c r="P65" s="181" t="s">
        <v>323</v>
      </c>
    </row>
    <row r="66" spans="2:16">
      <c r="B66" s="171">
        <v>1</v>
      </c>
      <c r="C66" s="178" t="s">
        <v>279</v>
      </c>
      <c r="D66" s="58" t="s">
        <v>280</v>
      </c>
      <c r="E66" s="179">
        <v>0.25</v>
      </c>
      <c r="F66" s="180">
        <v>2.3999999999999998E-3</v>
      </c>
      <c r="G66" s="58">
        <v>97.639300000000006</v>
      </c>
      <c r="H66" s="181" t="s">
        <v>323</v>
      </c>
      <c r="J66" s="171">
        <v>1</v>
      </c>
      <c r="K66" s="58" t="s">
        <v>279</v>
      </c>
      <c r="L66" s="152" t="s">
        <v>280</v>
      </c>
      <c r="M66" s="182">
        <v>0.25</v>
      </c>
      <c r="N66" s="180">
        <v>2.3999999999999998E-3</v>
      </c>
      <c r="O66" s="195">
        <v>93.252700000000004</v>
      </c>
      <c r="P66" s="181" t="s">
        <v>323</v>
      </c>
    </row>
    <row r="67" spans="2:16">
      <c r="B67" s="171">
        <v>1</v>
      </c>
      <c r="C67" s="178" t="s">
        <v>279</v>
      </c>
      <c r="D67" s="58" t="s">
        <v>280</v>
      </c>
      <c r="E67" s="179">
        <v>0.25</v>
      </c>
      <c r="F67" s="180">
        <v>4.8999999999999998E-3</v>
      </c>
      <c r="G67" s="58">
        <v>94.325599999999994</v>
      </c>
      <c r="H67" s="181" t="s">
        <v>323</v>
      </c>
      <c r="J67" s="171">
        <v>1</v>
      </c>
      <c r="K67" s="58" t="s">
        <v>279</v>
      </c>
      <c r="L67" s="152" t="s">
        <v>280</v>
      </c>
      <c r="M67" s="182">
        <v>0.25</v>
      </c>
      <c r="N67" s="180">
        <v>4.8999999999999998E-3</v>
      </c>
      <c r="O67" s="195">
        <v>88.821100000000001</v>
      </c>
      <c r="P67" s="181" t="s">
        <v>323</v>
      </c>
    </row>
    <row r="68" spans="2:16">
      <c r="B68" s="171">
        <v>1</v>
      </c>
      <c r="C68" s="178" t="s">
        <v>279</v>
      </c>
      <c r="D68" s="58" t="s">
        <v>280</v>
      </c>
      <c r="E68" s="179">
        <v>0.25</v>
      </c>
      <c r="F68" s="180">
        <v>9.7999999999999997E-3</v>
      </c>
      <c r="G68" s="58">
        <v>96.412599999999998</v>
      </c>
      <c r="H68" s="181" t="s">
        <v>323</v>
      </c>
      <c r="J68" s="171">
        <v>1</v>
      </c>
      <c r="K68" s="58" t="s">
        <v>279</v>
      </c>
      <c r="L68" s="152" t="s">
        <v>280</v>
      </c>
      <c r="M68" s="182">
        <v>0.25</v>
      </c>
      <c r="N68" s="180">
        <v>9.7999999999999997E-3</v>
      </c>
      <c r="O68" s="195">
        <v>90.321700000000007</v>
      </c>
      <c r="P68" s="181" t="s">
        <v>323</v>
      </c>
    </row>
    <row r="69" spans="2:16">
      <c r="B69" s="171">
        <v>1</v>
      </c>
      <c r="C69" s="178" t="s">
        <v>279</v>
      </c>
      <c r="D69" s="58" t="s">
        <v>280</v>
      </c>
      <c r="E69" s="179">
        <v>0.25</v>
      </c>
      <c r="F69" s="180">
        <v>0.1095</v>
      </c>
      <c r="G69" s="58">
        <v>92.410700000000006</v>
      </c>
      <c r="H69" s="181" t="s">
        <v>323</v>
      </c>
      <c r="J69" s="171">
        <v>1</v>
      </c>
      <c r="K69" s="58" t="s">
        <v>279</v>
      </c>
      <c r="L69" s="152" t="s">
        <v>280</v>
      </c>
      <c r="M69" s="182">
        <v>0.25</v>
      </c>
      <c r="N69" s="180">
        <v>0.1095</v>
      </c>
      <c r="O69" s="195">
        <v>86.154300000000006</v>
      </c>
      <c r="P69" s="181" t="s">
        <v>323</v>
      </c>
    </row>
    <row r="70" spans="2:16">
      <c r="B70" s="171">
        <v>1</v>
      </c>
      <c r="C70" s="178" t="s">
        <v>279</v>
      </c>
      <c r="D70" s="58" t="s">
        <v>280</v>
      </c>
      <c r="E70" s="179">
        <v>0.25</v>
      </c>
      <c r="F70" s="180">
        <v>3.9100000000000003E-2</v>
      </c>
      <c r="G70" s="58">
        <v>89.770200000000003</v>
      </c>
      <c r="H70" s="181" t="s">
        <v>323</v>
      </c>
      <c r="J70" s="171">
        <v>1</v>
      </c>
      <c r="K70" s="58" t="s">
        <v>279</v>
      </c>
      <c r="L70" s="152" t="s">
        <v>280</v>
      </c>
      <c r="M70" s="182">
        <v>0.25</v>
      </c>
      <c r="N70" s="180">
        <v>3.9100000000000003E-2</v>
      </c>
      <c r="O70" s="195">
        <v>85.523399999999995</v>
      </c>
      <c r="P70" s="181" t="s">
        <v>323</v>
      </c>
    </row>
    <row r="71" spans="2:16">
      <c r="B71" s="171">
        <v>1</v>
      </c>
      <c r="C71" s="178" t="s">
        <v>279</v>
      </c>
      <c r="D71" s="58" t="s">
        <v>280</v>
      </c>
      <c r="E71" s="179">
        <v>0.25</v>
      </c>
      <c r="F71" s="180">
        <v>7.8100000000000003E-2</v>
      </c>
      <c r="G71" s="58">
        <v>84.089100000000002</v>
      </c>
      <c r="H71" s="181" t="s">
        <v>323</v>
      </c>
      <c r="J71" s="171">
        <v>1</v>
      </c>
      <c r="K71" s="58" t="s">
        <v>279</v>
      </c>
      <c r="L71" s="152" t="s">
        <v>280</v>
      </c>
      <c r="M71" s="182">
        <v>0.25</v>
      </c>
      <c r="N71" s="180">
        <v>7.8100000000000003E-2</v>
      </c>
      <c r="O71" s="195">
        <v>86.644900000000007</v>
      </c>
      <c r="P71" s="181" t="s">
        <v>323</v>
      </c>
    </row>
    <row r="72" spans="2:16">
      <c r="B72" s="171">
        <v>1</v>
      </c>
      <c r="C72" s="178" t="s">
        <v>279</v>
      </c>
      <c r="D72" s="58" t="s">
        <v>280</v>
      </c>
      <c r="E72" s="179">
        <v>0.25</v>
      </c>
      <c r="F72" s="182">
        <v>0.15625</v>
      </c>
      <c r="G72" s="58">
        <v>81.832499999999996</v>
      </c>
      <c r="H72" s="181" t="s">
        <v>323</v>
      </c>
      <c r="J72" s="171">
        <v>1</v>
      </c>
      <c r="K72" s="182" t="s">
        <v>279</v>
      </c>
      <c r="L72" s="200" t="s">
        <v>280</v>
      </c>
      <c r="M72" s="182">
        <v>0.25</v>
      </c>
      <c r="N72" s="182">
        <v>0.15625</v>
      </c>
      <c r="O72" s="195">
        <v>75.193299999999994</v>
      </c>
      <c r="P72" s="181" t="s">
        <v>323</v>
      </c>
    </row>
    <row r="73" spans="2:16">
      <c r="B73" s="171">
        <v>1</v>
      </c>
      <c r="C73" s="178" t="s">
        <v>279</v>
      </c>
      <c r="D73" s="58" t="s">
        <v>280</v>
      </c>
      <c r="E73" s="179">
        <v>0.25</v>
      </c>
      <c r="F73" s="182">
        <v>0.3125</v>
      </c>
      <c r="G73" s="58">
        <v>83.476699999999994</v>
      </c>
      <c r="H73" s="181" t="s">
        <v>323</v>
      </c>
      <c r="J73" s="171">
        <v>1</v>
      </c>
      <c r="K73" s="182" t="s">
        <v>279</v>
      </c>
      <c r="L73" s="200" t="s">
        <v>280</v>
      </c>
      <c r="M73" s="182">
        <v>0.25</v>
      </c>
      <c r="N73" s="182">
        <v>0.3125</v>
      </c>
      <c r="O73" s="195">
        <v>85.666799999999995</v>
      </c>
      <c r="P73" s="181" t="s">
        <v>323</v>
      </c>
    </row>
    <row r="74" spans="2:16">
      <c r="B74" s="171">
        <v>1</v>
      </c>
      <c r="C74" s="178" t="s">
        <v>279</v>
      </c>
      <c r="D74" s="58" t="s">
        <v>280</v>
      </c>
      <c r="E74" s="179">
        <v>0.25</v>
      </c>
      <c r="F74" s="182">
        <v>0.625</v>
      </c>
      <c r="G74" s="184">
        <v>74.374600000000001</v>
      </c>
      <c r="H74" s="181" t="s">
        <v>323</v>
      </c>
      <c r="J74" s="171">
        <v>1</v>
      </c>
      <c r="K74" s="182" t="s">
        <v>279</v>
      </c>
      <c r="L74" s="200" t="s">
        <v>280</v>
      </c>
      <c r="M74" s="182">
        <v>0.25</v>
      </c>
      <c r="N74" s="182">
        <v>0.625</v>
      </c>
      <c r="O74" s="195">
        <v>94.275400000000005</v>
      </c>
      <c r="P74" s="181" t="s">
        <v>323</v>
      </c>
    </row>
    <row r="75" spans="2:16">
      <c r="B75" s="171">
        <v>1</v>
      </c>
      <c r="C75" s="178" t="s">
        <v>279</v>
      </c>
      <c r="D75" s="58" t="s">
        <v>280</v>
      </c>
      <c r="E75" s="179">
        <v>0.25</v>
      </c>
      <c r="F75" s="182">
        <v>1.25</v>
      </c>
      <c r="G75" s="58">
        <v>77.19</v>
      </c>
      <c r="H75" s="181" t="s">
        <v>323</v>
      </c>
      <c r="J75" s="171">
        <v>1</v>
      </c>
      <c r="K75" s="182" t="s">
        <v>279</v>
      </c>
      <c r="L75" s="200" t="s">
        <v>280</v>
      </c>
      <c r="M75" s="182">
        <v>0.25</v>
      </c>
      <c r="N75" s="182">
        <v>1.25</v>
      </c>
      <c r="O75" s="195">
        <v>38.963999999999999</v>
      </c>
      <c r="P75" s="181" t="s">
        <v>323</v>
      </c>
    </row>
    <row r="76" spans="2:16">
      <c r="B76" s="171">
        <v>1</v>
      </c>
      <c r="C76" s="178" t="s">
        <v>279</v>
      </c>
      <c r="D76" s="58" t="s">
        <v>280</v>
      </c>
      <c r="E76" s="179">
        <v>0.25</v>
      </c>
      <c r="F76" s="182">
        <v>2.5</v>
      </c>
      <c r="G76" s="184">
        <v>65.024500000000003</v>
      </c>
      <c r="H76" s="181" t="s">
        <v>323</v>
      </c>
      <c r="J76" s="171">
        <v>1</v>
      </c>
      <c r="K76" s="182" t="s">
        <v>279</v>
      </c>
      <c r="L76" s="200" t="s">
        <v>280</v>
      </c>
      <c r="M76" s="182">
        <v>0.25</v>
      </c>
      <c r="N76" s="182">
        <v>2.5</v>
      </c>
      <c r="O76" s="195">
        <v>94.275400000000005</v>
      </c>
      <c r="P76" s="181" t="s">
        <v>323</v>
      </c>
    </row>
    <row r="77" spans="2:16">
      <c r="B77" s="171">
        <v>1</v>
      </c>
      <c r="C77" s="178" t="s">
        <v>279</v>
      </c>
      <c r="D77" s="58" t="s">
        <v>280</v>
      </c>
      <c r="E77" s="179">
        <v>0.25</v>
      </c>
      <c r="F77" s="180">
        <v>5</v>
      </c>
      <c r="G77" s="58">
        <v>46.332700000000003</v>
      </c>
      <c r="H77" s="181" t="s">
        <v>323</v>
      </c>
      <c r="J77" s="171">
        <v>1</v>
      </c>
      <c r="K77" s="182" t="s">
        <v>279</v>
      </c>
      <c r="L77" s="200" t="s">
        <v>280</v>
      </c>
      <c r="M77" s="182">
        <v>0.25</v>
      </c>
      <c r="N77" s="182">
        <v>5</v>
      </c>
      <c r="O77" s="195">
        <v>38.963999999999999</v>
      </c>
      <c r="P77" s="181" t="s">
        <v>323</v>
      </c>
    </row>
    <row r="78" spans="2:16" ht="17.5" thickBot="1">
      <c r="B78" s="172">
        <v>1</v>
      </c>
      <c r="C78" s="185" t="s">
        <v>279</v>
      </c>
      <c r="D78" s="60" t="s">
        <v>280</v>
      </c>
      <c r="E78" s="186">
        <v>0.25</v>
      </c>
      <c r="F78" s="187">
        <v>10</v>
      </c>
      <c r="G78" s="60">
        <v>29.589099999999998</v>
      </c>
      <c r="H78" s="181" t="s">
        <v>323</v>
      </c>
      <c r="J78" s="171">
        <v>1</v>
      </c>
      <c r="K78" s="188" t="s">
        <v>279</v>
      </c>
      <c r="L78" s="186" t="s">
        <v>280</v>
      </c>
      <c r="M78" s="188">
        <v>0.25</v>
      </c>
      <c r="N78" s="188">
        <v>10</v>
      </c>
      <c r="O78" s="190">
        <v>21.341999999999999</v>
      </c>
      <c r="P78" s="181" t="s">
        <v>323</v>
      </c>
    </row>
    <row r="79" spans="2:16">
      <c r="B79" s="171">
        <v>1</v>
      </c>
      <c r="C79" s="178" t="s">
        <v>279</v>
      </c>
      <c r="D79" s="58" t="s">
        <v>280</v>
      </c>
      <c r="E79" s="179">
        <v>1.25</v>
      </c>
      <c r="F79" s="180">
        <v>0</v>
      </c>
      <c r="G79" s="58">
        <v>99.033699999999996</v>
      </c>
      <c r="H79" s="191" t="s">
        <v>323</v>
      </c>
      <c r="J79" s="171">
        <v>1</v>
      </c>
      <c r="K79" s="58" t="s">
        <v>279</v>
      </c>
      <c r="L79" s="152" t="s">
        <v>280</v>
      </c>
      <c r="M79" s="182">
        <v>1.25</v>
      </c>
      <c r="N79" s="180">
        <v>0</v>
      </c>
      <c r="O79" s="195">
        <v>98.172799999999995</v>
      </c>
      <c r="P79" s="191" t="s">
        <v>323</v>
      </c>
    </row>
    <row r="80" spans="2:16">
      <c r="B80" s="171">
        <v>1</v>
      </c>
      <c r="C80" s="178" t="s">
        <v>279</v>
      </c>
      <c r="D80" s="58" t="s">
        <v>280</v>
      </c>
      <c r="E80" s="179">
        <v>1.25</v>
      </c>
      <c r="F80" s="180">
        <v>1.1999999999999999E-3</v>
      </c>
      <c r="G80" s="58">
        <v>98.510199999999998</v>
      </c>
      <c r="H80" s="181" t="s">
        <v>323</v>
      </c>
      <c r="J80" s="171">
        <v>1</v>
      </c>
      <c r="K80" s="58" t="s">
        <v>279</v>
      </c>
      <c r="L80" s="152" t="s">
        <v>280</v>
      </c>
      <c r="M80" s="182">
        <v>1.25</v>
      </c>
      <c r="N80" s="180">
        <v>1.1999999999999999E-3</v>
      </c>
      <c r="O80" s="195">
        <v>99.336200000000005</v>
      </c>
      <c r="P80" s="181" t="s">
        <v>323</v>
      </c>
    </row>
    <row r="81" spans="2:16">
      <c r="B81" s="171">
        <v>1</v>
      </c>
      <c r="C81" s="178" t="s">
        <v>279</v>
      </c>
      <c r="D81" s="58" t="s">
        <v>280</v>
      </c>
      <c r="E81" s="179">
        <v>1.25</v>
      </c>
      <c r="F81" s="180">
        <v>2.3999999999999998E-3</v>
      </c>
      <c r="G81" s="58">
        <v>97.692300000000003</v>
      </c>
      <c r="H81" s="181" t="s">
        <v>323</v>
      </c>
      <c r="J81" s="171">
        <v>1</v>
      </c>
      <c r="K81" s="58" t="s">
        <v>279</v>
      </c>
      <c r="L81" s="152" t="s">
        <v>280</v>
      </c>
      <c r="M81" s="182">
        <v>1.25</v>
      </c>
      <c r="N81" s="180">
        <v>2.3999999999999998E-3</v>
      </c>
      <c r="O81" s="195">
        <v>94.7179</v>
      </c>
      <c r="P81" s="181" t="s">
        <v>323</v>
      </c>
    </row>
    <row r="82" spans="2:16">
      <c r="B82" s="171">
        <v>1</v>
      </c>
      <c r="C82" s="178" t="s">
        <v>279</v>
      </c>
      <c r="D82" s="58" t="s">
        <v>280</v>
      </c>
      <c r="E82" s="179">
        <v>1.25</v>
      </c>
      <c r="F82" s="180">
        <v>4.8999999999999998E-3</v>
      </c>
      <c r="G82" s="58">
        <v>95.173599999999993</v>
      </c>
      <c r="H82" s="181" t="s">
        <v>323</v>
      </c>
      <c r="J82" s="171">
        <v>1</v>
      </c>
      <c r="K82" s="58" t="s">
        <v>279</v>
      </c>
      <c r="L82" s="152" t="s">
        <v>280</v>
      </c>
      <c r="M82" s="182">
        <v>1.25</v>
      </c>
      <c r="N82" s="180">
        <v>4.8999999999999998E-3</v>
      </c>
      <c r="O82" s="195">
        <v>92.1143</v>
      </c>
      <c r="P82" s="181" t="s">
        <v>323</v>
      </c>
    </row>
    <row r="83" spans="2:16">
      <c r="B83" s="171">
        <v>1</v>
      </c>
      <c r="C83" s="178" t="s">
        <v>279</v>
      </c>
      <c r="D83" s="58" t="s">
        <v>280</v>
      </c>
      <c r="E83" s="179">
        <v>1.25</v>
      </c>
      <c r="F83" s="180">
        <v>9.7999999999999997E-3</v>
      </c>
      <c r="G83" s="58">
        <v>97.892600000000002</v>
      </c>
      <c r="H83" s="181" t="s">
        <v>323</v>
      </c>
      <c r="J83" s="171">
        <v>1</v>
      </c>
      <c r="K83" s="58" t="s">
        <v>279</v>
      </c>
      <c r="L83" s="152" t="s">
        <v>280</v>
      </c>
      <c r="M83" s="182">
        <v>1.25</v>
      </c>
      <c r="N83" s="180">
        <v>9.7999999999999997E-3</v>
      </c>
      <c r="O83" s="195">
        <v>87.372100000000003</v>
      </c>
      <c r="P83" s="181" t="s">
        <v>323</v>
      </c>
    </row>
    <row r="84" spans="2:16">
      <c r="B84" s="171">
        <v>1</v>
      </c>
      <c r="C84" s="178" t="s">
        <v>279</v>
      </c>
      <c r="D84" s="58" t="s">
        <v>280</v>
      </c>
      <c r="E84" s="179">
        <v>1.25</v>
      </c>
      <c r="F84" s="180">
        <v>0.1095</v>
      </c>
      <c r="G84" s="58">
        <v>90.424700000000001</v>
      </c>
      <c r="H84" s="181" t="s">
        <v>323</v>
      </c>
      <c r="J84" s="171">
        <v>1</v>
      </c>
      <c r="K84" s="58" t="s">
        <v>279</v>
      </c>
      <c r="L84" s="152" t="s">
        <v>280</v>
      </c>
      <c r="M84" s="182">
        <v>1.25</v>
      </c>
      <c r="N84" s="180">
        <v>0.1095</v>
      </c>
      <c r="O84" s="195">
        <v>85.188299999999998</v>
      </c>
      <c r="P84" s="181" t="s">
        <v>323</v>
      </c>
    </row>
    <row r="85" spans="2:16">
      <c r="B85" s="171">
        <v>1</v>
      </c>
      <c r="C85" s="178" t="s">
        <v>279</v>
      </c>
      <c r="D85" s="58" t="s">
        <v>280</v>
      </c>
      <c r="E85" s="179">
        <v>1.25</v>
      </c>
      <c r="F85" s="180">
        <v>3.9100000000000003E-2</v>
      </c>
      <c r="G85" s="58">
        <v>87.3172</v>
      </c>
      <c r="H85" s="181" t="s">
        <v>323</v>
      </c>
      <c r="J85" s="171">
        <v>1</v>
      </c>
      <c r="K85" s="58" t="s">
        <v>279</v>
      </c>
      <c r="L85" s="152" t="s">
        <v>280</v>
      </c>
      <c r="M85" s="182">
        <v>1.25</v>
      </c>
      <c r="N85" s="180">
        <v>3.9100000000000003E-2</v>
      </c>
      <c r="O85" s="195">
        <v>87.517300000000006</v>
      </c>
      <c r="P85" s="181" t="s">
        <v>323</v>
      </c>
    </row>
    <row r="86" spans="2:16">
      <c r="B86" s="171">
        <v>1</v>
      </c>
      <c r="C86" s="178" t="s">
        <v>279</v>
      </c>
      <c r="D86" s="58" t="s">
        <v>280</v>
      </c>
      <c r="E86" s="179">
        <v>1.25</v>
      </c>
      <c r="F86" s="180">
        <v>7.8100000000000003E-2</v>
      </c>
      <c r="G86" s="58">
        <v>82.192099999999996</v>
      </c>
      <c r="H86" s="181" t="s">
        <v>323</v>
      </c>
      <c r="J86" s="171">
        <v>1</v>
      </c>
      <c r="K86" s="58" t="s">
        <v>279</v>
      </c>
      <c r="L86" s="152" t="s">
        <v>280</v>
      </c>
      <c r="M86" s="182">
        <v>1.25</v>
      </c>
      <c r="N86" s="180">
        <v>7.8100000000000003E-2</v>
      </c>
      <c r="O86" s="195">
        <v>77.164900000000003</v>
      </c>
      <c r="P86" s="181" t="s">
        <v>323</v>
      </c>
    </row>
    <row r="87" spans="2:16">
      <c r="B87" s="171">
        <v>1</v>
      </c>
      <c r="C87" s="178" t="s">
        <v>279</v>
      </c>
      <c r="D87" s="58" t="s">
        <v>280</v>
      </c>
      <c r="E87" s="179">
        <v>1.25</v>
      </c>
      <c r="F87" s="182">
        <v>0.15625</v>
      </c>
      <c r="G87" s="58">
        <v>81.048500000000004</v>
      </c>
      <c r="H87" s="181" t="s">
        <v>323</v>
      </c>
      <c r="J87" s="171">
        <v>1</v>
      </c>
      <c r="K87" s="182" t="s">
        <v>279</v>
      </c>
      <c r="L87" s="200" t="s">
        <v>280</v>
      </c>
      <c r="M87" s="182">
        <v>1.25</v>
      </c>
      <c r="N87" s="182">
        <v>0.15625</v>
      </c>
      <c r="O87" s="195">
        <v>74.221299999999999</v>
      </c>
      <c r="P87" s="181" t="s">
        <v>323</v>
      </c>
    </row>
    <row r="88" spans="2:16">
      <c r="B88" s="171">
        <v>1</v>
      </c>
      <c r="C88" s="178" t="s">
        <v>279</v>
      </c>
      <c r="D88" s="58" t="s">
        <v>280</v>
      </c>
      <c r="E88" s="179">
        <v>1.25</v>
      </c>
      <c r="F88" s="182">
        <v>0.3125</v>
      </c>
      <c r="G88" s="58">
        <v>78.456599999999995</v>
      </c>
      <c r="H88" s="181" t="s">
        <v>323</v>
      </c>
      <c r="J88" s="171">
        <v>1</v>
      </c>
      <c r="K88" s="182" t="s">
        <v>279</v>
      </c>
      <c r="L88" s="200" t="s">
        <v>280</v>
      </c>
      <c r="M88" s="182">
        <v>1.25</v>
      </c>
      <c r="N88" s="182">
        <v>0.3125</v>
      </c>
      <c r="O88" s="195">
        <v>76.289199999999994</v>
      </c>
      <c r="P88" s="181" t="s">
        <v>323</v>
      </c>
    </row>
    <row r="89" spans="2:16">
      <c r="B89" s="171">
        <v>1</v>
      </c>
      <c r="C89" s="178" t="s">
        <v>279</v>
      </c>
      <c r="D89" s="58" t="s">
        <v>280</v>
      </c>
      <c r="E89" s="179">
        <v>1.25</v>
      </c>
      <c r="F89" s="182">
        <v>0.625</v>
      </c>
      <c r="G89" s="184">
        <v>70.377499999999998</v>
      </c>
      <c r="H89" s="181" t="s">
        <v>323</v>
      </c>
      <c r="J89" s="171">
        <v>1</v>
      </c>
      <c r="K89" s="182" t="s">
        <v>279</v>
      </c>
      <c r="L89" s="200" t="s">
        <v>280</v>
      </c>
      <c r="M89" s="182">
        <v>1.25</v>
      </c>
      <c r="N89" s="182">
        <v>0.625</v>
      </c>
      <c r="O89" s="195">
        <v>64.253500000000003</v>
      </c>
      <c r="P89" s="181" t="s">
        <v>323</v>
      </c>
    </row>
    <row r="90" spans="2:16">
      <c r="B90" s="171">
        <v>1</v>
      </c>
      <c r="C90" s="178" t="s">
        <v>279</v>
      </c>
      <c r="D90" s="58" t="s">
        <v>280</v>
      </c>
      <c r="E90" s="179">
        <v>1.25</v>
      </c>
      <c r="F90" s="182">
        <v>1.25</v>
      </c>
      <c r="G90" s="58">
        <v>68.891900000000007</v>
      </c>
      <c r="H90" s="181" t="s">
        <v>323</v>
      </c>
      <c r="J90" s="171">
        <v>1</v>
      </c>
      <c r="K90" s="182" t="s">
        <v>279</v>
      </c>
      <c r="L90" s="200" t="s">
        <v>280</v>
      </c>
      <c r="M90" s="182">
        <v>1.25</v>
      </c>
      <c r="N90" s="182">
        <v>1.25</v>
      </c>
      <c r="O90" s="195">
        <v>54.939300000000003</v>
      </c>
      <c r="P90" s="181" t="s">
        <v>323</v>
      </c>
    </row>
    <row r="91" spans="2:16">
      <c r="B91" s="171">
        <v>1</v>
      </c>
      <c r="C91" s="178" t="s">
        <v>279</v>
      </c>
      <c r="D91" s="58" t="s">
        <v>280</v>
      </c>
      <c r="E91" s="179">
        <v>1.25</v>
      </c>
      <c r="F91" s="182">
        <v>2.5</v>
      </c>
      <c r="G91" s="58">
        <v>71.599999999999994</v>
      </c>
      <c r="H91" s="181" t="s">
        <v>323</v>
      </c>
      <c r="J91" s="171">
        <v>1</v>
      </c>
      <c r="K91" s="182" t="s">
        <v>279</v>
      </c>
      <c r="L91" s="200" t="s">
        <v>280</v>
      </c>
      <c r="M91" s="182">
        <v>1.25</v>
      </c>
      <c r="N91" s="182">
        <v>2.5</v>
      </c>
      <c r="O91" s="195">
        <v>6.1711999999999998</v>
      </c>
      <c r="P91" s="181" t="s">
        <v>323</v>
      </c>
    </row>
    <row r="92" spans="2:16">
      <c r="B92" s="171">
        <v>1</v>
      </c>
      <c r="C92" s="178" t="s">
        <v>279</v>
      </c>
      <c r="D92" s="58" t="s">
        <v>280</v>
      </c>
      <c r="E92" s="179">
        <v>1.25</v>
      </c>
      <c r="F92" s="182">
        <v>5</v>
      </c>
      <c r="G92" s="184">
        <v>58.837600000000002</v>
      </c>
      <c r="H92" s="181" t="s">
        <v>323</v>
      </c>
      <c r="J92" s="171">
        <v>1</v>
      </c>
      <c r="K92" s="182" t="s">
        <v>279</v>
      </c>
      <c r="L92" s="200" t="s">
        <v>280</v>
      </c>
      <c r="M92" s="182">
        <v>1.25</v>
      </c>
      <c r="N92" s="182">
        <v>5</v>
      </c>
      <c r="O92" s="195">
        <v>45.732500000000002</v>
      </c>
      <c r="P92" s="181" t="s">
        <v>323</v>
      </c>
    </row>
    <row r="93" spans="2:16" ht="17.5" thickBot="1">
      <c r="B93" s="172">
        <v>1</v>
      </c>
      <c r="C93" s="185" t="s">
        <v>279</v>
      </c>
      <c r="D93" s="60" t="s">
        <v>280</v>
      </c>
      <c r="E93" s="186">
        <v>1.25</v>
      </c>
      <c r="F93" s="188">
        <v>10</v>
      </c>
      <c r="G93" s="198">
        <v>53.834400000000002</v>
      </c>
      <c r="H93" s="181" t="s">
        <v>323</v>
      </c>
      <c r="J93" s="171">
        <v>1</v>
      </c>
      <c r="K93" s="188" t="s">
        <v>279</v>
      </c>
      <c r="L93" s="186" t="s">
        <v>280</v>
      </c>
      <c r="M93" s="188">
        <v>1.25</v>
      </c>
      <c r="N93" s="188">
        <v>10</v>
      </c>
      <c r="O93" s="190">
        <v>36.692599999999999</v>
      </c>
      <c r="P93" s="181" t="s">
        <v>323</v>
      </c>
    </row>
    <row r="94" spans="2:16">
      <c r="B94" s="171">
        <v>1</v>
      </c>
      <c r="C94" s="178" t="s">
        <v>279</v>
      </c>
      <c r="D94" s="58" t="s">
        <v>280</v>
      </c>
      <c r="E94" s="179">
        <v>2.5</v>
      </c>
      <c r="F94" s="180">
        <v>0</v>
      </c>
      <c r="G94" s="58">
        <v>97.153700000000001</v>
      </c>
      <c r="H94" s="191" t="s">
        <v>323</v>
      </c>
      <c r="J94" s="171">
        <v>1</v>
      </c>
      <c r="K94" s="58" t="s">
        <v>279</v>
      </c>
      <c r="L94" s="152" t="s">
        <v>280</v>
      </c>
      <c r="M94" s="182">
        <v>2.5</v>
      </c>
      <c r="N94" s="180">
        <v>0</v>
      </c>
      <c r="O94" s="195">
        <v>94.757800000000003</v>
      </c>
      <c r="P94" s="191" t="s">
        <v>323</v>
      </c>
    </row>
    <row r="95" spans="2:16">
      <c r="B95" s="171">
        <v>1</v>
      </c>
      <c r="C95" s="178" t="s">
        <v>279</v>
      </c>
      <c r="D95" s="58" t="s">
        <v>280</v>
      </c>
      <c r="E95" s="179">
        <v>2.5</v>
      </c>
      <c r="F95" s="180">
        <v>1.1999999999999999E-3</v>
      </c>
      <c r="G95" s="58">
        <v>94.590199999999996</v>
      </c>
      <c r="H95" s="181" t="s">
        <v>323</v>
      </c>
      <c r="J95" s="171">
        <v>1</v>
      </c>
      <c r="K95" s="58" t="s">
        <v>279</v>
      </c>
      <c r="L95" s="152" t="s">
        <v>280</v>
      </c>
      <c r="M95" s="182">
        <v>2.5</v>
      </c>
      <c r="N95" s="180">
        <v>1.1999999999999999E-3</v>
      </c>
      <c r="O95" s="195">
        <v>97.833200000000005</v>
      </c>
      <c r="P95" s="181" t="s">
        <v>323</v>
      </c>
    </row>
    <row r="96" spans="2:16">
      <c r="B96" s="171">
        <v>1</v>
      </c>
      <c r="C96" s="178" t="s">
        <v>279</v>
      </c>
      <c r="D96" s="58" t="s">
        <v>280</v>
      </c>
      <c r="E96" s="179">
        <v>2.5</v>
      </c>
      <c r="F96" s="180">
        <v>2.3999999999999998E-3</v>
      </c>
      <c r="G96" s="58">
        <v>85.612300000000005</v>
      </c>
      <c r="H96" s="181" t="s">
        <v>323</v>
      </c>
      <c r="J96" s="171">
        <v>1</v>
      </c>
      <c r="K96" s="58" t="s">
        <v>279</v>
      </c>
      <c r="L96" s="152" t="s">
        <v>280</v>
      </c>
      <c r="M96" s="182">
        <v>2.5</v>
      </c>
      <c r="N96" s="180">
        <v>2.3999999999999998E-3</v>
      </c>
      <c r="O96" s="195">
        <v>96.168700000000001</v>
      </c>
      <c r="P96" s="181" t="s">
        <v>323</v>
      </c>
    </row>
    <row r="97" spans="2:16">
      <c r="B97" s="171">
        <v>1</v>
      </c>
      <c r="C97" s="178" t="s">
        <v>279</v>
      </c>
      <c r="D97" s="58" t="s">
        <v>280</v>
      </c>
      <c r="E97" s="179">
        <v>2.5</v>
      </c>
      <c r="F97" s="180">
        <v>4.8999999999999998E-3</v>
      </c>
      <c r="G97" s="58">
        <v>76.136700000000005</v>
      </c>
      <c r="H97" s="181" t="s">
        <v>323</v>
      </c>
      <c r="J97" s="171">
        <v>1</v>
      </c>
      <c r="K97" s="58" t="s">
        <v>279</v>
      </c>
      <c r="L97" s="152" t="s">
        <v>280</v>
      </c>
      <c r="M97" s="182">
        <v>2.5</v>
      </c>
      <c r="N97" s="180">
        <v>4.8999999999999998E-3</v>
      </c>
      <c r="O97" s="195">
        <v>95.774299999999997</v>
      </c>
      <c r="P97" s="181" t="s">
        <v>323</v>
      </c>
    </row>
    <row r="98" spans="2:16">
      <c r="B98" s="171">
        <v>1</v>
      </c>
      <c r="C98" s="178" t="s">
        <v>279</v>
      </c>
      <c r="D98" s="58" t="s">
        <v>280</v>
      </c>
      <c r="E98" s="179">
        <v>2.5</v>
      </c>
      <c r="F98" s="180">
        <v>9.7999999999999997E-3</v>
      </c>
      <c r="G98" s="58">
        <v>63.862099999999998</v>
      </c>
      <c r="H98" s="181" t="s">
        <v>323</v>
      </c>
      <c r="J98" s="171">
        <v>1</v>
      </c>
      <c r="K98" s="58" t="s">
        <v>279</v>
      </c>
      <c r="L98" s="152" t="s">
        <v>280</v>
      </c>
      <c r="M98" s="182">
        <v>2.5</v>
      </c>
      <c r="N98" s="180">
        <v>9.7999999999999997E-3</v>
      </c>
      <c r="O98" s="195">
        <v>89.4315</v>
      </c>
      <c r="P98" s="181" t="s">
        <v>323</v>
      </c>
    </row>
    <row r="99" spans="2:16">
      <c r="B99" s="171">
        <v>1</v>
      </c>
      <c r="C99" s="178" t="s">
        <v>279</v>
      </c>
      <c r="D99" s="58" t="s">
        <v>280</v>
      </c>
      <c r="E99" s="179">
        <v>2.5</v>
      </c>
      <c r="F99" s="180">
        <v>0.1095</v>
      </c>
      <c r="G99" s="58">
        <v>58.987699999999997</v>
      </c>
      <c r="H99" s="181" t="s">
        <v>323</v>
      </c>
      <c r="J99" s="171">
        <v>1</v>
      </c>
      <c r="K99" s="58" t="s">
        <v>279</v>
      </c>
      <c r="L99" s="152" t="s">
        <v>280</v>
      </c>
      <c r="M99" s="182">
        <v>2.5</v>
      </c>
      <c r="N99" s="180">
        <v>0.1095</v>
      </c>
      <c r="O99" s="195">
        <v>88.568299999999994</v>
      </c>
      <c r="P99" s="181" t="s">
        <v>323</v>
      </c>
    </row>
    <row r="100" spans="2:16">
      <c r="B100" s="171">
        <v>1</v>
      </c>
      <c r="C100" s="178" t="s">
        <v>279</v>
      </c>
      <c r="D100" s="58" t="s">
        <v>280</v>
      </c>
      <c r="E100" s="179">
        <v>2.5</v>
      </c>
      <c r="F100" s="180">
        <v>3.9100000000000003E-2</v>
      </c>
      <c r="G100" s="58">
        <v>42.328600000000002</v>
      </c>
      <c r="H100" s="181" t="s">
        <v>323</v>
      </c>
      <c r="J100" s="171">
        <v>1</v>
      </c>
      <c r="K100" s="58" t="s">
        <v>279</v>
      </c>
      <c r="L100" s="152" t="s">
        <v>280</v>
      </c>
      <c r="M100" s="182">
        <v>2.5</v>
      </c>
      <c r="N100" s="180">
        <v>3.9100000000000003E-2</v>
      </c>
      <c r="O100" s="195">
        <v>86.311400000000006</v>
      </c>
      <c r="P100" s="181" t="s">
        <v>323</v>
      </c>
    </row>
    <row r="101" spans="2:16">
      <c r="B101" s="171">
        <v>1</v>
      </c>
      <c r="C101" s="178" t="s">
        <v>279</v>
      </c>
      <c r="D101" s="58" t="s">
        <v>280</v>
      </c>
      <c r="E101" s="179">
        <v>2.5</v>
      </c>
      <c r="F101" s="180">
        <v>7.8100000000000003E-2</v>
      </c>
      <c r="G101" s="58">
        <v>38.193199999999997</v>
      </c>
      <c r="H101" s="181" t="s">
        <v>323</v>
      </c>
      <c r="J101" s="171">
        <v>1</v>
      </c>
      <c r="K101" s="58" t="s">
        <v>279</v>
      </c>
      <c r="L101" s="152" t="s">
        <v>280</v>
      </c>
      <c r="M101" s="182">
        <v>2.5</v>
      </c>
      <c r="N101" s="180">
        <v>7.8100000000000003E-2</v>
      </c>
      <c r="O101" s="195">
        <v>77.164900000000003</v>
      </c>
      <c r="P101" s="181" t="s">
        <v>323</v>
      </c>
    </row>
    <row r="102" spans="2:16">
      <c r="B102" s="171">
        <v>1</v>
      </c>
      <c r="C102" s="178" t="s">
        <v>279</v>
      </c>
      <c r="D102" s="58" t="s">
        <v>280</v>
      </c>
      <c r="E102" s="179">
        <v>2.5</v>
      </c>
      <c r="F102" s="182">
        <v>0.15625</v>
      </c>
      <c r="G102" s="184">
        <v>47.684100000000001</v>
      </c>
      <c r="H102" s="181" t="s">
        <v>323</v>
      </c>
      <c r="J102" s="171">
        <v>1</v>
      </c>
      <c r="K102" s="182" t="s">
        <v>279</v>
      </c>
      <c r="L102" s="200" t="s">
        <v>280</v>
      </c>
      <c r="M102" s="182">
        <v>2.5</v>
      </c>
      <c r="N102" s="182">
        <v>0.15625</v>
      </c>
      <c r="O102" s="195">
        <v>72.768000000000001</v>
      </c>
      <c r="P102" s="181" t="s">
        <v>323</v>
      </c>
    </row>
    <row r="103" spans="2:16">
      <c r="B103" s="171">
        <v>1</v>
      </c>
      <c r="C103" s="178" t="s">
        <v>279</v>
      </c>
      <c r="D103" s="58" t="s">
        <v>280</v>
      </c>
      <c r="E103" s="179">
        <v>2.5</v>
      </c>
      <c r="F103" s="182">
        <v>0.3125</v>
      </c>
      <c r="G103" s="58">
        <v>44.258299999999998</v>
      </c>
      <c r="H103" s="181" t="s">
        <v>323</v>
      </c>
      <c r="J103" s="171">
        <v>1</v>
      </c>
      <c r="K103" s="182" t="s">
        <v>279</v>
      </c>
      <c r="L103" s="200" t="s">
        <v>280</v>
      </c>
      <c r="M103" s="182">
        <v>2.5</v>
      </c>
      <c r="N103" s="182">
        <v>0.3125</v>
      </c>
      <c r="O103" s="208">
        <v>52.319800000000001</v>
      </c>
      <c r="P103" s="181" t="s">
        <v>323</v>
      </c>
    </row>
    <row r="104" spans="2:16">
      <c r="B104" s="171">
        <v>1</v>
      </c>
      <c r="C104" s="178" t="s">
        <v>279</v>
      </c>
      <c r="D104" s="58" t="s">
        <v>280</v>
      </c>
      <c r="E104" s="179">
        <v>2.5</v>
      </c>
      <c r="F104" s="182">
        <v>0.625</v>
      </c>
      <c r="G104" s="184">
        <v>34.897500000000001</v>
      </c>
      <c r="H104" s="181" t="s">
        <v>323</v>
      </c>
      <c r="J104" s="171">
        <v>1</v>
      </c>
      <c r="K104" s="182" t="s">
        <v>279</v>
      </c>
      <c r="L104" s="200" t="s">
        <v>280</v>
      </c>
      <c r="M104" s="182">
        <v>2.5</v>
      </c>
      <c r="N104" s="182">
        <v>0.625</v>
      </c>
      <c r="O104" s="209">
        <v>35.765999999999998</v>
      </c>
      <c r="P104" s="181" t="s">
        <v>323</v>
      </c>
    </row>
    <row r="105" spans="2:16">
      <c r="B105" s="171">
        <v>1</v>
      </c>
      <c r="C105" s="178" t="s">
        <v>279</v>
      </c>
      <c r="D105" s="58" t="s">
        <v>280</v>
      </c>
      <c r="E105" s="179">
        <v>2.5</v>
      </c>
      <c r="F105" s="182">
        <v>1.25</v>
      </c>
      <c r="G105" s="58">
        <v>49.428899999999999</v>
      </c>
      <c r="H105" s="181" t="s">
        <v>323</v>
      </c>
      <c r="J105" s="171">
        <v>1</v>
      </c>
      <c r="K105" s="182" t="s">
        <v>279</v>
      </c>
      <c r="L105" s="200" t="s">
        <v>280</v>
      </c>
      <c r="M105" s="182">
        <v>2.5</v>
      </c>
      <c r="N105" s="182">
        <v>1.25</v>
      </c>
      <c r="O105" s="208">
        <v>23.1873</v>
      </c>
      <c r="P105" s="181" t="s">
        <v>323</v>
      </c>
    </row>
    <row r="106" spans="2:16">
      <c r="B106" s="171">
        <v>1</v>
      </c>
      <c r="C106" s="178" t="s">
        <v>279</v>
      </c>
      <c r="D106" s="58" t="s">
        <v>280</v>
      </c>
      <c r="E106" s="179">
        <v>2.5</v>
      </c>
      <c r="F106" s="182">
        <v>2.5</v>
      </c>
      <c r="G106" s="58">
        <v>51.6723</v>
      </c>
      <c r="H106" s="181" t="s">
        <v>323</v>
      </c>
      <c r="J106" s="171">
        <v>1</v>
      </c>
      <c r="K106" s="182" t="s">
        <v>279</v>
      </c>
      <c r="L106" s="200" t="s">
        <v>280</v>
      </c>
      <c r="M106" s="182">
        <v>2.5</v>
      </c>
      <c r="N106" s="182">
        <v>2.5</v>
      </c>
      <c r="O106" s="208">
        <v>11.6631</v>
      </c>
      <c r="P106" s="181" t="s">
        <v>323</v>
      </c>
    </row>
    <row r="107" spans="2:16">
      <c r="B107" s="171">
        <v>1</v>
      </c>
      <c r="C107" s="178" t="s">
        <v>279</v>
      </c>
      <c r="D107" s="58" t="s">
        <v>280</v>
      </c>
      <c r="E107" s="179">
        <v>2.5</v>
      </c>
      <c r="F107" s="182">
        <v>5</v>
      </c>
      <c r="G107" s="58">
        <v>54.323700000000002</v>
      </c>
      <c r="H107" s="181" t="s">
        <v>323</v>
      </c>
      <c r="J107" s="171">
        <v>1</v>
      </c>
      <c r="K107" s="182" t="s">
        <v>279</v>
      </c>
      <c r="L107" s="200" t="s">
        <v>280</v>
      </c>
      <c r="M107" s="182">
        <v>2.5</v>
      </c>
      <c r="N107" s="182">
        <v>5</v>
      </c>
      <c r="O107" s="195">
        <v>0.22520000000000001</v>
      </c>
      <c r="P107" s="181" t="s">
        <v>323</v>
      </c>
    </row>
    <row r="108" spans="2:16" ht="17.5" thickBot="1">
      <c r="B108" s="172">
        <v>1</v>
      </c>
      <c r="C108" s="185" t="s">
        <v>279</v>
      </c>
      <c r="D108" s="60" t="s">
        <v>280</v>
      </c>
      <c r="E108" s="186">
        <v>2.5</v>
      </c>
      <c r="F108" s="188">
        <v>10</v>
      </c>
      <c r="G108" s="60">
        <v>50.673699999999997</v>
      </c>
      <c r="H108" s="181" t="s">
        <v>323</v>
      </c>
      <c r="J108" s="172">
        <v>1</v>
      </c>
      <c r="K108" s="188" t="s">
        <v>279</v>
      </c>
      <c r="L108" s="186" t="s">
        <v>280</v>
      </c>
      <c r="M108" s="188">
        <v>2.5</v>
      </c>
      <c r="N108" s="188">
        <v>10</v>
      </c>
      <c r="O108" s="190">
        <v>0.47920000000000001</v>
      </c>
      <c r="P108" s="181" t="s">
        <v>323</v>
      </c>
    </row>
    <row r="109" spans="2:16">
      <c r="B109" s="171">
        <v>1</v>
      </c>
      <c r="C109" s="178" t="s">
        <v>279</v>
      </c>
      <c r="D109" s="58" t="s">
        <v>280</v>
      </c>
      <c r="E109" s="179">
        <v>5</v>
      </c>
      <c r="F109" s="180">
        <v>0</v>
      </c>
      <c r="G109" s="58">
        <v>96.969999999999985</v>
      </c>
      <c r="H109" s="191" t="s">
        <v>323</v>
      </c>
      <c r="J109" s="171">
        <v>1</v>
      </c>
      <c r="K109" s="58" t="s">
        <v>279</v>
      </c>
      <c r="L109" s="152" t="s">
        <v>280</v>
      </c>
      <c r="M109" s="182">
        <v>5</v>
      </c>
      <c r="N109" s="180">
        <v>0</v>
      </c>
      <c r="O109" s="195">
        <v>100</v>
      </c>
      <c r="P109" s="191" t="s">
        <v>323</v>
      </c>
    </row>
    <row r="110" spans="2:16">
      <c r="B110" s="171">
        <v>1</v>
      </c>
      <c r="C110" s="178" t="s">
        <v>279</v>
      </c>
      <c r="D110" s="58" t="s">
        <v>280</v>
      </c>
      <c r="E110" s="179">
        <v>5</v>
      </c>
      <c r="F110" s="180">
        <v>1.1999999999999999E-3</v>
      </c>
      <c r="G110" s="58">
        <v>17.843299999999999</v>
      </c>
      <c r="H110" s="181" t="s">
        <v>323</v>
      </c>
      <c r="J110" s="171">
        <v>1</v>
      </c>
      <c r="K110" s="58" t="s">
        <v>279</v>
      </c>
      <c r="L110" s="152" t="s">
        <v>280</v>
      </c>
      <c r="M110" s="182">
        <v>5</v>
      </c>
      <c r="N110" s="180">
        <v>1.1999999999999999E-3</v>
      </c>
      <c r="O110" s="195">
        <v>14.659000000000001</v>
      </c>
      <c r="P110" s="181" t="s">
        <v>323</v>
      </c>
    </row>
    <row r="111" spans="2:16">
      <c r="B111" s="171">
        <v>1</v>
      </c>
      <c r="C111" s="178" t="s">
        <v>279</v>
      </c>
      <c r="D111" s="58" t="s">
        <v>280</v>
      </c>
      <c r="E111" s="179">
        <v>5</v>
      </c>
      <c r="F111" s="180">
        <v>2.3999999999999998E-3</v>
      </c>
      <c r="G111" s="58">
        <v>20.093299999999999</v>
      </c>
      <c r="H111" s="181" t="s">
        <v>323</v>
      </c>
      <c r="J111" s="171">
        <v>1</v>
      </c>
      <c r="K111" s="58" t="s">
        <v>279</v>
      </c>
      <c r="L111" s="152" t="s">
        <v>280</v>
      </c>
      <c r="M111" s="182">
        <v>5</v>
      </c>
      <c r="N111" s="180">
        <v>2.3999999999999998E-3</v>
      </c>
      <c r="O111" s="195">
        <v>31.694900000000001</v>
      </c>
      <c r="P111" s="181" t="s">
        <v>323</v>
      </c>
    </row>
    <row r="112" spans="2:16">
      <c r="B112" s="171">
        <v>1</v>
      </c>
      <c r="C112" s="178" t="s">
        <v>279</v>
      </c>
      <c r="D112" s="58" t="s">
        <v>280</v>
      </c>
      <c r="E112" s="179">
        <v>5</v>
      </c>
      <c r="F112" s="180">
        <v>4.8999999999999998E-3</v>
      </c>
      <c r="G112" s="58">
        <v>16.273299999999999</v>
      </c>
      <c r="H112" s="181" t="s">
        <v>323</v>
      </c>
      <c r="J112" s="171">
        <v>1</v>
      </c>
      <c r="K112" s="58" t="s">
        <v>279</v>
      </c>
      <c r="L112" s="152" t="s">
        <v>280</v>
      </c>
      <c r="M112" s="182">
        <v>5</v>
      </c>
      <c r="N112" s="180">
        <v>4.8999999999999998E-3</v>
      </c>
      <c r="O112" s="195">
        <v>27.596699999999998</v>
      </c>
      <c r="P112" s="181" t="s">
        <v>323</v>
      </c>
    </row>
    <row r="113" spans="2:16">
      <c r="B113" s="171">
        <v>1</v>
      </c>
      <c r="C113" s="178" t="s">
        <v>279</v>
      </c>
      <c r="D113" s="58" t="s">
        <v>280</v>
      </c>
      <c r="E113" s="179">
        <v>5</v>
      </c>
      <c r="F113" s="180">
        <v>9.7999999999999997E-3</v>
      </c>
      <c r="G113" s="58">
        <v>22.333300000000001</v>
      </c>
      <c r="H113" s="181" t="s">
        <v>323</v>
      </c>
      <c r="J113" s="171">
        <v>1</v>
      </c>
      <c r="K113" s="58" t="s">
        <v>279</v>
      </c>
      <c r="L113" s="152" t="s">
        <v>280</v>
      </c>
      <c r="M113" s="182">
        <v>5</v>
      </c>
      <c r="N113" s="180">
        <v>9.7999999999999997E-3</v>
      </c>
      <c r="O113" s="195">
        <v>30.881900000000002</v>
      </c>
      <c r="P113" s="181" t="s">
        <v>323</v>
      </c>
    </row>
    <row r="114" spans="2:16">
      <c r="B114" s="171">
        <v>1</v>
      </c>
      <c r="C114" s="178" t="s">
        <v>279</v>
      </c>
      <c r="D114" s="58" t="s">
        <v>280</v>
      </c>
      <c r="E114" s="179">
        <v>5</v>
      </c>
      <c r="F114" s="180">
        <v>0.1095</v>
      </c>
      <c r="G114" s="58">
        <v>19.306699999999999</v>
      </c>
      <c r="H114" s="181" t="s">
        <v>323</v>
      </c>
      <c r="J114" s="171">
        <v>1</v>
      </c>
      <c r="K114" s="58" t="s">
        <v>279</v>
      </c>
      <c r="L114" s="152" t="s">
        <v>280</v>
      </c>
      <c r="M114" s="182">
        <v>5</v>
      </c>
      <c r="N114" s="180">
        <v>0.1095</v>
      </c>
      <c r="O114" s="195">
        <v>18.541599999999999</v>
      </c>
      <c r="P114" s="181" t="s">
        <v>323</v>
      </c>
    </row>
    <row r="115" spans="2:16">
      <c r="B115" s="171">
        <v>1</v>
      </c>
      <c r="C115" s="178" t="s">
        <v>279</v>
      </c>
      <c r="D115" s="58" t="s">
        <v>280</v>
      </c>
      <c r="E115" s="179">
        <v>5</v>
      </c>
      <c r="F115" s="180">
        <v>3.9100000000000003E-2</v>
      </c>
      <c r="G115" s="58">
        <v>18.633700000000001</v>
      </c>
      <c r="H115" s="181" t="s">
        <v>323</v>
      </c>
      <c r="J115" s="171">
        <v>1</v>
      </c>
      <c r="K115" s="58" t="s">
        <v>279</v>
      </c>
      <c r="L115" s="152" t="s">
        <v>280</v>
      </c>
      <c r="M115" s="182">
        <v>5</v>
      </c>
      <c r="N115" s="180">
        <v>3.9100000000000003E-2</v>
      </c>
      <c r="O115" s="195">
        <v>31.479199999999999</v>
      </c>
      <c r="P115" s="181" t="s">
        <v>323</v>
      </c>
    </row>
    <row r="116" spans="2:16">
      <c r="B116" s="171">
        <v>1</v>
      </c>
      <c r="C116" s="178" t="s">
        <v>279</v>
      </c>
      <c r="D116" s="58" t="s">
        <v>280</v>
      </c>
      <c r="E116" s="179">
        <v>5</v>
      </c>
      <c r="F116" s="180">
        <v>7.8100000000000003E-2</v>
      </c>
      <c r="G116" s="58">
        <v>16.9466</v>
      </c>
      <c r="H116" s="181" t="s">
        <v>323</v>
      </c>
      <c r="J116" s="171">
        <v>1</v>
      </c>
      <c r="K116" s="58" t="s">
        <v>279</v>
      </c>
      <c r="L116" s="152" t="s">
        <v>280</v>
      </c>
      <c r="M116" s="182">
        <v>5</v>
      </c>
      <c r="N116" s="180">
        <v>7.8100000000000003E-2</v>
      </c>
      <c r="O116" s="195">
        <v>19.968499999999999</v>
      </c>
      <c r="P116" s="181" t="s">
        <v>323</v>
      </c>
    </row>
    <row r="117" spans="2:16">
      <c r="B117" s="171">
        <v>1</v>
      </c>
      <c r="C117" s="178" t="s">
        <v>279</v>
      </c>
      <c r="D117" s="58" t="s">
        <v>280</v>
      </c>
      <c r="E117" s="179">
        <v>5</v>
      </c>
      <c r="F117" s="180">
        <v>0.15625</v>
      </c>
      <c r="G117" s="58">
        <v>15.533300000000001</v>
      </c>
      <c r="H117" s="181" t="s">
        <v>323</v>
      </c>
      <c r="J117" s="171">
        <v>1</v>
      </c>
      <c r="K117" s="58" t="s">
        <v>279</v>
      </c>
      <c r="L117" s="152" t="s">
        <v>280</v>
      </c>
      <c r="M117" s="182">
        <v>5</v>
      </c>
      <c r="N117" s="180">
        <v>0.15625</v>
      </c>
      <c r="O117" s="195">
        <v>45.581800000000001</v>
      </c>
      <c r="P117" s="181" t="s">
        <v>323</v>
      </c>
    </row>
    <row r="118" spans="2:16">
      <c r="B118" s="171">
        <v>1</v>
      </c>
      <c r="C118" s="178" t="s">
        <v>279</v>
      </c>
      <c r="D118" s="58" t="s">
        <v>280</v>
      </c>
      <c r="E118" s="179">
        <v>5</v>
      </c>
      <c r="F118" s="180">
        <v>0.3125</v>
      </c>
      <c r="G118" s="58">
        <v>20.918900000000001</v>
      </c>
      <c r="H118" s="181" t="s">
        <v>323</v>
      </c>
      <c r="J118" s="171">
        <v>1</v>
      </c>
      <c r="K118" s="58" t="s">
        <v>279</v>
      </c>
      <c r="L118" s="152" t="s">
        <v>280</v>
      </c>
      <c r="M118" s="182">
        <v>5</v>
      </c>
      <c r="N118" s="180">
        <v>0.3125</v>
      </c>
      <c r="O118" s="195">
        <v>56.221200000000003</v>
      </c>
      <c r="P118" s="181" t="s">
        <v>323</v>
      </c>
    </row>
    <row r="119" spans="2:16">
      <c r="B119" s="171">
        <v>1</v>
      </c>
      <c r="C119" s="178" t="s">
        <v>279</v>
      </c>
      <c r="D119" s="58" t="s">
        <v>280</v>
      </c>
      <c r="E119" s="179">
        <v>5</v>
      </c>
      <c r="F119" s="180">
        <v>0.625</v>
      </c>
      <c r="G119" s="58">
        <v>21.023299999999999</v>
      </c>
      <c r="H119" s="181" t="s">
        <v>323</v>
      </c>
      <c r="J119" s="171">
        <v>1</v>
      </c>
      <c r="K119" s="58" t="s">
        <v>279</v>
      </c>
      <c r="L119" s="152" t="s">
        <v>280</v>
      </c>
      <c r="M119" s="182">
        <v>5</v>
      </c>
      <c r="N119" s="180">
        <v>0.625</v>
      </c>
      <c r="O119" s="195">
        <v>41.329900000000002</v>
      </c>
      <c r="P119" s="181" t="s">
        <v>323</v>
      </c>
    </row>
    <row r="120" spans="2:16">
      <c r="B120" s="171">
        <v>1</v>
      </c>
      <c r="C120" s="178" t="s">
        <v>279</v>
      </c>
      <c r="D120" s="58" t="s">
        <v>280</v>
      </c>
      <c r="E120" s="179">
        <v>5</v>
      </c>
      <c r="F120" s="180">
        <v>1.25</v>
      </c>
      <c r="G120" s="58">
        <v>38.662700000000001</v>
      </c>
      <c r="H120" s="181" t="s">
        <v>323</v>
      </c>
      <c r="J120" s="171">
        <v>1</v>
      </c>
      <c r="K120" s="58" t="s">
        <v>279</v>
      </c>
      <c r="L120" s="152" t="s">
        <v>280</v>
      </c>
      <c r="M120" s="182">
        <v>5</v>
      </c>
      <c r="N120" s="180">
        <v>1.25</v>
      </c>
      <c r="O120" s="195">
        <v>81.982100000000003</v>
      </c>
      <c r="P120" s="181" t="s">
        <v>323</v>
      </c>
    </row>
    <row r="121" spans="2:16">
      <c r="B121" s="171">
        <v>1</v>
      </c>
      <c r="C121" s="178" t="s">
        <v>279</v>
      </c>
      <c r="D121" s="58" t="s">
        <v>280</v>
      </c>
      <c r="E121" s="179">
        <v>5</v>
      </c>
      <c r="F121" s="180">
        <v>2.5</v>
      </c>
      <c r="G121" s="58">
        <v>33.144199999999998</v>
      </c>
      <c r="H121" s="181" t="s">
        <v>323</v>
      </c>
      <c r="J121" s="171">
        <v>1</v>
      </c>
      <c r="K121" s="58" t="s">
        <v>279</v>
      </c>
      <c r="L121" s="152" t="s">
        <v>280</v>
      </c>
      <c r="M121" s="182">
        <v>5</v>
      </c>
      <c r="N121" s="180">
        <v>2.5</v>
      </c>
      <c r="O121" s="195">
        <v>70.3964</v>
      </c>
      <c r="P121" s="181" t="s">
        <v>323</v>
      </c>
    </row>
    <row r="122" spans="2:16">
      <c r="B122" s="171">
        <v>1</v>
      </c>
      <c r="C122" s="178" t="s">
        <v>279</v>
      </c>
      <c r="D122" s="58" t="s">
        <v>280</v>
      </c>
      <c r="E122" s="179">
        <v>5</v>
      </c>
      <c r="F122" s="180">
        <v>5</v>
      </c>
      <c r="G122" s="58">
        <v>50.343299999999999</v>
      </c>
      <c r="H122" s="181" t="s">
        <v>323</v>
      </c>
      <c r="J122" s="171">
        <v>1</v>
      </c>
      <c r="K122" s="58" t="s">
        <v>279</v>
      </c>
      <c r="L122" s="152" t="s">
        <v>280</v>
      </c>
      <c r="M122" s="182">
        <v>5</v>
      </c>
      <c r="N122" s="180">
        <v>5</v>
      </c>
      <c r="O122" s="195">
        <v>95.108699999999999</v>
      </c>
      <c r="P122" s="181" t="s">
        <v>323</v>
      </c>
    </row>
    <row r="123" spans="2:16" ht="17.5" thickBot="1">
      <c r="B123" s="172">
        <v>1</v>
      </c>
      <c r="C123" s="185" t="s">
        <v>279</v>
      </c>
      <c r="D123" s="60" t="s">
        <v>280</v>
      </c>
      <c r="E123" s="186">
        <v>5</v>
      </c>
      <c r="F123" s="187">
        <v>10</v>
      </c>
      <c r="G123" s="60">
        <v>53.46</v>
      </c>
      <c r="H123" s="201" t="s">
        <v>323</v>
      </c>
      <c r="J123" s="172">
        <v>1</v>
      </c>
      <c r="K123" s="60" t="s">
        <v>279</v>
      </c>
      <c r="L123" s="185" t="s">
        <v>280</v>
      </c>
      <c r="M123" s="188">
        <v>5</v>
      </c>
      <c r="N123" s="187">
        <v>10</v>
      </c>
      <c r="O123" s="190">
        <v>58.670099999999998</v>
      </c>
      <c r="P123" s="201" t="s">
        <v>323</v>
      </c>
    </row>
    <row r="126" spans="2:16">
      <c r="M126" s="210"/>
    </row>
  </sheetData>
  <mergeCells count="2">
    <mergeCell ref="J2:P2"/>
    <mergeCell ref="B2:H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58.xml><?xml version="1.0" encoding="utf-8"?>
<worksheet xmlns="http://schemas.openxmlformats.org/spreadsheetml/2006/main" xmlns:r="http://schemas.openxmlformats.org/officeDocument/2006/relationships">
  <dimension ref="A1:I11"/>
  <sheetViews>
    <sheetView workbookViewId="0">
      <selection activeCell="H11" sqref="H11"/>
    </sheetView>
  </sheetViews>
  <sheetFormatPr defaultRowHeight="17"/>
  <cols>
    <col min="2" max="5" width="10.6328125" customWidth="1"/>
  </cols>
  <sheetData>
    <row r="1" spans="1:9" ht="17.5" thickBot="1">
      <c r="A1" s="3" t="s">
        <v>205</v>
      </c>
    </row>
    <row r="2" spans="1:9" ht="17.5" thickBot="1">
      <c r="B2" s="263" t="s">
        <v>209</v>
      </c>
      <c r="C2" s="265"/>
      <c r="D2" s="265"/>
      <c r="E2" s="264"/>
    </row>
    <row r="3" spans="1:9" ht="17.5" thickBot="1">
      <c r="B3" s="11" t="s">
        <v>208</v>
      </c>
      <c r="C3" s="11" t="s">
        <v>147</v>
      </c>
      <c r="D3" s="11" t="s">
        <v>207</v>
      </c>
      <c r="E3" s="68" t="s">
        <v>178</v>
      </c>
      <c r="F3" s="93"/>
    </row>
    <row r="4" spans="1:9">
      <c r="B4" s="13">
        <v>85.411789999999996</v>
      </c>
      <c r="C4" s="13">
        <v>371.42860000000002</v>
      </c>
      <c r="D4" s="13">
        <v>100.042</v>
      </c>
      <c r="E4" s="18">
        <v>275.43400000000003</v>
      </c>
      <c r="F4" s="112"/>
    </row>
    <row r="5" spans="1:9">
      <c r="B5" s="13">
        <v>100.30249999999999</v>
      </c>
      <c r="C5" s="13">
        <v>400.02300000000002</v>
      </c>
      <c r="D5" s="13">
        <v>110.8892</v>
      </c>
      <c r="E5" s="18">
        <v>288.88889999999998</v>
      </c>
      <c r="F5" s="112"/>
    </row>
    <row r="6" spans="1:9" ht="17.5" thickBot="1">
      <c r="B6" s="15">
        <v>114.28570000000001</v>
      </c>
      <c r="C6" s="15">
        <v>342.8571</v>
      </c>
      <c r="D6" s="15">
        <v>89.068889999999996</v>
      </c>
      <c r="E6" s="29">
        <v>302.346</v>
      </c>
      <c r="F6" s="93"/>
    </row>
    <row r="7" spans="1:9">
      <c r="H7" s="7"/>
    </row>
    <row r="8" spans="1:9">
      <c r="E8" s="103"/>
      <c r="H8" s="7"/>
    </row>
    <row r="9" spans="1:9">
      <c r="H9" s="7"/>
    </row>
    <row r="11" spans="1:9">
      <c r="I11" s="7"/>
    </row>
  </sheetData>
  <mergeCells count="1">
    <mergeCell ref="B2:E2"/>
  </mergeCells>
  <phoneticPr fontId="1" type="noConversion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>
  <dimension ref="A1"/>
  <sheetViews>
    <sheetView topLeftCell="A22" workbookViewId="0">
      <selection activeCell="B3" sqref="B3"/>
    </sheetView>
  </sheetViews>
  <sheetFormatPr defaultRowHeight="17"/>
  <sheetData>
    <row r="1" spans="1:1">
      <c r="A1" s="3" t="s">
        <v>373</v>
      </c>
    </row>
  </sheetData>
  <phoneticPr fontId="1" type="noConversion"/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>
  <dimension ref="A1:P12"/>
  <sheetViews>
    <sheetView workbookViewId="0">
      <selection activeCell="F19" sqref="F19"/>
    </sheetView>
  </sheetViews>
  <sheetFormatPr defaultRowHeight="17"/>
  <cols>
    <col min="2" max="9" width="10.6328125" customWidth="1"/>
    <col min="10" max="12" width="8.7265625" customWidth="1"/>
  </cols>
  <sheetData>
    <row r="1" spans="1:16">
      <c r="A1" s="3" t="s">
        <v>210</v>
      </c>
    </row>
    <row r="2" spans="1:16" ht="17.5" thickBot="1">
      <c r="B2" s="9" t="s">
        <v>221</v>
      </c>
      <c r="C2" s="9"/>
      <c r="D2" s="1"/>
    </row>
    <row r="3" spans="1:16" ht="17.5" thickBot="1">
      <c r="B3" s="78"/>
      <c r="C3" s="111" t="s">
        <v>266</v>
      </c>
      <c r="D3" s="49"/>
      <c r="F3" s="110"/>
      <c r="G3" s="111" t="s">
        <v>267</v>
      </c>
      <c r="H3" s="49"/>
    </row>
    <row r="4" spans="1:16" ht="17.5" thickBot="1">
      <c r="B4" s="48" t="s">
        <v>222</v>
      </c>
      <c r="C4" s="11" t="s">
        <v>215</v>
      </c>
      <c r="D4" s="241" t="s">
        <v>389</v>
      </c>
      <c r="E4" s="1"/>
      <c r="F4" s="41" t="s">
        <v>222</v>
      </c>
      <c r="G4" s="11" t="s">
        <v>215</v>
      </c>
      <c r="H4" s="241" t="s">
        <v>389</v>
      </c>
    </row>
    <row r="5" spans="1:16">
      <c r="B5" s="41" t="s">
        <v>211</v>
      </c>
      <c r="C5" s="96">
        <v>64.941990000000004</v>
      </c>
      <c r="D5" s="18">
        <v>35.058010000000003</v>
      </c>
      <c r="F5" s="40" t="s">
        <v>216</v>
      </c>
      <c r="G5" s="96">
        <v>8.2104850000000003</v>
      </c>
      <c r="H5" s="18">
        <v>91.789510000000007</v>
      </c>
    </row>
    <row r="6" spans="1:16">
      <c r="B6" s="41" t="s">
        <v>212</v>
      </c>
      <c r="C6" s="96">
        <v>64.380629999999996</v>
      </c>
      <c r="D6" s="18">
        <v>35.619370000000004</v>
      </c>
      <c r="F6" s="41" t="s">
        <v>217</v>
      </c>
      <c r="G6" s="96">
        <v>6.7805229999999996</v>
      </c>
      <c r="H6" s="18">
        <v>93.219470000000001</v>
      </c>
    </row>
    <row r="7" spans="1:16">
      <c r="B7" s="41" t="s">
        <v>213</v>
      </c>
      <c r="C7" s="96">
        <v>51.730260000000001</v>
      </c>
      <c r="D7" s="18">
        <v>48.269739999999999</v>
      </c>
      <c r="F7" s="41" t="s">
        <v>218</v>
      </c>
      <c r="G7" s="96">
        <v>8.0269750000000002</v>
      </c>
      <c r="H7" s="18">
        <v>91.973020000000005</v>
      </c>
      <c r="O7" s="7"/>
      <c r="P7" s="7"/>
    </row>
    <row r="8" spans="1:16" ht="17.5" thickBot="1">
      <c r="B8" s="42" t="s">
        <v>214</v>
      </c>
      <c r="C8" s="97">
        <v>84.837599999999995</v>
      </c>
      <c r="D8" s="99">
        <v>15.1624</v>
      </c>
      <c r="F8" s="41" t="s">
        <v>219</v>
      </c>
      <c r="G8" s="96">
        <v>10.521420000000001</v>
      </c>
      <c r="H8" s="18">
        <v>89.478579999999994</v>
      </c>
      <c r="O8" s="7"/>
      <c r="P8" s="7"/>
    </row>
    <row r="9" spans="1:16" ht="17.5" thickBot="1">
      <c r="F9" s="42" t="s">
        <v>220</v>
      </c>
      <c r="G9" s="97">
        <v>7.1161159999999999</v>
      </c>
      <c r="H9" s="99">
        <v>92.883880000000005</v>
      </c>
      <c r="O9" s="7"/>
      <c r="P9" s="7"/>
    </row>
    <row r="12" spans="1:16">
      <c r="J12" s="30"/>
      <c r="K12" s="30"/>
      <c r="L12" s="30"/>
    </row>
  </sheetData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61.xml><?xml version="1.0" encoding="utf-8"?>
<worksheet xmlns="http://schemas.openxmlformats.org/spreadsheetml/2006/main" xmlns:r="http://schemas.openxmlformats.org/officeDocument/2006/relationships">
  <dimension ref="A1"/>
  <sheetViews>
    <sheetView topLeftCell="A7" workbookViewId="0">
      <selection activeCell="B3" sqref="B3"/>
    </sheetView>
  </sheetViews>
  <sheetFormatPr defaultRowHeight="17"/>
  <sheetData>
    <row r="1" spans="1:1">
      <c r="A1" s="3" t="s">
        <v>374</v>
      </c>
    </row>
  </sheetData>
  <phoneticPr fontId="1" type="noConversion"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>
  <dimension ref="A1:F6"/>
  <sheetViews>
    <sheetView workbookViewId="0"/>
  </sheetViews>
  <sheetFormatPr defaultRowHeight="17"/>
  <cols>
    <col min="2" max="6" width="18.36328125" customWidth="1"/>
  </cols>
  <sheetData>
    <row r="1" spans="1:6" ht="17.5" thickBot="1">
      <c r="A1" s="3" t="s">
        <v>315</v>
      </c>
    </row>
    <row r="2" spans="1:6" ht="17.5" thickBot="1">
      <c r="B2" s="268" t="s">
        <v>322</v>
      </c>
      <c r="C2" s="269"/>
      <c r="D2" s="269"/>
      <c r="E2" s="269"/>
      <c r="F2" s="270"/>
    </row>
    <row r="3" spans="1:6" ht="17.5" thickBot="1">
      <c r="B3" s="63" t="s">
        <v>317</v>
      </c>
      <c r="C3" s="63" t="s">
        <v>318</v>
      </c>
      <c r="D3" s="63" t="s">
        <v>319</v>
      </c>
      <c r="E3" s="63" t="s">
        <v>320</v>
      </c>
      <c r="F3" s="166" t="s">
        <v>321</v>
      </c>
    </row>
    <row r="4" spans="1:6" ht="17.5" thickBot="1">
      <c r="B4" s="63">
        <v>32.4</v>
      </c>
      <c r="C4" s="63">
        <v>24185.599999999999</v>
      </c>
      <c r="D4" s="63">
        <v>27022.9</v>
      </c>
      <c r="E4" s="63">
        <v>24114.25</v>
      </c>
      <c r="F4" s="166">
        <v>6723</v>
      </c>
    </row>
    <row r="5" spans="1:6" ht="17.5" thickBot="1">
      <c r="B5" s="168">
        <v>15.1</v>
      </c>
      <c r="C5" s="168">
        <v>22598.9</v>
      </c>
      <c r="D5" s="168">
        <v>25771.5</v>
      </c>
      <c r="E5" s="168">
        <v>27017.5</v>
      </c>
      <c r="F5" s="167">
        <v>5975</v>
      </c>
    </row>
    <row r="6" spans="1:6" ht="17.5" thickBot="1">
      <c r="B6" s="63">
        <v>22.7</v>
      </c>
      <c r="C6" s="63">
        <v>25704.3</v>
      </c>
      <c r="D6" s="63">
        <v>28726.9</v>
      </c>
      <c r="E6" s="63">
        <v>24287.5</v>
      </c>
      <c r="F6" s="166">
        <v>6950</v>
      </c>
    </row>
  </sheetData>
  <mergeCells count="1">
    <mergeCell ref="B2:F2"/>
  </mergeCells>
  <phoneticPr fontId="1" type="noConversion"/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>
  <dimension ref="A1:F6"/>
  <sheetViews>
    <sheetView workbookViewId="0">
      <selection activeCell="C16" sqref="C16"/>
    </sheetView>
  </sheetViews>
  <sheetFormatPr defaultRowHeight="17"/>
  <cols>
    <col min="2" max="6" width="18.36328125" customWidth="1"/>
  </cols>
  <sheetData>
    <row r="1" spans="1:6" ht="17.5" thickBot="1">
      <c r="A1" s="3" t="s">
        <v>316</v>
      </c>
    </row>
    <row r="2" spans="1:6" ht="17.5" thickBot="1">
      <c r="B2" s="268" t="s">
        <v>322</v>
      </c>
      <c r="C2" s="269"/>
      <c r="D2" s="269"/>
      <c r="E2" s="269"/>
      <c r="F2" s="270"/>
    </row>
    <row r="3" spans="1:6" ht="17.5" thickBot="1">
      <c r="B3" s="63" t="s">
        <v>317</v>
      </c>
      <c r="C3" s="63" t="s">
        <v>318</v>
      </c>
      <c r="D3" s="63" t="s">
        <v>319</v>
      </c>
      <c r="E3" s="63" t="s">
        <v>320</v>
      </c>
      <c r="F3" s="166" t="s">
        <v>321</v>
      </c>
    </row>
    <row r="4" spans="1:6" ht="17.5" thickBot="1">
      <c r="B4" s="63">
        <v>1.63</v>
      </c>
      <c r="C4" s="63">
        <v>1023.6</v>
      </c>
      <c r="D4" s="63">
        <v>1015.23</v>
      </c>
      <c r="E4" s="63">
        <v>1014.5</v>
      </c>
      <c r="F4" s="166">
        <v>1006.4</v>
      </c>
    </row>
    <row r="5" spans="1:6" ht="17.5" thickBot="1">
      <c r="B5" s="168">
        <v>0.76</v>
      </c>
      <c r="C5" s="168">
        <v>968.51</v>
      </c>
      <c r="D5" s="168">
        <v>1002.5</v>
      </c>
      <c r="E5" s="168">
        <v>998.5</v>
      </c>
      <c r="F5" s="167">
        <v>985.2</v>
      </c>
    </row>
    <row r="6" spans="1:6" ht="17.5" thickBot="1">
      <c r="B6" s="63">
        <v>1.1399999999999999</v>
      </c>
      <c r="C6" s="63">
        <v>997.6</v>
      </c>
      <c r="D6" s="63">
        <v>997.4</v>
      </c>
      <c r="E6" s="63">
        <v>1007.5</v>
      </c>
      <c r="F6" s="166">
        <v>1007.2</v>
      </c>
    </row>
  </sheetData>
  <mergeCells count="1">
    <mergeCell ref="B2:F2"/>
  </mergeCells>
  <phoneticPr fontId="1" type="noConversion"/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>
  <dimension ref="A1:H10"/>
  <sheetViews>
    <sheetView topLeftCell="A7" workbookViewId="0">
      <selection activeCell="B12" sqref="B12"/>
    </sheetView>
  </sheetViews>
  <sheetFormatPr defaultRowHeight="17"/>
  <sheetData>
    <row r="1" spans="1:8" ht="17.5" thickBot="1">
      <c r="A1" s="3" t="s">
        <v>376</v>
      </c>
    </row>
    <row r="2" spans="1:8" ht="17.5" thickBot="1">
      <c r="A2" s="4"/>
      <c r="B2" s="225"/>
      <c r="C2" s="263" t="s">
        <v>29</v>
      </c>
      <c r="D2" s="265"/>
      <c r="E2" s="264"/>
      <c r="F2" s="277" t="s">
        <v>274</v>
      </c>
      <c r="G2" s="277"/>
      <c r="H2" s="278"/>
    </row>
    <row r="3" spans="1:8" ht="17.5" thickBot="1">
      <c r="A3" s="4"/>
      <c r="C3" s="11" t="s">
        <v>275</v>
      </c>
      <c r="D3" s="11" t="s">
        <v>276</v>
      </c>
      <c r="E3" s="158" t="s">
        <v>277</v>
      </c>
      <c r="F3" s="11" t="s">
        <v>275</v>
      </c>
      <c r="G3" s="11" t="s">
        <v>276</v>
      </c>
      <c r="H3" s="158" t="s">
        <v>277</v>
      </c>
    </row>
    <row r="4" spans="1:8">
      <c r="B4" s="40" t="s">
        <v>16</v>
      </c>
      <c r="C4" s="159">
        <v>99.471999999999994</v>
      </c>
      <c r="D4" s="159">
        <v>4.9980000000000002</v>
      </c>
      <c r="E4" s="18">
        <v>5.4080000000000004</v>
      </c>
      <c r="F4" s="159">
        <v>4.1139999999999999</v>
      </c>
      <c r="G4" s="159">
        <v>2.548</v>
      </c>
      <c r="H4" s="18">
        <v>1.3919999999999999</v>
      </c>
    </row>
    <row r="5" spans="1:8">
      <c r="B5" s="41"/>
      <c r="C5" s="159">
        <v>96.597999999999999</v>
      </c>
      <c r="D5" s="159">
        <v>1.625</v>
      </c>
      <c r="E5" s="18">
        <v>3.3940000000000001</v>
      </c>
      <c r="F5" s="159">
        <v>4.694</v>
      </c>
      <c r="G5" s="159">
        <v>0.59699999999999998</v>
      </c>
      <c r="H5" s="18">
        <v>0.78300000000000003</v>
      </c>
    </row>
    <row r="6" spans="1:8" ht="17.5" thickBot="1">
      <c r="B6" s="42"/>
      <c r="C6" s="157">
        <f>300-C4-C5</f>
        <v>103.93000000000002</v>
      </c>
      <c r="D6" s="157">
        <v>4.9859999999999998</v>
      </c>
      <c r="E6" s="160">
        <v>2.8239999999999998</v>
      </c>
      <c r="F6" s="157">
        <v>2.8119999999999998</v>
      </c>
      <c r="G6" s="157">
        <v>1.0129999999999999</v>
      </c>
      <c r="H6" s="160">
        <v>0.84199999999999997</v>
      </c>
    </row>
    <row r="10" spans="1:8">
      <c r="A10" s="3" t="s">
        <v>375</v>
      </c>
    </row>
  </sheetData>
  <mergeCells count="2">
    <mergeCell ref="F2:H2"/>
    <mergeCell ref="C2:E2"/>
  </mergeCells>
  <phoneticPr fontId="1" type="noConversion"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>
  <dimension ref="A1:C6"/>
  <sheetViews>
    <sheetView workbookViewId="0">
      <selection activeCell="D14" sqref="D14"/>
    </sheetView>
  </sheetViews>
  <sheetFormatPr defaultRowHeight="17"/>
  <cols>
    <col min="2" max="3" width="14.6328125" style="46" customWidth="1"/>
  </cols>
  <sheetData>
    <row r="1" spans="1:3" ht="17.5" thickBot="1">
      <c r="A1" s="3" t="s">
        <v>290</v>
      </c>
      <c r="B1" s="148"/>
      <c r="C1" s="148"/>
    </row>
    <row r="2" spans="1:3" ht="17.5" thickBot="1">
      <c r="A2" s="3"/>
      <c r="B2" s="263" t="s">
        <v>230</v>
      </c>
      <c r="C2" s="264"/>
    </row>
    <row r="3" spans="1:3" ht="17.5" thickBot="1">
      <c r="B3" s="134" t="s">
        <v>228</v>
      </c>
      <c r="C3" s="130" t="s">
        <v>229</v>
      </c>
    </row>
    <row r="4" spans="1:3">
      <c r="B4" s="134">
        <v>25185.599999999999</v>
      </c>
      <c r="C4" s="133">
        <v>28022.9</v>
      </c>
    </row>
    <row r="5" spans="1:3">
      <c r="B5" s="135">
        <v>24898.9</v>
      </c>
      <c r="C5" s="18">
        <v>27731.5</v>
      </c>
    </row>
    <row r="6" spans="1:3" ht="17.5" thickBot="1">
      <c r="B6" s="136">
        <v>24904.799999999999</v>
      </c>
      <c r="C6" s="138">
        <v>29761.8</v>
      </c>
    </row>
  </sheetData>
  <mergeCells count="1">
    <mergeCell ref="B2:C2"/>
  </mergeCells>
  <phoneticPr fontId="1" type="noConversion"/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>
  <dimension ref="A1:G6"/>
  <sheetViews>
    <sheetView workbookViewId="0">
      <selection activeCell="E17" sqref="E17"/>
    </sheetView>
  </sheetViews>
  <sheetFormatPr defaultRowHeight="17"/>
  <cols>
    <col min="2" max="3" width="14.6328125" customWidth="1"/>
  </cols>
  <sheetData>
    <row r="1" spans="1:7" ht="17.5" thickBot="1">
      <c r="A1" s="3" t="s">
        <v>291</v>
      </c>
    </row>
    <row r="2" spans="1:7" ht="17.5" thickBot="1">
      <c r="B2" s="263" t="s">
        <v>230</v>
      </c>
      <c r="C2" s="264"/>
    </row>
    <row r="3" spans="1:7" ht="17.5" thickBot="1">
      <c r="B3" s="134" t="s">
        <v>228</v>
      </c>
      <c r="C3" s="130" t="s">
        <v>229</v>
      </c>
    </row>
    <row r="4" spans="1:7">
      <c r="B4" s="134">
        <v>1014.56</v>
      </c>
      <c r="C4" s="133">
        <v>1020.33</v>
      </c>
      <c r="F4" s="1"/>
      <c r="G4" s="1"/>
    </row>
    <row r="5" spans="1:7">
      <c r="B5" s="135">
        <v>998.35</v>
      </c>
      <c r="C5" s="18">
        <v>1012.15</v>
      </c>
      <c r="F5" s="1"/>
      <c r="G5" s="1"/>
    </row>
    <row r="6" spans="1:7" ht="17.5" thickBot="1">
      <c r="B6" s="136">
        <v>993.4</v>
      </c>
      <c r="C6" s="138">
        <v>985.34</v>
      </c>
      <c r="F6" s="1"/>
      <c r="G6" s="1"/>
    </row>
  </sheetData>
  <mergeCells count="1">
    <mergeCell ref="B2:C2"/>
  </mergeCells>
  <phoneticPr fontId="1" type="noConversion"/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>
  <dimension ref="A1:S29"/>
  <sheetViews>
    <sheetView topLeftCell="A25" zoomScaleNormal="100" workbookViewId="0">
      <selection activeCell="B31" sqref="B31"/>
    </sheetView>
  </sheetViews>
  <sheetFormatPr defaultRowHeight="17"/>
  <cols>
    <col min="1" max="1" width="17.26953125" customWidth="1"/>
    <col min="2" max="2" width="28.90625" customWidth="1"/>
    <col min="3" max="13" width="10.6328125" customWidth="1"/>
  </cols>
  <sheetData>
    <row r="1" spans="1:19">
      <c r="A1" s="3" t="s">
        <v>237</v>
      </c>
    </row>
    <row r="2" spans="1:19">
      <c r="A2" s="3"/>
    </row>
    <row r="3" spans="1:19" ht="17.5" thickBot="1">
      <c r="A3" s="3" t="s">
        <v>292</v>
      </c>
    </row>
    <row r="4" spans="1:19" ht="17.5" thickBot="1">
      <c r="B4" s="263" t="s">
        <v>42</v>
      </c>
      <c r="C4" s="265"/>
      <c r="D4" s="265"/>
      <c r="E4" s="265"/>
      <c r="F4" s="265"/>
      <c r="G4" s="265"/>
      <c r="H4" s="265"/>
      <c r="I4" s="265"/>
      <c r="J4" s="265"/>
      <c r="K4" s="265"/>
      <c r="L4" s="265"/>
      <c r="M4" s="264"/>
    </row>
    <row r="5" spans="1:19" ht="17.5" thickBot="1">
      <c r="B5" s="22" t="s">
        <v>45</v>
      </c>
      <c r="C5" s="49"/>
      <c r="D5" s="263" t="s">
        <v>27</v>
      </c>
      <c r="E5" s="265"/>
      <c r="F5" s="265"/>
      <c r="G5" s="265"/>
      <c r="H5" s="264"/>
      <c r="I5" s="263" t="s">
        <v>28</v>
      </c>
      <c r="J5" s="265"/>
      <c r="K5" s="265"/>
      <c r="L5" s="265"/>
      <c r="M5" s="264"/>
    </row>
    <row r="6" spans="1:19" ht="17.5" thickBot="1">
      <c r="B6" s="48" t="s">
        <v>231</v>
      </c>
      <c r="C6" s="128" t="s">
        <v>125</v>
      </c>
      <c r="D6" s="43">
        <v>0</v>
      </c>
      <c r="E6" s="51">
        <v>0.04</v>
      </c>
      <c r="F6" s="51">
        <v>0.2</v>
      </c>
      <c r="G6" s="51">
        <v>1</v>
      </c>
      <c r="H6" s="129">
        <v>5</v>
      </c>
      <c r="I6" s="43">
        <v>0</v>
      </c>
      <c r="J6" s="51">
        <v>0.04</v>
      </c>
      <c r="K6" s="51">
        <v>0.2</v>
      </c>
      <c r="L6" s="51">
        <v>1</v>
      </c>
      <c r="M6" s="133">
        <v>5</v>
      </c>
      <c r="O6" s="1"/>
      <c r="P6" s="1"/>
      <c r="Q6" s="1"/>
      <c r="R6" s="1"/>
      <c r="S6" s="1"/>
    </row>
    <row r="7" spans="1:19">
      <c r="B7" s="41" t="s">
        <v>235</v>
      </c>
      <c r="C7" s="17">
        <v>102.32599999999999</v>
      </c>
      <c r="D7" s="34">
        <v>101.3177</v>
      </c>
      <c r="E7" s="52">
        <v>91.77252</v>
      </c>
      <c r="F7" s="52">
        <v>70.415390000000002</v>
      </c>
      <c r="G7" s="52">
        <v>110.6001</v>
      </c>
      <c r="H7" s="26">
        <v>48.189520000000002</v>
      </c>
      <c r="I7" s="34">
        <v>100.012</v>
      </c>
      <c r="J7" s="52">
        <v>104.39230000000001</v>
      </c>
      <c r="K7" s="52">
        <v>112.8338</v>
      </c>
      <c r="L7" s="52">
        <v>64.614500000000007</v>
      </c>
      <c r="M7" s="133">
        <v>28.598310000000001</v>
      </c>
      <c r="O7" s="1"/>
      <c r="P7" s="1"/>
      <c r="Q7" s="1"/>
      <c r="R7" s="1"/>
      <c r="S7" s="1"/>
    </row>
    <row r="8" spans="1:19">
      <c r="B8" s="41"/>
      <c r="C8" s="17">
        <v>99.427000000000007</v>
      </c>
      <c r="D8" s="34">
        <v>100.5256</v>
      </c>
      <c r="E8" s="52">
        <v>89.575119999999998</v>
      </c>
      <c r="F8" s="52">
        <v>69.608699999999999</v>
      </c>
      <c r="G8" s="52">
        <v>107.82599999999999</v>
      </c>
      <c r="H8" s="26">
        <v>43.911520000000003</v>
      </c>
      <c r="I8" s="34">
        <v>96.366320000000002</v>
      </c>
      <c r="J8" s="52">
        <v>97.329679999999996</v>
      </c>
      <c r="K8" s="52">
        <v>105.458</v>
      </c>
      <c r="L8" s="52">
        <v>62.347589999999997</v>
      </c>
      <c r="M8" s="18">
        <v>25.70973</v>
      </c>
      <c r="O8" s="1"/>
      <c r="P8" s="1"/>
      <c r="Q8" s="1"/>
      <c r="R8" s="1"/>
      <c r="S8" s="1"/>
    </row>
    <row r="9" spans="1:19" ht="17.5" thickBot="1">
      <c r="B9" s="42"/>
      <c r="C9" s="137">
        <v>98.257000000000005</v>
      </c>
      <c r="D9" s="35">
        <v>98.153019999999998</v>
      </c>
      <c r="E9" s="53">
        <v>89.173599999999993</v>
      </c>
      <c r="F9" s="53">
        <v>68.440650000000005</v>
      </c>
      <c r="G9" s="53">
        <v>105.0883</v>
      </c>
      <c r="H9" s="139">
        <v>52.219299999999997</v>
      </c>
      <c r="I9" s="35">
        <v>103.6216</v>
      </c>
      <c r="J9" s="53">
        <v>99.707980000000006</v>
      </c>
      <c r="K9" s="53">
        <v>110.30500000000001</v>
      </c>
      <c r="L9" s="53">
        <v>66.261250000000004</v>
      </c>
      <c r="M9" s="138">
        <v>22.81964</v>
      </c>
      <c r="O9" s="1"/>
      <c r="P9" s="1"/>
      <c r="Q9" s="1"/>
      <c r="R9" s="1"/>
      <c r="S9" s="1"/>
    </row>
    <row r="10" spans="1:19">
      <c r="B10" s="27"/>
      <c r="C10" s="27"/>
      <c r="D10" s="26"/>
      <c r="E10" s="26"/>
      <c r="F10" s="26"/>
      <c r="G10" s="26"/>
      <c r="H10" s="26"/>
      <c r="I10" s="26"/>
      <c r="J10" s="26"/>
      <c r="K10" s="26"/>
      <c r="L10" s="26"/>
      <c r="M10" s="132"/>
      <c r="O10" s="1"/>
      <c r="P10" s="1"/>
      <c r="Q10" s="1"/>
      <c r="R10" s="1"/>
      <c r="S10" s="1"/>
    </row>
    <row r="11" spans="1:19">
      <c r="B11" s="27"/>
      <c r="C11" s="27"/>
      <c r="D11" s="26"/>
      <c r="E11" s="26"/>
      <c r="F11" s="26"/>
      <c r="G11" s="26"/>
      <c r="H11" s="26"/>
      <c r="I11" s="26"/>
      <c r="J11" s="26"/>
      <c r="K11" s="26"/>
      <c r="L11" s="26"/>
      <c r="M11" s="26"/>
      <c r="O11" s="1"/>
      <c r="P11" s="1"/>
      <c r="Q11" s="1"/>
      <c r="R11" s="1"/>
      <c r="S11" s="1"/>
    </row>
    <row r="12" spans="1:19" ht="17.5" thickBot="1">
      <c r="A12" s="3" t="s">
        <v>293</v>
      </c>
    </row>
    <row r="13" spans="1:19" ht="17.5" thickBot="1">
      <c r="B13" s="263" t="s">
        <v>46</v>
      </c>
      <c r="C13" s="265"/>
      <c r="D13" s="265"/>
      <c r="E13" s="265"/>
      <c r="F13" s="265"/>
      <c r="G13" s="265"/>
      <c r="H13" s="265"/>
      <c r="I13" s="265"/>
      <c r="J13" s="265"/>
      <c r="K13" s="265"/>
      <c r="L13" s="265"/>
      <c r="M13" s="264"/>
    </row>
    <row r="14" spans="1:19" ht="17.5" thickBot="1">
      <c r="B14" s="22" t="s">
        <v>45</v>
      </c>
      <c r="C14" s="121"/>
      <c r="D14" s="263" t="s">
        <v>27</v>
      </c>
      <c r="E14" s="265"/>
      <c r="F14" s="265"/>
      <c r="G14" s="265"/>
      <c r="H14" s="264"/>
      <c r="I14" s="263" t="s">
        <v>28</v>
      </c>
      <c r="J14" s="265"/>
      <c r="K14" s="265"/>
      <c r="L14" s="265"/>
      <c r="M14" s="264"/>
    </row>
    <row r="15" spans="1:19" ht="17.5" thickBot="1">
      <c r="B15" s="48" t="s">
        <v>231</v>
      </c>
      <c r="C15" s="128" t="s">
        <v>234</v>
      </c>
      <c r="D15" s="43">
        <v>0</v>
      </c>
      <c r="E15" s="51">
        <v>0.04</v>
      </c>
      <c r="F15" s="51">
        <v>0.2</v>
      </c>
      <c r="G15" s="51">
        <v>1</v>
      </c>
      <c r="H15" s="129">
        <v>5</v>
      </c>
      <c r="I15" s="43">
        <v>0</v>
      </c>
      <c r="J15" s="51">
        <v>0.04</v>
      </c>
      <c r="K15" s="51">
        <v>0.2</v>
      </c>
      <c r="L15" s="51">
        <v>1</v>
      </c>
      <c r="M15" s="130">
        <v>5</v>
      </c>
    </row>
    <row r="16" spans="1:19">
      <c r="B16" s="41" t="s">
        <v>235</v>
      </c>
      <c r="C16" s="17">
        <v>96.122</v>
      </c>
      <c r="D16" s="36">
        <v>97.603480000000005</v>
      </c>
      <c r="E16" s="54">
        <v>105.10720000000001</v>
      </c>
      <c r="F16" s="54">
        <v>110.6309</v>
      </c>
      <c r="G16" s="54">
        <v>118.66070000000001</v>
      </c>
      <c r="H16" s="132">
        <v>57.348480000000002</v>
      </c>
      <c r="I16" s="36">
        <v>101.8036</v>
      </c>
      <c r="J16" s="54">
        <v>90.547219999999996</v>
      </c>
      <c r="K16" s="54">
        <v>98.832080000000005</v>
      </c>
      <c r="L16" s="52">
        <v>63.011600000000001</v>
      </c>
      <c r="M16" s="18">
        <v>36.210189999999997</v>
      </c>
      <c r="O16" s="1"/>
      <c r="P16" s="1"/>
      <c r="Q16" s="1"/>
      <c r="R16" s="1"/>
      <c r="S16" s="1"/>
    </row>
    <row r="17" spans="1:19">
      <c r="B17" s="41"/>
      <c r="C17" s="17">
        <v>107.01900000000001</v>
      </c>
      <c r="D17" s="34">
        <v>100.5151</v>
      </c>
      <c r="E17" s="52">
        <v>101.35899999999999</v>
      </c>
      <c r="F17" s="52">
        <v>113.78</v>
      </c>
      <c r="G17" s="52">
        <v>120.59690000000001</v>
      </c>
      <c r="H17" s="26">
        <v>60.767910000000001</v>
      </c>
      <c r="I17" s="34">
        <v>99.206140000000005</v>
      </c>
      <c r="J17" s="52">
        <v>91.067409999999995</v>
      </c>
      <c r="K17" s="52">
        <v>96.813929999999999</v>
      </c>
      <c r="L17" s="52">
        <v>59.843449999999997</v>
      </c>
      <c r="M17" s="18">
        <v>34.371229999999997</v>
      </c>
      <c r="O17" s="1"/>
      <c r="P17" s="1"/>
      <c r="Q17" s="1"/>
      <c r="R17" s="1"/>
      <c r="S17" s="1"/>
    </row>
    <row r="18" spans="1:19" ht="17.5" thickBot="1">
      <c r="B18" s="42"/>
      <c r="C18" s="137">
        <v>97.057000000000002</v>
      </c>
      <c r="D18" s="35">
        <v>101.88509999999999</v>
      </c>
      <c r="E18" s="53">
        <v>105.68810000000001</v>
      </c>
      <c r="F18" s="53">
        <v>113.3599</v>
      </c>
      <c r="G18" s="53">
        <v>115.25230000000001</v>
      </c>
      <c r="H18" s="139">
        <v>57.279069999999997</v>
      </c>
      <c r="I18" s="35">
        <v>98.990399999999994</v>
      </c>
      <c r="J18" s="53">
        <v>89.32414</v>
      </c>
      <c r="K18" s="53">
        <v>95.119380000000007</v>
      </c>
      <c r="L18" s="53">
        <v>62.143450000000001</v>
      </c>
      <c r="M18" s="18">
        <v>32.998539999999998</v>
      </c>
      <c r="O18" s="1"/>
      <c r="P18" s="1"/>
      <c r="Q18" s="1"/>
      <c r="R18" s="1"/>
      <c r="S18" s="1"/>
    </row>
    <row r="19" spans="1:19">
      <c r="B19" s="27"/>
      <c r="D19" s="27"/>
      <c r="E19" s="27"/>
      <c r="F19" s="27"/>
      <c r="G19" s="27"/>
      <c r="H19" s="27"/>
      <c r="I19" s="27"/>
      <c r="J19" s="27"/>
      <c r="K19" s="27"/>
      <c r="L19" s="27"/>
      <c r="M19" s="149"/>
      <c r="O19" s="1"/>
      <c r="P19" s="1"/>
      <c r="Q19" s="1"/>
      <c r="R19" s="1"/>
      <c r="S19" s="1"/>
    </row>
    <row r="20" spans="1:19">
      <c r="B20" s="27"/>
      <c r="C20" s="27"/>
      <c r="D20" s="27"/>
      <c r="E20" s="27"/>
      <c r="F20" s="27"/>
      <c r="G20" s="27"/>
      <c r="H20" s="27"/>
      <c r="I20" s="27"/>
      <c r="J20" s="27"/>
      <c r="K20" s="27"/>
      <c r="L20" s="27"/>
      <c r="M20" s="27"/>
      <c r="O20" s="1"/>
      <c r="P20" s="1"/>
      <c r="Q20" s="1"/>
      <c r="R20" s="1"/>
      <c r="S20" s="1"/>
    </row>
    <row r="21" spans="1:19" ht="17.5" thickBot="1">
      <c r="A21" s="3" t="s">
        <v>294</v>
      </c>
      <c r="O21" s="1"/>
      <c r="P21" s="1"/>
      <c r="Q21" s="1"/>
      <c r="R21" s="1"/>
      <c r="S21" s="1"/>
    </row>
    <row r="22" spans="1:19" ht="17.5" thickBot="1">
      <c r="B22" s="263" t="s">
        <v>47</v>
      </c>
      <c r="C22" s="265"/>
      <c r="D22" s="265"/>
      <c r="E22" s="265"/>
      <c r="F22" s="265"/>
      <c r="G22" s="265"/>
      <c r="H22" s="265"/>
      <c r="I22" s="265"/>
      <c r="J22" s="265"/>
      <c r="K22" s="265"/>
      <c r="L22" s="265"/>
      <c r="M22" s="264"/>
    </row>
    <row r="23" spans="1:19" ht="17.5" thickBot="1">
      <c r="B23" s="22" t="s">
        <v>45</v>
      </c>
      <c r="C23" s="121"/>
      <c r="D23" s="263" t="s">
        <v>236</v>
      </c>
      <c r="E23" s="265"/>
      <c r="F23" s="265"/>
      <c r="G23" s="265"/>
      <c r="H23" s="264"/>
      <c r="I23" s="263" t="s">
        <v>28</v>
      </c>
      <c r="J23" s="265"/>
      <c r="K23" s="265"/>
      <c r="L23" s="265"/>
      <c r="M23" s="264"/>
      <c r="O23" s="1"/>
      <c r="P23" s="1"/>
      <c r="Q23" s="1"/>
      <c r="R23" s="1"/>
      <c r="S23" s="1"/>
    </row>
    <row r="24" spans="1:19" ht="17.5" thickBot="1">
      <c r="B24" s="48" t="s">
        <v>231</v>
      </c>
      <c r="C24" s="128" t="s">
        <v>125</v>
      </c>
      <c r="D24" s="43">
        <v>0</v>
      </c>
      <c r="E24" s="51">
        <v>0.04</v>
      </c>
      <c r="F24" s="47">
        <v>0.2</v>
      </c>
      <c r="G24" s="51">
        <v>1</v>
      </c>
      <c r="H24" s="129">
        <v>5</v>
      </c>
      <c r="I24" s="43">
        <v>0</v>
      </c>
      <c r="J24" s="51">
        <v>0.04</v>
      </c>
      <c r="K24" s="51">
        <v>0.2</v>
      </c>
      <c r="L24" s="51">
        <v>1</v>
      </c>
      <c r="M24" s="133">
        <v>5</v>
      </c>
      <c r="O24" s="1"/>
      <c r="P24" s="1"/>
      <c r="Q24" s="1"/>
      <c r="R24" s="1"/>
      <c r="S24" s="1"/>
    </row>
    <row r="25" spans="1:19">
      <c r="B25" s="41" t="s">
        <v>235</v>
      </c>
      <c r="C25" s="17">
        <v>97.316999999999993</v>
      </c>
      <c r="D25" s="36">
        <v>100.3327</v>
      </c>
      <c r="E25" s="52">
        <v>123.0286</v>
      </c>
      <c r="F25" s="54">
        <v>115.8356</v>
      </c>
      <c r="G25" s="54">
        <v>116.23269999999999</v>
      </c>
      <c r="H25" s="132">
        <v>64.268979999999999</v>
      </c>
      <c r="I25" s="36">
        <v>99.925740000000005</v>
      </c>
      <c r="J25" s="54">
        <v>74.350859999999997</v>
      </c>
      <c r="K25" s="54">
        <v>69.842669999999998</v>
      </c>
      <c r="L25" s="52">
        <v>67.152600000000007</v>
      </c>
      <c r="M25" s="133">
        <v>32.366050000000001</v>
      </c>
      <c r="O25" s="1"/>
      <c r="P25" s="1"/>
      <c r="Q25" s="1"/>
      <c r="R25" s="1"/>
      <c r="S25" s="1"/>
    </row>
    <row r="26" spans="1:19">
      <c r="B26" s="41"/>
      <c r="C26" s="17">
        <v>103.04300000000001</v>
      </c>
      <c r="D26" s="34">
        <v>101.3952</v>
      </c>
      <c r="E26" s="52">
        <v>120.09569999999999</v>
      </c>
      <c r="F26" s="52">
        <v>112.8891</v>
      </c>
      <c r="G26" s="52">
        <v>114.0976</v>
      </c>
      <c r="H26" s="26">
        <v>65.032759999999996</v>
      </c>
      <c r="I26" s="34">
        <v>98.511939999999996</v>
      </c>
      <c r="J26" s="52">
        <v>69.90043</v>
      </c>
      <c r="K26" s="52">
        <v>66.869290000000007</v>
      </c>
      <c r="L26" s="52">
        <v>64.833860000000001</v>
      </c>
      <c r="M26" s="18">
        <v>31.76642</v>
      </c>
      <c r="O26" s="1"/>
      <c r="P26" s="1"/>
      <c r="Q26" s="1"/>
      <c r="R26" s="1"/>
      <c r="S26" s="1"/>
    </row>
    <row r="27" spans="1:19" ht="17.5" thickBot="1">
      <c r="B27" s="42"/>
      <c r="C27" s="137">
        <v>99.656999999999996</v>
      </c>
      <c r="D27" s="35">
        <v>98.272180000000006</v>
      </c>
      <c r="E27" s="53">
        <v>124.8549</v>
      </c>
      <c r="F27" s="53">
        <v>117.414</v>
      </c>
      <c r="G27" s="53">
        <v>121.5656</v>
      </c>
      <c r="H27" s="139">
        <v>62.870429999999999</v>
      </c>
      <c r="I27" s="35">
        <v>101.56229999999999</v>
      </c>
      <c r="J27" s="53">
        <v>74.034549999999996</v>
      </c>
      <c r="K27" s="53">
        <v>68.522390000000001</v>
      </c>
      <c r="L27" s="53">
        <v>64.333259999999996</v>
      </c>
      <c r="M27" s="18">
        <v>28.40521</v>
      </c>
      <c r="O27" s="1"/>
      <c r="P27" s="1"/>
      <c r="Q27" s="1"/>
      <c r="R27" s="1"/>
      <c r="S27" s="1"/>
    </row>
    <row r="28" spans="1:19">
      <c r="B28" s="27"/>
      <c r="M28" s="6"/>
      <c r="N28" s="7"/>
      <c r="O28" s="1"/>
      <c r="P28" s="1"/>
      <c r="Q28" s="1"/>
      <c r="R28" s="1"/>
      <c r="S28" s="1"/>
    </row>
    <row r="29" spans="1:19">
      <c r="A29" s="3" t="s">
        <v>377</v>
      </c>
    </row>
  </sheetData>
  <mergeCells count="9">
    <mergeCell ref="D23:H23"/>
    <mergeCell ref="I23:M23"/>
    <mergeCell ref="D5:H5"/>
    <mergeCell ref="I5:M5"/>
    <mergeCell ref="B4:M4"/>
    <mergeCell ref="B13:M13"/>
    <mergeCell ref="B22:M22"/>
    <mergeCell ref="D14:H14"/>
    <mergeCell ref="I14:M14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>
  <dimension ref="A1:S30"/>
  <sheetViews>
    <sheetView topLeftCell="A22" zoomScaleNormal="100" workbookViewId="0">
      <selection activeCell="B31" sqref="B31"/>
    </sheetView>
  </sheetViews>
  <sheetFormatPr defaultRowHeight="17"/>
  <cols>
    <col min="1" max="1" width="17.26953125" customWidth="1"/>
    <col min="2" max="2" width="28.90625" customWidth="1"/>
    <col min="3" max="13" width="10.6328125" customWidth="1"/>
  </cols>
  <sheetData>
    <row r="1" spans="1:19">
      <c r="A1" s="3" t="s">
        <v>238</v>
      </c>
    </row>
    <row r="2" spans="1:19">
      <c r="A2" s="3"/>
    </row>
    <row r="3" spans="1:19" ht="17.5" thickBot="1">
      <c r="A3" s="3" t="s">
        <v>295</v>
      </c>
    </row>
    <row r="4" spans="1:19" ht="17.5" thickBot="1">
      <c r="B4" s="263" t="s">
        <v>42</v>
      </c>
      <c r="C4" s="265"/>
      <c r="D4" s="265"/>
      <c r="E4" s="265"/>
      <c r="F4" s="265"/>
      <c r="G4" s="265"/>
      <c r="H4" s="265"/>
      <c r="I4" s="265"/>
      <c r="J4" s="265"/>
      <c r="K4" s="265"/>
      <c r="L4" s="265"/>
      <c r="M4" s="264"/>
    </row>
    <row r="5" spans="1:19" ht="17.5" thickBot="1">
      <c r="B5" s="22" t="s">
        <v>45</v>
      </c>
      <c r="C5" s="49"/>
      <c r="D5" s="263" t="s">
        <v>27</v>
      </c>
      <c r="E5" s="265"/>
      <c r="F5" s="265"/>
      <c r="G5" s="265"/>
      <c r="H5" s="264"/>
      <c r="I5" s="263" t="s">
        <v>28</v>
      </c>
      <c r="J5" s="265"/>
      <c r="K5" s="265"/>
      <c r="L5" s="265"/>
      <c r="M5" s="264"/>
    </row>
    <row r="6" spans="1:19" ht="17.5" thickBot="1">
      <c r="B6" s="48" t="s">
        <v>232</v>
      </c>
      <c r="C6" s="128" t="s">
        <v>125</v>
      </c>
      <c r="D6" s="43">
        <v>0</v>
      </c>
      <c r="E6" s="51">
        <v>0.04</v>
      </c>
      <c r="F6" s="51">
        <v>0.2</v>
      </c>
      <c r="G6" s="51">
        <v>1</v>
      </c>
      <c r="H6" s="129">
        <v>5</v>
      </c>
      <c r="I6" s="43">
        <v>0</v>
      </c>
      <c r="J6" s="51">
        <v>0.04</v>
      </c>
      <c r="K6" s="51">
        <v>0.2</v>
      </c>
      <c r="L6" s="51">
        <v>1</v>
      </c>
      <c r="M6" s="133">
        <v>5</v>
      </c>
      <c r="O6" s="1"/>
      <c r="P6" s="1"/>
      <c r="Q6" s="1"/>
      <c r="R6" s="1"/>
      <c r="S6" s="1"/>
    </row>
    <row r="7" spans="1:19">
      <c r="B7" s="41" t="s">
        <v>235</v>
      </c>
      <c r="C7" s="17">
        <v>101.376</v>
      </c>
      <c r="D7" s="34">
        <v>96.422989999999999</v>
      </c>
      <c r="E7" s="52">
        <v>36.979840000000003</v>
      </c>
      <c r="F7" s="52">
        <v>49.735289999999999</v>
      </c>
      <c r="G7" s="52">
        <v>63.524889999999999</v>
      </c>
      <c r="H7" s="26">
        <v>58.878070000000001</v>
      </c>
      <c r="I7" s="34">
        <v>99.126329999999996</v>
      </c>
      <c r="J7" s="52">
        <v>17.77844</v>
      </c>
      <c r="K7" s="52">
        <v>12.35928</v>
      </c>
      <c r="L7" s="52">
        <v>7.8388840000000002</v>
      </c>
      <c r="M7" s="133">
        <v>1.9357839999999999</v>
      </c>
      <c r="O7" s="1"/>
      <c r="P7" s="1"/>
      <c r="Q7" s="1"/>
      <c r="R7" s="1"/>
      <c r="S7" s="1"/>
    </row>
    <row r="8" spans="1:19">
      <c r="B8" s="41"/>
      <c r="C8" s="17">
        <v>100.52200000000001</v>
      </c>
      <c r="D8" s="34">
        <v>102.1369</v>
      </c>
      <c r="E8" s="52">
        <v>43.730629999999998</v>
      </c>
      <c r="F8" s="52">
        <v>52.182139999999997</v>
      </c>
      <c r="G8" s="52">
        <v>57.725960000000001</v>
      </c>
      <c r="H8" s="26">
        <v>54.903309999999998</v>
      </c>
      <c r="I8" s="34">
        <v>102.684</v>
      </c>
      <c r="J8" s="52">
        <v>19.92193</v>
      </c>
      <c r="K8" s="52">
        <v>10.893980000000001</v>
      </c>
      <c r="L8" s="52">
        <v>6.1836180000000001</v>
      </c>
      <c r="M8" s="18">
        <v>1.6298760000000001</v>
      </c>
      <c r="O8" s="1"/>
      <c r="P8" s="1"/>
      <c r="Q8" s="1"/>
      <c r="R8" s="1"/>
      <c r="S8" s="1"/>
    </row>
    <row r="9" spans="1:19" ht="17.5" thickBot="1">
      <c r="B9" s="42"/>
      <c r="C9" s="137">
        <v>98.106999999999999</v>
      </c>
      <c r="D9" s="35">
        <v>101.4401</v>
      </c>
      <c r="E9" s="53">
        <v>39.591279999999998</v>
      </c>
      <c r="F9" s="53">
        <v>48.122340000000001</v>
      </c>
      <c r="G9" s="53">
        <v>61.988750000000003</v>
      </c>
      <c r="H9" s="139">
        <v>54.683860000000003</v>
      </c>
      <c r="I9" s="35">
        <v>98.190250000000006</v>
      </c>
      <c r="J9" s="53">
        <v>18.411670000000001</v>
      </c>
      <c r="K9" s="53">
        <v>13.702220000000001</v>
      </c>
      <c r="L9" s="53">
        <v>6.0120040000000001</v>
      </c>
      <c r="M9" s="138">
        <v>1.862978</v>
      </c>
      <c r="O9" s="1"/>
      <c r="P9" s="1"/>
      <c r="Q9" s="1"/>
      <c r="R9" s="1"/>
      <c r="S9" s="1"/>
    </row>
    <row r="10" spans="1:19">
      <c r="B10" s="27"/>
      <c r="C10" s="27"/>
      <c r="D10" s="26"/>
      <c r="E10" s="26"/>
      <c r="F10" s="26"/>
      <c r="G10" s="26"/>
      <c r="H10" s="26"/>
      <c r="I10" s="26"/>
      <c r="J10" s="26"/>
      <c r="K10" s="26"/>
      <c r="L10" s="26"/>
      <c r="M10" s="132"/>
      <c r="O10" s="1"/>
      <c r="P10" s="1"/>
      <c r="Q10" s="1"/>
      <c r="R10" s="1"/>
      <c r="S10" s="1"/>
    </row>
    <row r="11" spans="1:19">
      <c r="B11" s="27"/>
      <c r="C11" s="27"/>
      <c r="D11" s="26"/>
      <c r="E11" s="26"/>
      <c r="F11" s="26"/>
      <c r="G11" s="26"/>
      <c r="H11" s="26"/>
      <c r="I11" s="26"/>
      <c r="J11" s="26"/>
      <c r="K11" s="26"/>
      <c r="L11" s="26"/>
      <c r="M11" s="26"/>
      <c r="O11" s="1"/>
      <c r="P11" s="1"/>
      <c r="Q11" s="1"/>
      <c r="R11" s="1"/>
      <c r="S11" s="1"/>
    </row>
    <row r="12" spans="1:19" ht="17.5" thickBot="1">
      <c r="A12" s="3" t="s">
        <v>296</v>
      </c>
    </row>
    <row r="13" spans="1:19" ht="17.5" thickBot="1">
      <c r="B13" s="263" t="s">
        <v>46</v>
      </c>
      <c r="C13" s="265"/>
      <c r="D13" s="265"/>
      <c r="E13" s="265"/>
      <c r="F13" s="265"/>
      <c r="G13" s="265"/>
      <c r="H13" s="265"/>
      <c r="I13" s="265"/>
      <c r="J13" s="265"/>
      <c r="K13" s="265"/>
      <c r="L13" s="265"/>
      <c r="M13" s="264"/>
    </row>
    <row r="14" spans="1:19" ht="17.5" thickBot="1">
      <c r="B14" s="22" t="s">
        <v>45</v>
      </c>
      <c r="C14" s="121"/>
      <c r="D14" s="263" t="s">
        <v>27</v>
      </c>
      <c r="E14" s="265"/>
      <c r="F14" s="265"/>
      <c r="G14" s="265"/>
      <c r="H14" s="264"/>
      <c r="I14" s="263" t="s">
        <v>28</v>
      </c>
      <c r="J14" s="265"/>
      <c r="K14" s="265"/>
      <c r="L14" s="265"/>
      <c r="M14" s="264"/>
    </row>
    <row r="15" spans="1:19" ht="17.5" thickBot="1">
      <c r="B15" s="48" t="s">
        <v>232</v>
      </c>
      <c r="C15" s="128" t="s">
        <v>234</v>
      </c>
      <c r="D15" s="43">
        <v>0</v>
      </c>
      <c r="E15" s="51">
        <v>0.04</v>
      </c>
      <c r="F15" s="51">
        <v>0.2</v>
      </c>
      <c r="G15" s="51">
        <v>1</v>
      </c>
      <c r="H15" s="129">
        <v>5</v>
      </c>
      <c r="I15" s="43">
        <v>0</v>
      </c>
      <c r="J15" s="51">
        <v>0.04</v>
      </c>
      <c r="K15" s="51">
        <v>0.2</v>
      </c>
      <c r="L15" s="51">
        <v>1</v>
      </c>
      <c r="M15" s="130">
        <v>5</v>
      </c>
      <c r="O15" s="1"/>
      <c r="P15" s="1"/>
      <c r="Q15" s="1"/>
      <c r="R15" s="1"/>
      <c r="S15" s="1"/>
    </row>
    <row r="16" spans="1:19">
      <c r="B16" s="41" t="s">
        <v>235</v>
      </c>
      <c r="C16" s="17">
        <v>98.429000000000002</v>
      </c>
      <c r="D16" s="36">
        <v>100.7276</v>
      </c>
      <c r="E16" s="54">
        <v>36.474850000000004</v>
      </c>
      <c r="F16" s="54">
        <v>21.58746</v>
      </c>
      <c r="G16" s="54">
        <v>19.763169999999999</v>
      </c>
      <c r="H16" s="132">
        <v>10.80166</v>
      </c>
      <c r="I16" s="36">
        <v>96.931560000000005</v>
      </c>
      <c r="J16" s="54">
        <v>35.400669999999998</v>
      </c>
      <c r="K16" s="54">
        <v>22.385249999999999</v>
      </c>
      <c r="L16" s="52">
        <v>19.793530000000001</v>
      </c>
      <c r="M16" s="18">
        <v>10.58567</v>
      </c>
      <c r="O16" s="1"/>
      <c r="P16" s="1"/>
      <c r="Q16" s="1"/>
      <c r="R16" s="1"/>
      <c r="S16" s="1"/>
    </row>
    <row r="17" spans="1:19">
      <c r="B17" s="41"/>
      <c r="C17" s="17">
        <v>104.51900000000001</v>
      </c>
      <c r="D17" s="34">
        <v>99.467209999999994</v>
      </c>
      <c r="E17" s="52">
        <v>36.079360000000001</v>
      </c>
      <c r="F17" s="52">
        <v>21.210999999999999</v>
      </c>
      <c r="G17" s="52">
        <v>19.33417</v>
      </c>
      <c r="H17" s="26">
        <v>10.424300000000001</v>
      </c>
      <c r="I17" s="34">
        <v>101.2122</v>
      </c>
      <c r="J17" s="52">
        <v>34.029949999999999</v>
      </c>
      <c r="K17" s="52">
        <v>20.960319999999999</v>
      </c>
      <c r="L17" s="52">
        <v>18.658999999999999</v>
      </c>
      <c r="M17" s="18">
        <v>10.044230000000001</v>
      </c>
      <c r="O17" s="1"/>
      <c r="P17" s="1"/>
      <c r="Q17" s="1"/>
      <c r="R17" s="1"/>
      <c r="S17" s="1"/>
    </row>
    <row r="18" spans="1:19" ht="17.5" thickBot="1">
      <c r="B18" s="42"/>
      <c r="C18" s="137">
        <v>97.117999999999995</v>
      </c>
      <c r="D18" s="35">
        <v>99.805250000000001</v>
      </c>
      <c r="E18" s="53">
        <v>36.8504</v>
      </c>
      <c r="F18" s="53">
        <v>21.887350000000001</v>
      </c>
      <c r="G18" s="53">
        <v>19.03246</v>
      </c>
      <c r="H18" s="139">
        <v>10.362690000000001</v>
      </c>
      <c r="I18" s="35">
        <v>101.8562</v>
      </c>
      <c r="J18" s="53">
        <v>34.406190000000002</v>
      </c>
      <c r="K18" s="53">
        <v>20.816410000000001</v>
      </c>
      <c r="L18" s="53">
        <v>18.039459999999998</v>
      </c>
      <c r="M18" s="18">
        <v>10.23719</v>
      </c>
      <c r="O18" s="1"/>
      <c r="P18" s="1"/>
      <c r="Q18" s="1"/>
      <c r="R18" s="1"/>
      <c r="S18" s="1"/>
    </row>
    <row r="19" spans="1:19">
      <c r="B19" s="27"/>
      <c r="D19" s="27"/>
      <c r="E19" s="27"/>
      <c r="F19" s="27"/>
      <c r="G19" s="27"/>
      <c r="H19" s="27"/>
      <c r="I19" s="27"/>
      <c r="J19" s="27"/>
      <c r="K19" s="27"/>
      <c r="L19" s="27"/>
      <c r="M19" s="149"/>
      <c r="O19" s="1"/>
      <c r="P19" s="1"/>
      <c r="Q19" s="1"/>
      <c r="R19" s="1"/>
      <c r="S19" s="1"/>
    </row>
    <row r="20" spans="1:19">
      <c r="B20" s="27"/>
      <c r="C20" s="27"/>
      <c r="D20" s="27"/>
      <c r="E20" s="27"/>
      <c r="F20" s="27"/>
      <c r="G20" s="27"/>
      <c r="H20" s="27"/>
      <c r="I20" s="27"/>
      <c r="J20" s="27"/>
      <c r="K20" s="27"/>
      <c r="L20" s="27"/>
      <c r="M20" s="27"/>
      <c r="O20" s="1"/>
      <c r="P20" s="1"/>
      <c r="Q20" s="1"/>
      <c r="R20" s="1"/>
    </row>
    <row r="21" spans="1:19" ht="17.5" thickBot="1">
      <c r="A21" s="3" t="s">
        <v>297</v>
      </c>
      <c r="O21" s="1"/>
      <c r="P21" s="1"/>
      <c r="Q21" s="1"/>
      <c r="R21" s="1"/>
      <c r="S21" s="1"/>
    </row>
    <row r="22" spans="1:19" ht="17.5" thickBot="1">
      <c r="B22" s="263" t="s">
        <v>47</v>
      </c>
      <c r="C22" s="265"/>
      <c r="D22" s="265"/>
      <c r="E22" s="265"/>
      <c r="F22" s="265"/>
      <c r="G22" s="265"/>
      <c r="H22" s="265"/>
      <c r="I22" s="265"/>
      <c r="J22" s="265"/>
      <c r="K22" s="265"/>
      <c r="L22" s="265"/>
      <c r="M22" s="264"/>
    </row>
    <row r="23" spans="1:19" ht="17.5" thickBot="1">
      <c r="B23" s="22" t="s">
        <v>45</v>
      </c>
      <c r="C23" s="121"/>
      <c r="D23" s="263" t="s">
        <v>236</v>
      </c>
      <c r="E23" s="265"/>
      <c r="F23" s="265"/>
      <c r="G23" s="265"/>
      <c r="H23" s="264"/>
      <c r="I23" s="263" t="s">
        <v>28</v>
      </c>
      <c r="J23" s="265"/>
      <c r="K23" s="265"/>
      <c r="L23" s="265"/>
      <c r="M23" s="264"/>
    </row>
    <row r="24" spans="1:19" ht="17.5" thickBot="1">
      <c r="B24" s="48" t="s">
        <v>232</v>
      </c>
      <c r="C24" s="128" t="s">
        <v>125</v>
      </c>
      <c r="D24" s="43">
        <v>0</v>
      </c>
      <c r="E24" s="51">
        <v>0.04</v>
      </c>
      <c r="F24" s="47">
        <v>0.2</v>
      </c>
      <c r="G24" s="51">
        <v>1</v>
      </c>
      <c r="H24" s="129">
        <v>5</v>
      </c>
      <c r="I24" s="43">
        <v>0</v>
      </c>
      <c r="J24" s="51">
        <v>0.04</v>
      </c>
      <c r="K24" s="51">
        <v>0.2</v>
      </c>
      <c r="L24" s="51">
        <v>1</v>
      </c>
      <c r="M24" s="133">
        <v>5</v>
      </c>
    </row>
    <row r="25" spans="1:19">
      <c r="B25" s="41" t="s">
        <v>235</v>
      </c>
      <c r="C25" s="17">
        <v>99.316999999999993</v>
      </c>
      <c r="D25" s="36">
        <v>98.509330000000006</v>
      </c>
      <c r="E25" s="52">
        <v>81.622559999999993</v>
      </c>
      <c r="F25" s="54">
        <v>75.697550000000007</v>
      </c>
      <c r="G25" s="54">
        <v>64.220320000000001</v>
      </c>
      <c r="H25" s="132">
        <v>43.371490000000001</v>
      </c>
      <c r="I25" s="36">
        <v>97.675380000000004</v>
      </c>
      <c r="J25" s="54">
        <v>92.677580000000006</v>
      </c>
      <c r="K25" s="54">
        <v>38.50018</v>
      </c>
      <c r="L25" s="52">
        <v>20.476189999999999</v>
      </c>
      <c r="M25" s="133">
        <v>20.458120000000001</v>
      </c>
      <c r="O25" s="1"/>
      <c r="P25" s="1"/>
      <c r="Q25" s="1"/>
      <c r="R25" s="1"/>
      <c r="S25" s="1"/>
    </row>
    <row r="26" spans="1:19">
      <c r="B26" s="41"/>
      <c r="C26" s="17">
        <v>101.04300000000001</v>
      </c>
      <c r="D26" s="34">
        <v>100.0291</v>
      </c>
      <c r="E26" s="52">
        <v>78.362369999999999</v>
      </c>
      <c r="F26" s="52">
        <v>72.074060000000003</v>
      </c>
      <c r="G26" s="52">
        <v>61.41854</v>
      </c>
      <c r="H26" s="26">
        <v>40.031419999999997</v>
      </c>
      <c r="I26" s="34">
        <v>102.399</v>
      </c>
      <c r="J26" s="52">
        <v>90.410650000000004</v>
      </c>
      <c r="K26" s="52">
        <v>36.703209999999999</v>
      </c>
      <c r="L26" s="52">
        <v>18.12792</v>
      </c>
      <c r="M26" s="18">
        <v>17.673030000000001</v>
      </c>
      <c r="O26" s="1"/>
      <c r="P26" s="1"/>
      <c r="Q26" s="1"/>
      <c r="R26" s="1"/>
      <c r="S26" s="1"/>
    </row>
    <row r="27" spans="1:19" ht="17.5" thickBot="1">
      <c r="B27" s="42"/>
      <c r="C27" s="137">
        <v>99.650999999999996</v>
      </c>
      <c r="D27" s="35">
        <v>101.4614</v>
      </c>
      <c r="E27" s="53">
        <v>76.127420000000001</v>
      </c>
      <c r="F27" s="53">
        <v>69.510040000000004</v>
      </c>
      <c r="G27" s="53">
        <v>59.622970000000002</v>
      </c>
      <c r="H27" s="139">
        <v>38.070369999999997</v>
      </c>
      <c r="I27" s="35">
        <v>99.925740000000005</v>
      </c>
      <c r="J27" s="53">
        <v>89.222210000000004</v>
      </c>
      <c r="K27" s="53">
        <v>40.364939999999997</v>
      </c>
      <c r="L27" s="53">
        <v>18.930759999999999</v>
      </c>
      <c r="M27" s="150">
        <v>17.46968</v>
      </c>
      <c r="O27" s="1"/>
      <c r="P27" s="1"/>
      <c r="Q27" s="1"/>
      <c r="R27" s="1"/>
      <c r="S27" s="1"/>
    </row>
    <row r="28" spans="1:19">
      <c r="B28" s="27"/>
      <c r="O28" s="1"/>
      <c r="P28" s="1"/>
      <c r="Q28" s="1"/>
      <c r="R28" s="1"/>
      <c r="S28" s="1"/>
    </row>
    <row r="29" spans="1:19">
      <c r="A29" s="3" t="s">
        <v>378</v>
      </c>
      <c r="O29" s="1"/>
      <c r="P29" s="1"/>
      <c r="Q29" s="1"/>
      <c r="R29" s="1"/>
      <c r="S29" s="1"/>
    </row>
    <row r="30" spans="1:19">
      <c r="O30" s="1"/>
      <c r="P30" s="1"/>
      <c r="Q30" s="1"/>
      <c r="R30" s="1"/>
      <c r="S30" s="1"/>
    </row>
  </sheetData>
  <mergeCells count="9">
    <mergeCell ref="B22:M22"/>
    <mergeCell ref="D23:H23"/>
    <mergeCell ref="I23:M23"/>
    <mergeCell ref="B4:M4"/>
    <mergeCell ref="D5:H5"/>
    <mergeCell ref="I5:M5"/>
    <mergeCell ref="B13:M13"/>
    <mergeCell ref="D14:H14"/>
    <mergeCell ref="I14:M14"/>
  </mergeCells>
  <phoneticPr fontId="1" type="noConversion"/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>
  <dimension ref="A1:T30"/>
  <sheetViews>
    <sheetView topLeftCell="A37" zoomScaleNormal="100" workbookViewId="0">
      <selection activeCell="B31" sqref="B31"/>
    </sheetView>
  </sheetViews>
  <sheetFormatPr defaultRowHeight="17"/>
  <cols>
    <col min="1" max="1" width="17.26953125" customWidth="1"/>
    <col min="2" max="2" width="28.90625" customWidth="1"/>
    <col min="3" max="13" width="10.6328125" customWidth="1"/>
  </cols>
  <sheetData>
    <row r="1" spans="1:20">
      <c r="A1" s="3" t="s">
        <v>298</v>
      </c>
    </row>
    <row r="2" spans="1:20">
      <c r="A2" s="3"/>
    </row>
    <row r="3" spans="1:20" ht="17.5" thickBot="1">
      <c r="A3" s="3" t="s">
        <v>299</v>
      </c>
    </row>
    <row r="4" spans="1:20" ht="17.5" thickBot="1">
      <c r="B4" s="263" t="s">
        <v>42</v>
      </c>
      <c r="C4" s="265"/>
      <c r="D4" s="265"/>
      <c r="E4" s="265"/>
      <c r="F4" s="265"/>
      <c r="G4" s="265"/>
      <c r="H4" s="265"/>
      <c r="I4" s="265"/>
      <c r="J4" s="265"/>
      <c r="K4" s="265"/>
      <c r="L4" s="265"/>
      <c r="M4" s="264"/>
    </row>
    <row r="5" spans="1:20" ht="17.5" thickBot="1">
      <c r="B5" s="22" t="s">
        <v>45</v>
      </c>
      <c r="C5" s="49"/>
      <c r="D5" s="263" t="s">
        <v>27</v>
      </c>
      <c r="E5" s="265"/>
      <c r="F5" s="265"/>
      <c r="G5" s="265"/>
      <c r="H5" s="264"/>
      <c r="I5" s="263" t="s">
        <v>28</v>
      </c>
      <c r="J5" s="265"/>
      <c r="K5" s="265"/>
      <c r="L5" s="265"/>
      <c r="M5" s="264"/>
    </row>
    <row r="6" spans="1:20" ht="17.5" thickBot="1">
      <c r="B6" s="48" t="s">
        <v>233</v>
      </c>
      <c r="C6" s="128" t="s">
        <v>125</v>
      </c>
      <c r="D6" s="43">
        <v>0</v>
      </c>
      <c r="E6" s="51">
        <v>0.04</v>
      </c>
      <c r="F6" s="51">
        <v>0.2</v>
      </c>
      <c r="G6" s="51">
        <v>1</v>
      </c>
      <c r="H6" s="129">
        <v>5</v>
      </c>
      <c r="I6" s="43">
        <v>0</v>
      </c>
      <c r="J6" s="51">
        <v>0.04</v>
      </c>
      <c r="K6" s="51">
        <v>0.2</v>
      </c>
      <c r="L6" s="51">
        <v>1</v>
      </c>
      <c r="M6" s="133">
        <v>5</v>
      </c>
    </row>
    <row r="7" spans="1:20">
      <c r="B7" s="41" t="s">
        <v>235</v>
      </c>
      <c r="C7" s="17">
        <v>102.026</v>
      </c>
      <c r="D7" s="34">
        <v>98.559539999999998</v>
      </c>
      <c r="E7" s="52">
        <v>31.988250000000001</v>
      </c>
      <c r="F7" s="52">
        <v>27.777280000000001</v>
      </c>
      <c r="G7" s="52">
        <v>15.47095</v>
      </c>
      <c r="H7" s="26">
        <v>15.346539999999999</v>
      </c>
      <c r="I7" s="34">
        <v>104.19759999999999</v>
      </c>
      <c r="J7" s="52">
        <v>25.588999999999999</v>
      </c>
      <c r="K7" s="52">
        <v>32.94426</v>
      </c>
      <c r="L7" s="52">
        <v>35.983890000000002</v>
      </c>
      <c r="M7" s="133">
        <v>38.928890000000003</v>
      </c>
      <c r="O7" s="1"/>
      <c r="P7" s="1"/>
      <c r="Q7" s="1"/>
      <c r="R7" s="1"/>
      <c r="S7" s="1"/>
    </row>
    <row r="8" spans="1:20">
      <c r="B8" s="41"/>
      <c r="C8" s="17">
        <v>100.027</v>
      </c>
      <c r="D8" s="34">
        <v>99.996219999999994</v>
      </c>
      <c r="E8" s="52">
        <v>31.040759999999999</v>
      </c>
      <c r="F8" s="52">
        <v>25.007000000000001</v>
      </c>
      <c r="G8" s="52">
        <v>14.16023</v>
      </c>
      <c r="H8" s="26">
        <v>14.0436</v>
      </c>
      <c r="I8" s="34">
        <v>99.625140000000002</v>
      </c>
      <c r="J8" s="52">
        <v>29.29149</v>
      </c>
      <c r="K8" s="52">
        <v>28.366610000000001</v>
      </c>
      <c r="L8" s="52">
        <v>29.740939999999998</v>
      </c>
      <c r="M8" s="18">
        <v>31.66939</v>
      </c>
      <c r="O8" s="1"/>
      <c r="P8" s="1"/>
      <c r="Q8" s="1"/>
      <c r="R8" s="1"/>
      <c r="S8" s="1"/>
    </row>
    <row r="9" spans="1:20" ht="17.5" thickBot="1">
      <c r="B9" s="42"/>
      <c r="C9" s="137">
        <v>98.135999999999996</v>
      </c>
      <c r="D9" s="35">
        <v>101.4442</v>
      </c>
      <c r="E9" s="53">
        <v>29.226849999999999</v>
      </c>
      <c r="F9" s="53">
        <v>24.3172</v>
      </c>
      <c r="G9" s="53">
        <v>13.42822</v>
      </c>
      <c r="H9" s="139">
        <v>13.03945</v>
      </c>
      <c r="I9" s="35">
        <v>96.173550000000006</v>
      </c>
      <c r="J9" s="53">
        <v>27.9925</v>
      </c>
      <c r="K9" s="53">
        <v>23.427109999999999</v>
      </c>
      <c r="L9" s="53">
        <v>29.065840000000001</v>
      </c>
      <c r="M9" s="138">
        <v>27.962070000000001</v>
      </c>
      <c r="O9" s="1"/>
      <c r="P9" s="1"/>
      <c r="Q9" s="1"/>
      <c r="R9" s="1"/>
      <c r="S9" s="1"/>
    </row>
    <row r="10" spans="1:20">
      <c r="B10" s="27"/>
      <c r="C10" s="27"/>
      <c r="D10" s="26"/>
      <c r="E10" s="26"/>
      <c r="F10" s="26"/>
      <c r="G10" s="26"/>
      <c r="H10" s="26"/>
      <c r="I10" s="26"/>
      <c r="J10" s="26"/>
      <c r="K10" s="26"/>
      <c r="L10" s="26"/>
      <c r="M10" s="132"/>
      <c r="O10" s="1"/>
      <c r="P10" s="1"/>
      <c r="Q10" s="1"/>
      <c r="R10" s="1"/>
      <c r="S10" s="1"/>
    </row>
    <row r="11" spans="1:20">
      <c r="B11" s="27"/>
      <c r="C11" s="27"/>
      <c r="D11" s="26"/>
      <c r="E11" s="26"/>
      <c r="F11" s="26"/>
      <c r="G11" s="26"/>
      <c r="H11" s="26"/>
      <c r="I11" s="26"/>
      <c r="J11" s="26"/>
      <c r="K11" s="26"/>
      <c r="L11" s="26"/>
      <c r="M11" s="26"/>
      <c r="O11" s="1"/>
      <c r="P11" s="1"/>
      <c r="Q11" s="1"/>
      <c r="R11" s="1"/>
      <c r="S11" s="1"/>
    </row>
    <row r="12" spans="1:20" ht="17.5" thickBot="1">
      <c r="A12" s="3" t="s">
        <v>300</v>
      </c>
      <c r="O12" s="1"/>
      <c r="P12" s="1"/>
      <c r="Q12" s="1"/>
      <c r="R12" s="1"/>
      <c r="S12" s="1"/>
    </row>
    <row r="13" spans="1:20" ht="17.5" thickBot="1">
      <c r="B13" s="263" t="s">
        <v>46</v>
      </c>
      <c r="C13" s="265"/>
      <c r="D13" s="265"/>
      <c r="E13" s="265"/>
      <c r="F13" s="265"/>
      <c r="G13" s="265"/>
      <c r="H13" s="265"/>
      <c r="I13" s="265"/>
      <c r="J13" s="265"/>
      <c r="K13" s="265"/>
      <c r="L13" s="265"/>
      <c r="M13" s="264"/>
    </row>
    <row r="14" spans="1:20" ht="17.5" thickBot="1">
      <c r="B14" s="22" t="s">
        <v>45</v>
      </c>
      <c r="C14" s="121"/>
      <c r="D14" s="263" t="s">
        <v>27</v>
      </c>
      <c r="E14" s="265"/>
      <c r="F14" s="265"/>
      <c r="G14" s="265"/>
      <c r="H14" s="264"/>
      <c r="I14" s="263" t="s">
        <v>28</v>
      </c>
      <c r="J14" s="265"/>
      <c r="K14" s="265"/>
      <c r="L14" s="265"/>
      <c r="M14" s="264"/>
    </row>
    <row r="15" spans="1:20" ht="17.5" thickBot="1">
      <c r="B15" s="48" t="s">
        <v>233</v>
      </c>
      <c r="C15" s="128" t="s">
        <v>234</v>
      </c>
      <c r="D15" s="43">
        <v>0</v>
      </c>
      <c r="E15" s="51">
        <v>0.04</v>
      </c>
      <c r="F15" s="51">
        <v>0.2</v>
      </c>
      <c r="G15" s="51">
        <v>1</v>
      </c>
      <c r="H15" s="129">
        <v>5</v>
      </c>
      <c r="I15" s="43">
        <v>0</v>
      </c>
      <c r="J15" s="51">
        <v>0.04</v>
      </c>
      <c r="K15" s="51">
        <v>0.2</v>
      </c>
      <c r="L15" s="51">
        <v>1</v>
      </c>
      <c r="M15" s="130">
        <v>5</v>
      </c>
    </row>
    <row r="16" spans="1:20">
      <c r="B16" s="41" t="s">
        <v>235</v>
      </c>
      <c r="C16" s="17">
        <v>96.242999999999995</v>
      </c>
      <c r="D16" s="36">
        <v>97.502809999999997</v>
      </c>
      <c r="E16" s="54">
        <v>59.258110000000002</v>
      </c>
      <c r="F16" s="54">
        <v>42.974930000000001</v>
      </c>
      <c r="G16" s="54">
        <v>34.578870000000002</v>
      </c>
      <c r="H16" s="132">
        <v>24.381150000000002</v>
      </c>
      <c r="I16" s="36">
        <v>96.523120000000006</v>
      </c>
      <c r="J16" s="54">
        <v>57.163930000000001</v>
      </c>
      <c r="K16" s="54">
        <v>16.865639999999999</v>
      </c>
      <c r="L16" s="52">
        <v>16.666540000000001</v>
      </c>
      <c r="M16" s="18">
        <v>3.1266500000000002</v>
      </c>
      <c r="O16" s="1"/>
      <c r="P16" s="1"/>
      <c r="Q16" s="1"/>
      <c r="R16" s="1"/>
      <c r="S16" s="1"/>
      <c r="T16" s="1"/>
    </row>
    <row r="17" spans="1:20">
      <c r="B17" s="41"/>
      <c r="C17" s="17">
        <v>105.6729</v>
      </c>
      <c r="D17" s="34">
        <v>100.68729999999999</v>
      </c>
      <c r="E17" s="52">
        <v>57.539349999999999</v>
      </c>
      <c r="F17" s="52">
        <v>40.036160000000002</v>
      </c>
      <c r="G17" s="52">
        <v>31.353639999999999</v>
      </c>
      <c r="H17" s="26">
        <v>22.268319999999999</v>
      </c>
      <c r="I17" s="34">
        <v>103.92149999999999</v>
      </c>
      <c r="J17" s="52">
        <v>61.593910000000001</v>
      </c>
      <c r="K17" s="52">
        <v>17.322469999999999</v>
      </c>
      <c r="L17" s="52">
        <v>16.227789999999999</v>
      </c>
      <c r="M17" s="18">
        <v>3.5091809999999999</v>
      </c>
      <c r="O17" s="1"/>
      <c r="P17" s="1"/>
      <c r="Q17" s="1"/>
      <c r="R17" s="1"/>
      <c r="S17" s="1"/>
      <c r="T17" s="1"/>
    </row>
    <row r="18" spans="1:20" ht="17.5" thickBot="1">
      <c r="B18" s="42"/>
      <c r="C18" s="137">
        <v>98.177000000000007</v>
      </c>
      <c r="D18" s="35">
        <v>101.8099</v>
      </c>
      <c r="E18" s="53">
        <v>56.48075</v>
      </c>
      <c r="F18" s="53">
        <v>41.026409999999998</v>
      </c>
      <c r="G18" s="53">
        <v>29.13175</v>
      </c>
      <c r="H18" s="139">
        <v>20.990159999999999</v>
      </c>
      <c r="I18" s="35">
        <v>99.555340000000001</v>
      </c>
      <c r="J18" s="53">
        <v>57.976550000000003</v>
      </c>
      <c r="K18" s="53">
        <v>16.731069999999999</v>
      </c>
      <c r="L18" s="53">
        <v>16.044540000000001</v>
      </c>
      <c r="M18" s="18">
        <v>3.6997640000000001</v>
      </c>
      <c r="O18" s="1"/>
      <c r="P18" s="1"/>
      <c r="Q18" s="1"/>
      <c r="R18" s="1"/>
      <c r="S18" s="1"/>
      <c r="T18" s="1"/>
    </row>
    <row r="19" spans="1:20">
      <c r="B19" s="27"/>
      <c r="D19" s="27"/>
      <c r="E19" s="27"/>
      <c r="F19" s="27"/>
      <c r="G19" s="27"/>
      <c r="H19" s="27"/>
      <c r="I19" s="27"/>
      <c r="J19" s="27"/>
      <c r="K19" s="27"/>
      <c r="L19" s="27"/>
      <c r="M19" s="149"/>
      <c r="O19" s="1"/>
      <c r="P19" s="1"/>
      <c r="Q19" s="1"/>
      <c r="R19" s="1"/>
      <c r="S19" s="1"/>
      <c r="T19" s="1"/>
    </row>
    <row r="20" spans="1:20">
      <c r="B20" s="27"/>
      <c r="C20" s="27"/>
      <c r="D20" s="27"/>
      <c r="E20" s="27"/>
      <c r="F20" s="27"/>
      <c r="G20" s="27"/>
      <c r="H20" s="27"/>
      <c r="I20" s="27"/>
      <c r="J20" s="27"/>
      <c r="K20" s="27"/>
      <c r="L20" s="27"/>
      <c r="M20" s="27"/>
      <c r="O20" s="1"/>
      <c r="P20" s="1"/>
      <c r="Q20" s="1"/>
      <c r="R20" s="1"/>
      <c r="S20" s="1"/>
      <c r="T20" s="1"/>
    </row>
    <row r="21" spans="1:20" ht="17.5" thickBot="1">
      <c r="A21" s="3" t="s">
        <v>301</v>
      </c>
      <c r="O21" s="1"/>
      <c r="P21" s="1"/>
      <c r="Q21" s="1"/>
      <c r="R21" s="1"/>
      <c r="S21" s="1"/>
    </row>
    <row r="22" spans="1:20" ht="17.5" thickBot="1">
      <c r="B22" s="263" t="s">
        <v>47</v>
      </c>
      <c r="C22" s="265"/>
      <c r="D22" s="265"/>
      <c r="E22" s="265"/>
      <c r="F22" s="265"/>
      <c r="G22" s="265"/>
      <c r="H22" s="265"/>
      <c r="I22" s="265"/>
      <c r="J22" s="265"/>
      <c r="K22" s="265"/>
      <c r="L22" s="265"/>
      <c r="M22" s="264"/>
    </row>
    <row r="23" spans="1:20" ht="17.5" thickBot="1">
      <c r="B23" s="22" t="s">
        <v>45</v>
      </c>
      <c r="C23" s="121"/>
      <c r="D23" s="263" t="s">
        <v>236</v>
      </c>
      <c r="E23" s="265"/>
      <c r="F23" s="265"/>
      <c r="G23" s="265"/>
      <c r="H23" s="264"/>
      <c r="I23" s="263" t="s">
        <v>28</v>
      </c>
      <c r="J23" s="265"/>
      <c r="K23" s="265"/>
      <c r="L23" s="265"/>
      <c r="M23" s="264"/>
    </row>
    <row r="24" spans="1:20" ht="17.5" thickBot="1">
      <c r="B24" s="48" t="s">
        <v>233</v>
      </c>
      <c r="C24" s="128" t="s">
        <v>125</v>
      </c>
      <c r="D24" s="43">
        <v>0</v>
      </c>
      <c r="E24" s="51">
        <v>0.04</v>
      </c>
      <c r="F24" s="47">
        <v>0.2</v>
      </c>
      <c r="G24" s="51">
        <v>1</v>
      </c>
      <c r="H24" s="129">
        <v>5</v>
      </c>
      <c r="I24" s="43">
        <v>0</v>
      </c>
      <c r="J24" s="51">
        <v>0.04</v>
      </c>
      <c r="K24" s="51">
        <v>0.2</v>
      </c>
      <c r="L24" s="51">
        <v>1</v>
      </c>
      <c r="M24" s="133">
        <v>5</v>
      </c>
    </row>
    <row r="25" spans="1:20">
      <c r="B25" s="41" t="s">
        <v>235</v>
      </c>
      <c r="C25" s="17">
        <v>100.304</v>
      </c>
      <c r="D25" s="36">
        <v>99.933940000000007</v>
      </c>
      <c r="E25" s="52">
        <v>77.063389999999998</v>
      </c>
      <c r="F25" s="54">
        <v>33.294350000000001</v>
      </c>
      <c r="G25" s="54">
        <v>15.77994</v>
      </c>
      <c r="H25" s="132">
        <v>10.36201</v>
      </c>
      <c r="I25" s="36">
        <v>94.884180000000001</v>
      </c>
      <c r="J25" s="54">
        <v>74.960489999999993</v>
      </c>
      <c r="K25" s="54">
        <v>53.926360000000003</v>
      </c>
      <c r="L25" s="52">
        <v>35.70035</v>
      </c>
      <c r="M25" s="133">
        <v>18.12031</v>
      </c>
      <c r="O25" s="1"/>
      <c r="P25" s="1"/>
      <c r="Q25" s="1"/>
      <c r="R25" s="1"/>
      <c r="S25" s="1"/>
    </row>
    <row r="26" spans="1:20">
      <c r="B26" s="41"/>
      <c r="C26" s="17">
        <v>104.143</v>
      </c>
      <c r="D26" s="34">
        <v>98.894620000000003</v>
      </c>
      <c r="E26" s="52">
        <v>81.486109999999996</v>
      </c>
      <c r="F26" s="52">
        <v>35.534559999999999</v>
      </c>
      <c r="G26" s="52">
        <v>14.94495</v>
      </c>
      <c r="H26" s="26">
        <v>9.7680159999999994</v>
      </c>
      <c r="I26" s="34">
        <v>100.57299999999999</v>
      </c>
      <c r="J26" s="52">
        <v>69.824749999999995</v>
      </c>
      <c r="K26" s="52">
        <v>51.278419999999997</v>
      </c>
      <c r="L26" s="52">
        <v>33.174120000000002</v>
      </c>
      <c r="M26" s="18">
        <v>16.044229999999999</v>
      </c>
      <c r="O26" s="1"/>
      <c r="P26" s="1"/>
      <c r="Q26" s="1"/>
      <c r="R26" s="1"/>
      <c r="S26" s="1"/>
    </row>
    <row r="27" spans="1:20" ht="17.5" thickBot="1">
      <c r="B27" s="42"/>
      <c r="C27" s="137">
        <v>95.656999999999996</v>
      </c>
      <c r="D27" s="35">
        <v>101.17149999999999</v>
      </c>
      <c r="E27" s="53">
        <v>80.745490000000004</v>
      </c>
      <c r="F27" s="53">
        <v>34.91545</v>
      </c>
      <c r="G27" s="53">
        <v>14.64082</v>
      </c>
      <c r="H27" s="139">
        <v>9.2310429999999997</v>
      </c>
      <c r="I27" s="35">
        <v>104.5428</v>
      </c>
      <c r="J27" s="53">
        <v>73.363169999999997</v>
      </c>
      <c r="K27" s="53">
        <v>50.917529999999999</v>
      </c>
      <c r="L27" s="53">
        <v>31.15399</v>
      </c>
      <c r="M27" s="150">
        <v>17.54374</v>
      </c>
      <c r="O27" s="1"/>
      <c r="P27" s="1"/>
      <c r="Q27" s="1"/>
      <c r="R27" s="1"/>
      <c r="S27" s="1"/>
    </row>
    <row r="28" spans="1:20">
      <c r="B28" s="27"/>
      <c r="O28" s="1"/>
      <c r="P28" s="1"/>
      <c r="Q28" s="1"/>
      <c r="R28" s="1"/>
      <c r="S28" s="1"/>
    </row>
    <row r="29" spans="1:20">
      <c r="A29" s="3" t="s">
        <v>379</v>
      </c>
      <c r="O29" s="1"/>
      <c r="P29" s="1"/>
      <c r="Q29" s="1"/>
      <c r="R29" s="1"/>
      <c r="S29" s="1"/>
    </row>
    <row r="30" spans="1:20">
      <c r="O30" s="1"/>
      <c r="P30" s="1"/>
      <c r="Q30" s="1"/>
      <c r="R30" s="1"/>
      <c r="S30" s="1"/>
    </row>
  </sheetData>
  <mergeCells count="9">
    <mergeCell ref="B22:M22"/>
    <mergeCell ref="D23:H23"/>
    <mergeCell ref="I23:M23"/>
    <mergeCell ref="B4:M4"/>
    <mergeCell ref="D5:H5"/>
    <mergeCell ref="I5:M5"/>
    <mergeCell ref="B13:M13"/>
    <mergeCell ref="D14:H14"/>
    <mergeCell ref="I14:M14"/>
  </mergeCells>
  <phoneticPr fontId="1" type="noConversion"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>
  <dimension ref="A1:I19"/>
  <sheetViews>
    <sheetView topLeftCell="A16" zoomScaleNormal="100" workbookViewId="0">
      <selection activeCell="B19" sqref="B19"/>
    </sheetView>
  </sheetViews>
  <sheetFormatPr defaultRowHeight="17"/>
  <cols>
    <col min="1" max="1" width="11.26953125" customWidth="1"/>
    <col min="2" max="2" width="21.6328125" customWidth="1"/>
    <col min="3" max="7" width="10.6328125" customWidth="1"/>
  </cols>
  <sheetData>
    <row r="1" spans="1:9" ht="17.5" thickBot="1">
      <c r="A1" s="3" t="s">
        <v>302</v>
      </c>
    </row>
    <row r="2" spans="1:9" ht="17.5" thickBot="1">
      <c r="B2" s="263" t="s">
        <v>28</v>
      </c>
      <c r="C2" s="265"/>
      <c r="D2" s="265"/>
      <c r="E2" s="265"/>
      <c r="F2" s="265"/>
      <c r="G2" s="264"/>
    </row>
    <row r="3" spans="1:9" ht="17.5" thickBot="1">
      <c r="B3" s="11" t="s">
        <v>231</v>
      </c>
      <c r="C3" s="43">
        <v>0</v>
      </c>
      <c r="D3" s="51">
        <v>0.04</v>
      </c>
      <c r="E3" s="51">
        <v>0.2</v>
      </c>
      <c r="F3" s="51">
        <v>1</v>
      </c>
      <c r="G3" s="151">
        <v>5</v>
      </c>
    </row>
    <row r="4" spans="1:9">
      <c r="B4" s="288" t="s">
        <v>239</v>
      </c>
      <c r="C4" s="98">
        <v>0.97634209999999999</v>
      </c>
      <c r="D4" s="54">
        <v>0.64982689999999999</v>
      </c>
      <c r="E4" s="54">
        <v>0.21529509999999999</v>
      </c>
      <c r="F4" s="54">
        <v>0.25136120000000001</v>
      </c>
      <c r="G4" s="18">
        <v>0.1354611</v>
      </c>
    </row>
    <row r="5" spans="1:9">
      <c r="B5" s="289"/>
      <c r="C5" s="70">
        <v>1.0260389999999999</v>
      </c>
      <c r="D5" s="52">
        <v>0.68520020000000004</v>
      </c>
      <c r="E5" s="52">
        <v>0.19924420000000001</v>
      </c>
      <c r="F5" s="52">
        <v>0.187669</v>
      </c>
      <c r="G5" s="18">
        <v>0.1139918</v>
      </c>
    </row>
    <row r="6" spans="1:9" ht="17.5" thickBot="1">
      <c r="B6" s="290"/>
      <c r="C6" s="35">
        <v>0.99761829999999996</v>
      </c>
      <c r="D6" s="53">
        <v>0.66442380000000001</v>
      </c>
      <c r="E6" s="53">
        <v>0.20356079999999999</v>
      </c>
      <c r="F6" s="53">
        <v>0.1742648</v>
      </c>
      <c r="G6" s="138">
        <v>0.1134011</v>
      </c>
    </row>
    <row r="7" spans="1:9">
      <c r="B7" s="288" t="s">
        <v>240</v>
      </c>
      <c r="C7" s="70">
        <v>0.93832230000000005</v>
      </c>
      <c r="D7" s="52">
        <v>0.79566760000000003</v>
      </c>
      <c r="E7" s="52">
        <v>0.55356550000000004</v>
      </c>
      <c r="F7" s="52">
        <v>0.2243232</v>
      </c>
      <c r="G7" s="18">
        <v>0.17912990000000001</v>
      </c>
    </row>
    <row r="8" spans="1:9">
      <c r="B8" s="289"/>
      <c r="C8" s="70">
        <v>0.98817370000000004</v>
      </c>
      <c r="D8" s="52">
        <v>0.67813809999999997</v>
      </c>
      <c r="E8" s="52">
        <v>0.51877320000000005</v>
      </c>
      <c r="F8" s="52">
        <v>0.24040320000000001</v>
      </c>
      <c r="G8" s="18">
        <v>0.16064100000000001</v>
      </c>
      <c r="I8" s="7"/>
    </row>
    <row r="9" spans="1:9" ht="17.5" thickBot="1">
      <c r="B9" s="290"/>
      <c r="C9" s="35">
        <v>1.0735030000000001</v>
      </c>
      <c r="D9" s="53">
        <v>0.69592509999999996</v>
      </c>
      <c r="E9" s="53">
        <v>0.56479599999999996</v>
      </c>
      <c r="F9" s="53">
        <v>0.21083540000000001</v>
      </c>
      <c r="G9" s="138">
        <v>0.15362200000000001</v>
      </c>
      <c r="I9" s="7"/>
    </row>
    <row r="10" spans="1:9">
      <c r="B10" s="288" t="s">
        <v>242</v>
      </c>
      <c r="C10" s="70">
        <v>0.97427920000000001</v>
      </c>
      <c r="D10" s="52">
        <v>0.48645699999999997</v>
      </c>
      <c r="E10" s="52">
        <v>0.38979900000000001</v>
      </c>
      <c r="F10" s="52">
        <v>0.38384669999999999</v>
      </c>
      <c r="G10" s="18">
        <v>0.20404649999999999</v>
      </c>
      <c r="I10" s="7"/>
    </row>
    <row r="11" spans="1:9">
      <c r="B11" s="289"/>
      <c r="C11" s="70">
        <v>1.007099</v>
      </c>
      <c r="D11" s="52">
        <v>0.4918633</v>
      </c>
      <c r="E11" s="52">
        <v>0.39498689999999997</v>
      </c>
      <c r="F11" s="52">
        <v>0.32782329999999998</v>
      </c>
      <c r="G11" s="18">
        <v>0.1945173</v>
      </c>
      <c r="I11" s="7"/>
    </row>
    <row r="12" spans="1:9" ht="17.5" thickBot="1">
      <c r="B12" s="290"/>
      <c r="C12" s="35">
        <v>1.0186219999999999</v>
      </c>
      <c r="D12" s="53">
        <v>0.45336389999999999</v>
      </c>
      <c r="E12" s="53">
        <v>0.37969639999999999</v>
      </c>
      <c r="F12" s="53">
        <v>0.36271300000000001</v>
      </c>
      <c r="G12" s="138">
        <v>0.1817387</v>
      </c>
      <c r="I12" s="7"/>
    </row>
    <row r="13" spans="1:9">
      <c r="B13" s="288" t="s">
        <v>241</v>
      </c>
      <c r="C13" s="70">
        <v>0.93700000000000006</v>
      </c>
      <c r="D13" s="52">
        <v>0.82310000000000005</v>
      </c>
      <c r="E13" s="52">
        <v>1.1677999999999999</v>
      </c>
      <c r="F13" s="52">
        <v>0.9486</v>
      </c>
      <c r="G13" s="18">
        <v>0.95230000000000004</v>
      </c>
      <c r="I13" s="7"/>
    </row>
    <row r="14" spans="1:9">
      <c r="B14" s="289"/>
      <c r="C14" s="70">
        <v>1.0236000000000001</v>
      </c>
      <c r="D14" s="52">
        <v>1.1957</v>
      </c>
      <c r="E14" s="52">
        <v>0.91610000000000003</v>
      </c>
      <c r="F14" s="52">
        <v>1.1620999999999999</v>
      </c>
      <c r="G14" s="18">
        <v>1.1591</v>
      </c>
      <c r="I14" s="7"/>
    </row>
    <row r="15" spans="1:9" ht="17.5" thickBot="1">
      <c r="B15" s="290"/>
      <c r="C15" s="35">
        <v>1.0431699999999999</v>
      </c>
      <c r="D15" s="53">
        <v>0.98219999999999996</v>
      </c>
      <c r="E15" s="53">
        <v>0.92430000000000001</v>
      </c>
      <c r="F15" s="53">
        <v>0.89090000000000003</v>
      </c>
      <c r="G15" s="138">
        <v>0.88980000000000004</v>
      </c>
      <c r="I15" s="7"/>
    </row>
    <row r="16" spans="1:9">
      <c r="C16" s="7"/>
      <c r="D16" s="6"/>
      <c r="I16" s="7"/>
    </row>
    <row r="17" spans="1:9">
      <c r="A17" s="3" t="s">
        <v>380</v>
      </c>
      <c r="I17" s="7"/>
    </row>
    <row r="18" spans="1:9">
      <c r="I18" s="7"/>
    </row>
    <row r="19" spans="1:9">
      <c r="I19" s="7"/>
    </row>
  </sheetData>
  <mergeCells count="5">
    <mergeCell ref="B13:B15"/>
    <mergeCell ref="B2:G2"/>
    <mergeCell ref="B4:B6"/>
    <mergeCell ref="B7:B9"/>
    <mergeCell ref="B10:B12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>
  <dimension ref="A1:P6"/>
  <sheetViews>
    <sheetView workbookViewId="0">
      <selection activeCell="D12" sqref="D12"/>
    </sheetView>
  </sheetViews>
  <sheetFormatPr defaultRowHeight="17"/>
  <cols>
    <col min="2" max="5" width="21" customWidth="1"/>
    <col min="10" max="10" width="14.453125" customWidth="1"/>
    <col min="11" max="11" width="16" customWidth="1"/>
    <col min="12" max="12" width="17.36328125" customWidth="1"/>
    <col min="13" max="13" width="25.6328125" customWidth="1"/>
  </cols>
  <sheetData>
    <row r="1" spans="1:16" ht="21" customHeight="1" thickBot="1">
      <c r="A1" s="3" t="s">
        <v>310</v>
      </c>
    </row>
    <row r="2" spans="1:16" ht="19.5" customHeight="1" thickBot="1">
      <c r="B2" s="263" t="s">
        <v>326</v>
      </c>
      <c r="C2" s="265"/>
      <c r="D2" s="265"/>
      <c r="E2" s="264"/>
      <c r="N2" s="149"/>
      <c r="O2" s="149"/>
      <c r="P2" s="165"/>
    </row>
    <row r="3" spans="1:16" ht="17.5" thickBot="1">
      <c r="B3" s="63" t="s">
        <v>311</v>
      </c>
      <c r="C3" s="63" t="s">
        <v>312</v>
      </c>
      <c r="D3" s="63" t="s">
        <v>313</v>
      </c>
      <c r="E3" s="161" t="s">
        <v>314</v>
      </c>
    </row>
    <row r="4" spans="1:16">
      <c r="B4" s="163">
        <v>100</v>
      </c>
      <c r="C4" s="163">
        <v>443.21</v>
      </c>
      <c r="D4" s="163">
        <v>62.31</v>
      </c>
      <c r="E4" s="162">
        <v>378.65</v>
      </c>
    </row>
    <row r="5" spans="1:16">
      <c r="B5" s="163">
        <v>95.23</v>
      </c>
      <c r="C5" s="163">
        <v>425.66</v>
      </c>
      <c r="D5" s="163">
        <v>77.38</v>
      </c>
      <c r="E5" s="162">
        <v>351.79</v>
      </c>
    </row>
    <row r="6" spans="1:16" ht="17.5" thickBot="1">
      <c r="B6" s="164">
        <v>104.77</v>
      </c>
      <c r="C6" s="164">
        <v>398.75</v>
      </c>
      <c r="D6" s="164">
        <v>71.98</v>
      </c>
      <c r="E6" s="59">
        <v>398.21</v>
      </c>
    </row>
  </sheetData>
  <mergeCells count="1">
    <mergeCell ref="B2:E2"/>
  </mergeCells>
  <phoneticPr fontId="1" type="noConversion"/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>
  <dimension ref="A1:E22"/>
  <sheetViews>
    <sheetView topLeftCell="A16" zoomScaleNormal="100" workbookViewId="0">
      <selection activeCell="I17" sqref="I17"/>
    </sheetView>
  </sheetViews>
  <sheetFormatPr defaultRowHeight="17"/>
  <cols>
    <col min="1" max="1" width="12.90625" customWidth="1"/>
    <col min="2" max="2" width="16.6328125" customWidth="1"/>
    <col min="3" max="5" width="13.6328125" customWidth="1"/>
  </cols>
  <sheetData>
    <row r="1" spans="1:5">
      <c r="A1" s="3" t="s">
        <v>303</v>
      </c>
    </row>
    <row r="2" spans="1:5" ht="17.5" thickBot="1"/>
    <row r="3" spans="1:5" ht="17.5" thickBot="1">
      <c r="A3" s="3" t="s">
        <v>304</v>
      </c>
      <c r="B3" s="152" t="s">
        <v>243</v>
      </c>
      <c r="C3" s="268" t="s">
        <v>72</v>
      </c>
      <c r="D3" s="269"/>
      <c r="E3" s="270"/>
    </row>
    <row r="4" spans="1:5" ht="17.5" thickBot="1">
      <c r="B4" s="152" t="s">
        <v>246</v>
      </c>
      <c r="C4" s="63" t="s">
        <v>73</v>
      </c>
      <c r="D4" s="63" t="s">
        <v>74</v>
      </c>
      <c r="E4" s="63" t="s">
        <v>75</v>
      </c>
    </row>
    <row r="5" spans="1:5">
      <c r="B5" s="4"/>
      <c r="C5" s="134">
        <v>0.86203719999999995</v>
      </c>
      <c r="D5" s="134">
        <v>1.0097799999999999</v>
      </c>
      <c r="E5" s="135">
        <v>61.444360000000003</v>
      </c>
    </row>
    <row r="6" spans="1:5">
      <c r="B6" s="4"/>
      <c r="C6" s="135">
        <v>19.466380000000001</v>
      </c>
      <c r="D6" s="135">
        <v>0.87436270000000005</v>
      </c>
      <c r="E6" s="135">
        <v>56.25526</v>
      </c>
    </row>
    <row r="7" spans="1:5" ht="17.5" thickBot="1">
      <c r="B7" s="4"/>
      <c r="C7" s="136">
        <v>7.730899</v>
      </c>
      <c r="D7" s="136">
        <v>0.13244320000000001</v>
      </c>
      <c r="E7" s="59" t="s">
        <v>247</v>
      </c>
    </row>
    <row r="9" spans="1:5" ht="17.5" thickBot="1"/>
    <row r="10" spans="1:5" ht="17.5" thickBot="1">
      <c r="A10" s="3" t="s">
        <v>305</v>
      </c>
      <c r="B10" s="152" t="s">
        <v>244</v>
      </c>
      <c r="C10" s="268" t="s">
        <v>72</v>
      </c>
      <c r="D10" s="269"/>
      <c r="E10" s="270"/>
    </row>
    <row r="11" spans="1:5" ht="17.5" thickBot="1">
      <c r="B11" s="152" t="s">
        <v>246</v>
      </c>
      <c r="C11" s="63" t="s">
        <v>73</v>
      </c>
      <c r="D11" s="63" t="s">
        <v>74</v>
      </c>
      <c r="E11" s="63" t="s">
        <v>75</v>
      </c>
    </row>
    <row r="12" spans="1:5">
      <c r="B12" s="4"/>
      <c r="C12" s="134">
        <v>0.22408040000000001</v>
      </c>
      <c r="D12" s="134">
        <v>0.2421944</v>
      </c>
      <c r="E12" s="134">
        <v>43.475540000000002</v>
      </c>
    </row>
    <row r="13" spans="1:5">
      <c r="B13" s="4"/>
      <c r="C13" s="135">
        <v>4.686448E-2</v>
      </c>
      <c r="D13" s="135">
        <v>1.307556E-2</v>
      </c>
      <c r="E13" s="135">
        <v>62.954030000000003</v>
      </c>
    </row>
    <row r="14" spans="1:5" ht="17.5" thickBot="1">
      <c r="B14" s="4"/>
      <c r="C14" s="135">
        <v>0.32997019999999999</v>
      </c>
      <c r="D14" s="135">
        <v>0.15258389999999999</v>
      </c>
      <c r="E14" s="59" t="s">
        <v>248</v>
      </c>
    </row>
    <row r="15" spans="1:5">
      <c r="C15" s="6"/>
      <c r="D15" s="6"/>
      <c r="E15" s="6"/>
    </row>
    <row r="16" spans="1:5" ht="17.5" thickBot="1"/>
    <row r="17" spans="1:5" ht="17.5" thickBot="1">
      <c r="A17" s="3" t="s">
        <v>306</v>
      </c>
      <c r="B17" s="152" t="s">
        <v>245</v>
      </c>
      <c r="C17" s="268" t="s">
        <v>72</v>
      </c>
      <c r="D17" s="269"/>
      <c r="E17" s="270"/>
    </row>
    <row r="18" spans="1:5" ht="17.5" thickBot="1">
      <c r="B18" s="152" t="s">
        <v>246</v>
      </c>
      <c r="C18" s="63" t="s">
        <v>73</v>
      </c>
      <c r="D18" s="63" t="s">
        <v>74</v>
      </c>
      <c r="E18" s="63" t="s">
        <v>75</v>
      </c>
    </row>
    <row r="19" spans="1:5">
      <c r="C19" s="134">
        <v>6.5147399999999994E-2</v>
      </c>
      <c r="D19" s="134">
        <v>2.839404</v>
      </c>
      <c r="E19" s="134">
        <v>81.437719999999999</v>
      </c>
    </row>
    <row r="20" spans="1:5">
      <c r="C20" s="135">
        <v>5.7476489999999998E-2</v>
      </c>
      <c r="D20" s="135">
        <v>0.10256079999999999</v>
      </c>
      <c r="E20" s="135">
        <v>96.75018</v>
      </c>
    </row>
    <row r="21" spans="1:5" ht="17.5" thickBot="1">
      <c r="C21" s="136">
        <v>1.830791E-2</v>
      </c>
      <c r="D21" s="135">
        <v>0.51697280000000001</v>
      </c>
      <c r="E21" s="59" t="s">
        <v>248</v>
      </c>
    </row>
    <row r="22" spans="1:5">
      <c r="D22" s="6"/>
    </row>
  </sheetData>
  <mergeCells count="3">
    <mergeCell ref="C3:E3"/>
    <mergeCell ref="C10:E10"/>
    <mergeCell ref="C17:E17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73.xml><?xml version="1.0" encoding="utf-8"?>
<worksheet xmlns="http://schemas.openxmlformats.org/spreadsheetml/2006/main" xmlns:r="http://schemas.openxmlformats.org/officeDocument/2006/relationships">
  <dimension ref="A1:H6"/>
  <sheetViews>
    <sheetView workbookViewId="0">
      <selection activeCell="I10" sqref="I10"/>
    </sheetView>
  </sheetViews>
  <sheetFormatPr defaultRowHeight="17"/>
  <cols>
    <col min="1" max="1" width="16.453125" customWidth="1"/>
    <col min="2" max="8" width="10.6328125" customWidth="1"/>
  </cols>
  <sheetData>
    <row r="1" spans="1:8" ht="17.5" thickBot="1">
      <c r="A1" s="3" t="s">
        <v>307</v>
      </c>
    </row>
    <row r="2" spans="1:8" ht="17.5" thickBot="1">
      <c r="B2" s="276" t="s">
        <v>249</v>
      </c>
      <c r="C2" s="277"/>
      <c r="D2" s="277"/>
      <c r="E2" s="277"/>
      <c r="F2" s="277"/>
      <c r="G2" s="277"/>
      <c r="H2" s="278"/>
    </row>
    <row r="3" spans="1:8" ht="17.5" thickBot="1">
      <c r="B3" s="11" t="s">
        <v>95</v>
      </c>
      <c r="C3" s="11" t="s">
        <v>99</v>
      </c>
      <c r="D3" s="130" t="s">
        <v>96</v>
      </c>
      <c r="E3" s="11" t="s">
        <v>362</v>
      </c>
      <c r="F3" s="11" t="s">
        <v>97</v>
      </c>
      <c r="G3" s="11" t="s">
        <v>98</v>
      </c>
      <c r="H3" s="237" t="s">
        <v>363</v>
      </c>
    </row>
    <row r="4" spans="1:8">
      <c r="A4" s="4"/>
      <c r="B4" s="18">
        <v>101.3</v>
      </c>
      <c r="C4" s="135">
        <v>3.23</v>
      </c>
      <c r="D4" s="133">
        <v>50.14</v>
      </c>
      <c r="E4" s="133">
        <v>1.23</v>
      </c>
      <c r="F4" s="133">
        <v>70.33</v>
      </c>
      <c r="G4" s="133">
        <v>80.150000000000006</v>
      </c>
      <c r="H4" s="133">
        <v>38.56</v>
      </c>
    </row>
    <row r="5" spans="1:8">
      <c r="A5" s="4"/>
      <c r="B5" s="18">
        <v>102.4</v>
      </c>
      <c r="C5" s="135">
        <v>3.79</v>
      </c>
      <c r="D5" s="18">
        <v>43.31</v>
      </c>
      <c r="E5" s="18">
        <v>3.25</v>
      </c>
      <c r="F5" s="18">
        <v>75.13</v>
      </c>
      <c r="G5" s="18">
        <v>85.3</v>
      </c>
      <c r="H5" s="18">
        <v>40</v>
      </c>
    </row>
    <row r="6" spans="1:8" ht="17.5" thickBot="1">
      <c r="A6" s="4"/>
      <c r="B6" s="136">
        <v>96.3</v>
      </c>
      <c r="C6" s="136">
        <v>1.93</v>
      </c>
      <c r="D6" s="138">
        <v>40.15</v>
      </c>
      <c r="E6" s="138">
        <v>2.78</v>
      </c>
      <c r="F6" s="138">
        <v>74.13</v>
      </c>
      <c r="G6" s="138">
        <v>79.14</v>
      </c>
      <c r="H6" s="138">
        <v>45.13</v>
      </c>
    </row>
  </sheetData>
  <mergeCells count="1">
    <mergeCell ref="B2:H2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74.xml><?xml version="1.0" encoding="utf-8"?>
<worksheet xmlns="http://schemas.openxmlformats.org/spreadsheetml/2006/main" xmlns:r="http://schemas.openxmlformats.org/officeDocument/2006/relationships">
  <dimension ref="A1:E28"/>
  <sheetViews>
    <sheetView topLeftCell="A25" zoomScaleNormal="100" workbookViewId="0">
      <selection activeCell="K40" sqref="K40"/>
    </sheetView>
  </sheetViews>
  <sheetFormatPr defaultRowHeight="17"/>
  <cols>
    <col min="1" max="1" width="13.90625" customWidth="1"/>
    <col min="2" max="5" width="17.6328125" customWidth="1"/>
  </cols>
  <sheetData>
    <row r="1" spans="1:5" ht="17.5" thickBot="1">
      <c r="A1" s="3" t="s">
        <v>352</v>
      </c>
    </row>
    <row r="2" spans="1:5" ht="17.5" thickBot="1">
      <c r="B2" s="177"/>
      <c r="C2" s="214" t="s">
        <v>29</v>
      </c>
      <c r="D2" s="63" t="s">
        <v>30</v>
      </c>
      <c r="E2" s="215" t="s">
        <v>341</v>
      </c>
    </row>
    <row r="3" spans="1:5">
      <c r="B3" s="58" t="s">
        <v>353</v>
      </c>
      <c r="C3" s="217">
        <v>0.98310317990243812</v>
      </c>
      <c r="D3" s="220">
        <v>0.10887455184937886</v>
      </c>
      <c r="E3" s="218">
        <v>0.49754819612729811</v>
      </c>
    </row>
    <row r="4" spans="1:5">
      <c r="B4" s="58"/>
      <c r="C4" s="217">
        <v>0.91833132737642098</v>
      </c>
      <c r="D4" s="220">
        <v>8.701458323587076E-2</v>
      </c>
      <c r="E4" s="218">
        <v>0.54143824984157896</v>
      </c>
    </row>
    <row r="5" spans="1:5" ht="17.5" thickBot="1">
      <c r="B5" s="60"/>
      <c r="C5" s="228">
        <v>1.0985697456333223</v>
      </c>
      <c r="D5" s="221">
        <v>7.791335116721175E-2</v>
      </c>
      <c r="E5" s="59">
        <v>0.57473855222363501</v>
      </c>
    </row>
    <row r="6" spans="1:5">
      <c r="B6" s="58" t="s">
        <v>354</v>
      </c>
      <c r="C6" s="217">
        <v>1.0057991946778713</v>
      </c>
      <c r="D6" s="220">
        <v>0.61418942577030822</v>
      </c>
      <c r="E6" s="218">
        <v>0.81956845238095244</v>
      </c>
    </row>
    <row r="7" spans="1:5">
      <c r="B7" s="58"/>
      <c r="C7" s="217">
        <v>0.96977853641456579</v>
      </c>
      <c r="D7" s="220">
        <v>0.62891719187675066</v>
      </c>
      <c r="E7" s="218">
        <v>0.80562850140056019</v>
      </c>
    </row>
    <row r="8" spans="1:5" ht="17.5" thickBot="1">
      <c r="B8" s="60"/>
      <c r="C8" s="228">
        <v>1.024422268907563</v>
      </c>
      <c r="D8" s="221">
        <v>0.5898765756302522</v>
      </c>
      <c r="E8" s="59">
        <v>0.78599877450980404</v>
      </c>
    </row>
    <row r="9" spans="1:5">
      <c r="B9" s="58" t="s">
        <v>355</v>
      </c>
      <c r="C9" s="217">
        <v>1.0103762798414759</v>
      </c>
      <c r="D9" s="220">
        <v>2.1394737068335585</v>
      </c>
      <c r="E9" s="218">
        <v>0.70113391160819449</v>
      </c>
    </row>
    <row r="10" spans="1:5">
      <c r="B10" s="58"/>
      <c r="C10" s="217">
        <v>0.92956680965931071</v>
      </c>
      <c r="D10" s="220">
        <v>2.3162229309766773</v>
      </c>
      <c r="E10" s="218">
        <v>0.63882465204645689</v>
      </c>
    </row>
    <row r="11" spans="1:5" ht="17.5" thickBot="1">
      <c r="B11" s="60"/>
      <c r="C11" s="228">
        <v>1.0600655072513605</v>
      </c>
      <c r="D11" s="221">
        <v>2.3652244182147983</v>
      </c>
      <c r="E11" s="59">
        <v>0.59446541096773642</v>
      </c>
    </row>
    <row r="12" spans="1:5">
      <c r="B12" s="58" t="s">
        <v>356</v>
      </c>
      <c r="C12" s="217">
        <v>1.0237674560837213</v>
      </c>
      <c r="D12" s="220">
        <v>1.3468281743739594</v>
      </c>
      <c r="E12" s="218">
        <v>1.022136522714145</v>
      </c>
    </row>
    <row r="13" spans="1:5">
      <c r="B13" s="58"/>
      <c r="C13" s="217">
        <v>0.99768951105976689</v>
      </c>
      <c r="D13" s="220">
        <v>1.3152967958954844</v>
      </c>
      <c r="E13" s="218">
        <v>0.9963303999184534</v>
      </c>
    </row>
    <row r="14" spans="1:5" ht="17.5" thickBot="1">
      <c r="B14" s="60"/>
      <c r="C14" s="228">
        <v>0.9785430328565119</v>
      </c>
      <c r="D14" s="221">
        <v>1.3304508851211307</v>
      </c>
      <c r="E14" s="59">
        <v>0.96386463253032517</v>
      </c>
    </row>
    <row r="15" spans="1:5">
      <c r="B15" s="58" t="s">
        <v>357</v>
      </c>
      <c r="C15" s="217">
        <v>1.0165006868131867</v>
      </c>
      <c r="D15" s="220">
        <v>2.1971153846153846</v>
      </c>
      <c r="E15" s="218">
        <v>1.2628777472527473</v>
      </c>
    </row>
    <row r="16" spans="1:5">
      <c r="B16" s="58"/>
      <c r="C16" s="217">
        <v>1.0703983516483517</v>
      </c>
      <c r="D16" s="220">
        <v>2.3576579670329672</v>
      </c>
      <c r="E16" s="218">
        <v>1.1201923076923075</v>
      </c>
    </row>
    <row r="17" spans="1:5" ht="17.5" thickBot="1">
      <c r="B17" s="60"/>
      <c r="C17" s="228">
        <v>0.91311813186813184</v>
      </c>
      <c r="D17" s="221">
        <v>2.4706387362637359</v>
      </c>
      <c r="E17" s="59">
        <v>1.0667925824175823</v>
      </c>
    </row>
    <row r="18" spans="1:5">
      <c r="B18" s="58" t="s">
        <v>358</v>
      </c>
      <c r="C18" s="217">
        <v>0.99875135422978745</v>
      </c>
      <c r="D18" s="220">
        <v>0.36590829798564056</v>
      </c>
      <c r="E18" s="218">
        <v>0.70757817807892165</v>
      </c>
    </row>
    <row r="19" spans="1:5">
      <c r="B19" s="58"/>
      <c r="C19" s="217">
        <v>0.98255568409262017</v>
      </c>
      <c r="D19" s="220">
        <v>0.37564039001817878</v>
      </c>
      <c r="E19" s="218">
        <v>0.68703061018380795</v>
      </c>
    </row>
    <row r="20" spans="1:5" ht="17.5" thickBot="1">
      <c r="B20" s="60"/>
      <c r="C20" s="228">
        <v>1.0186929616775922</v>
      </c>
      <c r="D20" s="221">
        <v>0.39916267283644574</v>
      </c>
      <c r="E20" s="59">
        <v>0.66940266989845565</v>
      </c>
    </row>
    <row r="21" spans="1:5">
      <c r="B21" s="58" t="s">
        <v>359</v>
      </c>
      <c r="C21" s="217">
        <v>0.86924583741429973</v>
      </c>
      <c r="D21" s="220">
        <v>262.15964740450545</v>
      </c>
      <c r="E21" s="218">
        <v>1.1797257590597454</v>
      </c>
    </row>
    <row r="22" spans="1:5">
      <c r="B22" s="58"/>
      <c r="C22" s="217">
        <v>0.99412340842311464</v>
      </c>
      <c r="D22" s="220">
        <v>265.81292850146917</v>
      </c>
      <c r="E22" s="218">
        <v>1.5475024485798239</v>
      </c>
    </row>
    <row r="23" spans="1:5" ht="17.5" thickBot="1">
      <c r="B23" s="60"/>
      <c r="C23" s="228">
        <v>1.1361410381978452</v>
      </c>
      <c r="D23" s="221">
        <v>259.65230166503432</v>
      </c>
      <c r="E23" s="59">
        <v>0.95984329089128317</v>
      </c>
    </row>
    <row r="24" spans="1:5">
      <c r="B24" s="58" t="s">
        <v>361</v>
      </c>
      <c r="C24" s="217">
        <v>0.98624658205117743</v>
      </c>
      <c r="D24" s="220">
        <v>2.2811492470309758</v>
      </c>
      <c r="E24" s="218">
        <v>1.8271640207321551</v>
      </c>
    </row>
    <row r="25" spans="1:5">
      <c r="B25" s="58"/>
      <c r="C25" s="217">
        <v>1.046035179365792</v>
      </c>
      <c r="D25" s="220">
        <v>2.2390319552707831</v>
      </c>
      <c r="E25" s="218">
        <v>1.7706811410847652</v>
      </c>
    </row>
    <row r="26" spans="1:5" ht="17.5" thickBot="1">
      <c r="B26" s="60"/>
      <c r="C26" s="228">
        <v>0.96775904991225559</v>
      </c>
      <c r="D26" s="221">
        <v>0.14655348324694933</v>
      </c>
      <c r="E26" s="59">
        <v>1.8696486144553728</v>
      </c>
    </row>
    <row r="28" spans="1:5">
      <c r="A28" s="3" t="s">
        <v>381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>
  <dimension ref="A1:E20"/>
  <sheetViews>
    <sheetView topLeftCell="A28" workbookViewId="0">
      <selection activeCell="B22" sqref="B22"/>
    </sheetView>
  </sheetViews>
  <sheetFormatPr defaultRowHeight="17"/>
  <cols>
    <col min="1" max="1" width="13.26953125" customWidth="1"/>
    <col min="2" max="2" width="17.6328125" customWidth="1"/>
    <col min="3" max="5" width="17.6328125" style="46" customWidth="1"/>
  </cols>
  <sheetData>
    <row r="1" spans="1:5" ht="17.5" thickBot="1">
      <c r="A1" s="3" t="s">
        <v>308</v>
      </c>
    </row>
    <row r="2" spans="1:5" ht="17.5" thickBot="1">
      <c r="B2" s="229"/>
      <c r="C2" s="63" t="s">
        <v>29</v>
      </c>
      <c r="D2" s="63" t="s">
        <v>30</v>
      </c>
      <c r="E2" s="215" t="s">
        <v>341</v>
      </c>
    </row>
    <row r="3" spans="1:5">
      <c r="B3" s="227" t="s">
        <v>355</v>
      </c>
      <c r="C3" s="220">
        <v>1.0847248765103334</v>
      </c>
      <c r="D3" s="220">
        <v>3.2551145085998932</v>
      </c>
      <c r="E3" s="218">
        <v>1.4597366249986945</v>
      </c>
    </row>
    <row r="4" spans="1:5">
      <c r="B4" s="227"/>
      <c r="C4" s="220">
        <v>0.9935566068276992</v>
      </c>
      <c r="D4" s="220">
        <v>3.5286193176477956</v>
      </c>
      <c r="E4" s="218">
        <v>1.3075806468456612</v>
      </c>
    </row>
    <row r="5" spans="1:5" ht="17.5" thickBot="1">
      <c r="B5" s="206"/>
      <c r="C5" s="221">
        <v>0.92170807356120177</v>
      </c>
      <c r="D5" s="221">
        <v>3.6774335035558754</v>
      </c>
      <c r="E5" s="59">
        <v>1.2367764236557119</v>
      </c>
    </row>
    <row r="6" spans="1:5">
      <c r="B6" s="227" t="s">
        <v>356</v>
      </c>
      <c r="C6" s="220">
        <v>1.0255508904098174</v>
      </c>
      <c r="D6" s="220">
        <v>0.68466022300777152</v>
      </c>
      <c r="E6" s="218">
        <v>0.33519349916739521</v>
      </c>
    </row>
    <row r="7" spans="1:5">
      <c r="B7" s="227"/>
      <c r="C7" s="220">
        <v>0.99901966280643129</v>
      </c>
      <c r="D7" s="220">
        <v>0.70037289178259243</v>
      </c>
      <c r="E7" s="218">
        <v>0.34626964272997396</v>
      </c>
    </row>
    <row r="8" spans="1:5" ht="17.5" thickBot="1">
      <c r="B8" s="206"/>
      <c r="C8" s="221">
        <v>0.97542793157943386</v>
      </c>
      <c r="D8" s="221">
        <v>0.68453900666235334</v>
      </c>
      <c r="E8" s="59">
        <v>0.35931555190559672</v>
      </c>
    </row>
    <row r="9" spans="1:5">
      <c r="B9" s="227" t="s">
        <v>359</v>
      </c>
      <c r="C9" s="220">
        <v>1.1016225448334758</v>
      </c>
      <c r="D9" s="220">
        <v>28.255337318531168</v>
      </c>
      <c r="E9" s="218">
        <v>1.1947053800170795</v>
      </c>
    </row>
    <row r="10" spans="1:5">
      <c r="B10" s="227"/>
      <c r="C10" s="220">
        <v>0.72302875035582126</v>
      </c>
      <c r="D10" s="220">
        <v>30.011386279533166</v>
      </c>
      <c r="E10" s="218">
        <v>0.96413321947053798</v>
      </c>
    </row>
    <row r="11" spans="1:5" ht="17.5" thickBot="1">
      <c r="B11" s="206"/>
      <c r="C11" s="221">
        <v>1.1756333617990322</v>
      </c>
      <c r="D11" s="221">
        <v>33.680614859094788</v>
      </c>
      <c r="E11" s="59">
        <v>0.84543125533731867</v>
      </c>
    </row>
    <row r="12" spans="1:5">
      <c r="B12" s="227" t="s">
        <v>361</v>
      </c>
      <c r="C12" s="220">
        <v>1.0080680331443523</v>
      </c>
      <c r="D12" s="220">
        <v>1.2824901875272567</v>
      </c>
      <c r="E12" s="218">
        <v>1.0340165721761885</v>
      </c>
    </row>
    <row r="13" spans="1:5">
      <c r="B13" s="227"/>
      <c r="C13" s="220">
        <v>0.98032054077627573</v>
      </c>
      <c r="D13" s="220">
        <v>1.2492095508068033</v>
      </c>
      <c r="E13" s="218">
        <v>0.99672917575228959</v>
      </c>
    </row>
    <row r="14" spans="1:5" ht="17.5" thickBot="1">
      <c r="B14" s="206"/>
      <c r="C14" s="221">
        <v>1.011611426079372</v>
      </c>
      <c r="D14" s="221">
        <v>1.2955734845180986</v>
      </c>
      <c r="E14" s="59">
        <v>0.97653183602267768</v>
      </c>
    </row>
    <row r="15" spans="1:5">
      <c r="B15" s="227" t="s">
        <v>365</v>
      </c>
      <c r="C15" s="223">
        <v>1.11466253060858</v>
      </c>
      <c r="D15" s="223">
        <v>0.36126043977</v>
      </c>
      <c r="E15" s="222">
        <v>0.95200253150000003</v>
      </c>
    </row>
    <row r="16" spans="1:5">
      <c r="B16" s="227"/>
      <c r="C16" s="223">
        <v>0.99730216862236998</v>
      </c>
      <c r="D16" s="223">
        <v>0.279493156282</v>
      </c>
      <c r="E16" s="222">
        <v>1.0631906019999999</v>
      </c>
    </row>
    <row r="17" spans="1:5" ht="17.5" thickBot="1">
      <c r="B17" s="206"/>
      <c r="C17" s="224">
        <v>0.88870729185999997</v>
      </c>
      <c r="D17" s="224">
        <v>0.29830559109999999</v>
      </c>
      <c r="E17" s="59">
        <v>0.98511657370000005</v>
      </c>
    </row>
    <row r="18" spans="1:5">
      <c r="B18" s="152"/>
      <c r="C18" s="226"/>
      <c r="D18" s="226"/>
      <c r="E18" s="226"/>
    </row>
    <row r="20" spans="1:5">
      <c r="A20" s="3" t="s">
        <v>382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>
  <dimension ref="A1:E25"/>
  <sheetViews>
    <sheetView topLeftCell="A19" workbookViewId="0">
      <selection activeCell="B27" sqref="B27"/>
    </sheetView>
  </sheetViews>
  <sheetFormatPr defaultRowHeight="17"/>
  <cols>
    <col min="1" max="1" width="15.7265625" customWidth="1"/>
    <col min="2" max="2" width="17.6328125" customWidth="1"/>
    <col min="3" max="5" width="17.6328125" style="46" customWidth="1"/>
  </cols>
  <sheetData>
    <row r="1" spans="1:5" ht="17.5" thickBot="1">
      <c r="A1" s="3" t="s">
        <v>309</v>
      </c>
    </row>
    <row r="2" spans="1:5" ht="17.5" thickBot="1">
      <c r="B2" s="229"/>
      <c r="C2" s="63" t="s">
        <v>29</v>
      </c>
      <c r="D2" s="63" t="s">
        <v>30</v>
      </c>
      <c r="E2" s="215" t="s">
        <v>341</v>
      </c>
    </row>
    <row r="3" spans="1:5">
      <c r="B3" s="227" t="s">
        <v>353</v>
      </c>
      <c r="C3" s="220">
        <v>1.0260741094135344</v>
      </c>
      <c r="D3" s="220">
        <v>0.23423991874204059</v>
      </c>
      <c r="E3" s="218">
        <v>0.82846952634150661</v>
      </c>
    </row>
    <row r="4" spans="1:5">
      <c r="B4" s="227"/>
      <c r="C4" s="220">
        <v>0.99163951014377882</v>
      </c>
      <c r="D4" s="220">
        <v>0.20549183765336859</v>
      </c>
      <c r="E4" s="218">
        <v>0.86232700942238361</v>
      </c>
    </row>
    <row r="5" spans="1:5" ht="17.5" thickBot="1">
      <c r="B5" s="60"/>
      <c r="C5" s="221">
        <v>0.98229022788394571</v>
      </c>
      <c r="D5" s="221">
        <v>0.18233024127304137</v>
      </c>
      <c r="E5" s="59">
        <v>0.91526780114884587</v>
      </c>
    </row>
    <row r="6" spans="1:5">
      <c r="B6" s="227" t="s">
        <v>354</v>
      </c>
      <c r="C6" s="220">
        <v>1.0285882699675803</v>
      </c>
      <c r="D6" s="220">
        <v>1.772404396092552</v>
      </c>
      <c r="E6" s="218">
        <v>1.2688954667965162</v>
      </c>
    </row>
    <row r="7" spans="1:5">
      <c r="B7" s="227"/>
      <c r="C7" s="220">
        <v>0.99001781160701707</v>
      </c>
      <c r="D7" s="220">
        <v>1.72469320895108</v>
      </c>
      <c r="E7" s="218">
        <v>1.2205862880525549</v>
      </c>
    </row>
    <row r="8" spans="1:5" ht="17.5" thickBot="1">
      <c r="B8" s="206"/>
      <c r="C8" s="221">
        <v>0.98138964705681353</v>
      </c>
      <c r="D8" s="221">
        <v>1.7791531584635032</v>
      </c>
      <c r="E8" s="59">
        <v>1.1717645450778884</v>
      </c>
    </row>
    <row r="9" spans="1:5">
      <c r="B9" s="227" t="s">
        <v>357</v>
      </c>
      <c r="C9" s="220">
        <v>1.0611531497587574</v>
      </c>
      <c r="D9" s="220">
        <v>1.939673668456362</v>
      </c>
      <c r="E9" s="218">
        <v>1.1546150062273017</v>
      </c>
    </row>
    <row r="10" spans="1:5">
      <c r="B10" s="227"/>
      <c r="C10" s="220">
        <v>0.99867081122379564</v>
      </c>
      <c r="D10" s="220">
        <v>1.9042984081132845</v>
      </c>
      <c r="E10" s="218">
        <v>1.3011397532104618</v>
      </c>
    </row>
    <row r="11" spans="1:5" ht="17.5" thickBot="1">
      <c r="B11" s="206"/>
      <c r="C11" s="221">
        <v>0.94016557296409098</v>
      </c>
      <c r="D11" s="221">
        <v>1.8558405810752823</v>
      </c>
      <c r="E11" s="59">
        <v>1.2409599464138068</v>
      </c>
    </row>
    <row r="12" spans="1:5">
      <c r="B12" s="227" t="s">
        <v>358</v>
      </c>
      <c r="C12" s="220">
        <v>0.99349550670381959</v>
      </c>
      <c r="D12" s="220">
        <v>0.34534176003574552</v>
      </c>
      <c r="E12" s="218">
        <v>0.99510446439643074</v>
      </c>
    </row>
    <row r="13" spans="1:5">
      <c r="B13" s="227"/>
      <c r="C13" s="220">
        <v>0.99981860795439992</v>
      </c>
      <c r="D13" s="220">
        <v>0.33622091706489221</v>
      </c>
      <c r="E13" s="218">
        <v>0.99228622639981878</v>
      </c>
    </row>
    <row r="14" spans="1:5" ht="17.5" thickBot="1">
      <c r="B14" s="206"/>
      <c r="C14" s="221">
        <v>1.0066848605279635</v>
      </c>
      <c r="D14" s="221">
        <v>0.33024625251207484</v>
      </c>
      <c r="E14" s="59">
        <v>0.99932669732226398</v>
      </c>
    </row>
    <row r="15" spans="1:5">
      <c r="B15" s="227" t="s">
        <v>359</v>
      </c>
      <c r="C15" s="220">
        <v>1.4588934850051707</v>
      </c>
      <c r="D15" s="220">
        <v>195.01034126163393</v>
      </c>
      <c r="E15" s="218">
        <v>1.3229058945191314</v>
      </c>
    </row>
    <row r="16" spans="1:5">
      <c r="B16" s="227"/>
      <c r="C16" s="220">
        <v>0.79886246122026883</v>
      </c>
      <c r="D16" s="220">
        <v>192.12771458117891</v>
      </c>
      <c r="E16" s="218">
        <v>1.127197518097208</v>
      </c>
    </row>
    <row r="17" spans="1:5" ht="17.5" thickBot="1">
      <c r="B17" s="206"/>
      <c r="C17" s="221">
        <v>0.74198552223371261</v>
      </c>
      <c r="D17" s="221">
        <v>196.0005170630817</v>
      </c>
      <c r="E17" s="59">
        <v>0.7962771458117891</v>
      </c>
    </row>
    <row r="18" spans="1:5">
      <c r="B18" s="227" t="s">
        <v>361</v>
      </c>
      <c r="C18" s="220">
        <v>1.4824840764331211</v>
      </c>
      <c r="D18" s="220">
        <v>11.245222929936306</v>
      </c>
      <c r="E18" s="218">
        <v>1.0477707006369428</v>
      </c>
    </row>
    <row r="19" spans="1:5">
      <c r="B19" s="227"/>
      <c r="C19" s="220">
        <v>1.029723991507431</v>
      </c>
      <c r="D19" s="220">
        <v>13.434182590233545</v>
      </c>
      <c r="E19" s="218">
        <v>1.2584925690021231</v>
      </c>
    </row>
    <row r="20" spans="1:5" ht="17.5" thickBot="1">
      <c r="B20" s="206"/>
      <c r="C20" s="221">
        <v>0.48832271762208074</v>
      </c>
      <c r="D20" s="221">
        <v>10.095541401273886</v>
      </c>
      <c r="E20" s="59">
        <v>0.44055201698513802</v>
      </c>
    </row>
    <row r="21" spans="1:5">
      <c r="B21" s="227" t="s">
        <v>360</v>
      </c>
      <c r="C21" s="220">
        <v>1.0250625306085801</v>
      </c>
      <c r="D21" s="220">
        <v>0.3187260841239769</v>
      </c>
      <c r="E21" s="218">
        <v>0.79903550220531527</v>
      </c>
    </row>
    <row r="22" spans="1:5">
      <c r="B22" s="227"/>
      <c r="C22" s="220">
        <v>0.99344021686223705</v>
      </c>
      <c r="D22" s="220">
        <v>0.30694693015628161</v>
      </c>
      <c r="E22" s="218">
        <v>0.76437199062460226</v>
      </c>
    </row>
    <row r="23" spans="1:5" ht="17.5" thickBot="1">
      <c r="B23" s="206"/>
      <c r="C23" s="221">
        <v>0.98089725252918591</v>
      </c>
      <c r="D23" s="221">
        <v>0.35730599591136808</v>
      </c>
      <c r="E23" s="59">
        <v>0.73891164511273688</v>
      </c>
    </row>
    <row r="24" spans="1:5">
      <c r="B24" s="152"/>
      <c r="C24" s="226"/>
      <c r="D24" s="226"/>
      <c r="E24" s="226"/>
    </row>
    <row r="25" spans="1:5">
      <c r="A25" s="3" t="s">
        <v>383</v>
      </c>
    </row>
  </sheetData>
  <phoneticPr fontId="1" type="noConversion"/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3" sqref="B3"/>
    </sheetView>
  </sheetViews>
  <sheetFormatPr defaultRowHeight="17"/>
  <sheetData>
    <row r="1" spans="1:1">
      <c r="A1" s="3" t="s">
        <v>384</v>
      </c>
    </row>
  </sheetData>
  <phoneticPr fontId="1" type="noConversion"/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>
  <dimension ref="A1:D9"/>
  <sheetViews>
    <sheetView workbookViewId="0">
      <selection activeCell="A9" sqref="A9"/>
    </sheetView>
  </sheetViews>
  <sheetFormatPr defaultRowHeight="17"/>
  <cols>
    <col min="1" max="2" width="12.90625" customWidth="1"/>
    <col min="3" max="4" width="14.6328125" customWidth="1"/>
  </cols>
  <sheetData>
    <row r="1" spans="1:4" ht="17.5" thickBot="1">
      <c r="A1" s="3" t="s">
        <v>345</v>
      </c>
      <c r="B1" s="3"/>
    </row>
    <row r="2" spans="1:4" ht="17.5" thickBot="1">
      <c r="A2" s="4"/>
      <c r="B2" s="263" t="s">
        <v>230</v>
      </c>
      <c r="C2" s="265"/>
      <c r="D2" s="264"/>
    </row>
    <row r="3" spans="1:4" ht="17.5" thickBot="1">
      <c r="A3" s="4"/>
      <c r="B3" s="11" t="s">
        <v>252</v>
      </c>
      <c r="C3" s="11" t="s">
        <v>250</v>
      </c>
      <c r="D3" s="11" t="s">
        <v>251</v>
      </c>
    </row>
    <row r="4" spans="1:4">
      <c r="A4" s="4"/>
      <c r="B4" s="134">
        <v>30.001000000000001</v>
      </c>
      <c r="C4" s="135">
        <v>32935.949999999997</v>
      </c>
      <c r="D4" s="135">
        <v>33407.94</v>
      </c>
    </row>
    <row r="5" spans="1:4">
      <c r="A5" s="4"/>
      <c r="B5" s="135">
        <v>25.888999999999999</v>
      </c>
      <c r="C5" s="135">
        <v>37558.49</v>
      </c>
      <c r="D5" s="135">
        <v>36980.379999999997</v>
      </c>
    </row>
    <row r="6" spans="1:4" ht="17.5" thickBot="1">
      <c r="A6" s="4"/>
      <c r="B6" s="136">
        <v>34.555999999999997</v>
      </c>
      <c r="C6" s="136">
        <v>35247.22</v>
      </c>
      <c r="D6" s="136">
        <v>35194.160000000003</v>
      </c>
    </row>
    <row r="7" spans="1:4">
      <c r="B7" s="6"/>
    </row>
    <row r="9" spans="1:4">
      <c r="A9" s="3"/>
    </row>
  </sheetData>
  <mergeCells count="1">
    <mergeCell ref="B2:D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xl/worksheets/sheet79.xml><?xml version="1.0" encoding="utf-8"?>
<worksheet xmlns="http://schemas.openxmlformats.org/spreadsheetml/2006/main" xmlns:r="http://schemas.openxmlformats.org/officeDocument/2006/relationships">
  <dimension ref="A1:F8"/>
  <sheetViews>
    <sheetView workbookViewId="0">
      <selection activeCell="G17" sqref="G17"/>
    </sheetView>
  </sheetViews>
  <sheetFormatPr defaultRowHeight="17"/>
  <cols>
    <col min="2" max="6" width="12.6328125" customWidth="1"/>
  </cols>
  <sheetData>
    <row r="1" spans="1:6" ht="17.5" thickBot="1">
      <c r="A1" s="3" t="s">
        <v>346</v>
      </c>
      <c r="B1" s="8"/>
      <c r="D1" s="8"/>
      <c r="F1" s="8"/>
    </row>
    <row r="2" spans="1:6" ht="17.5" thickBot="1">
      <c r="A2" s="4"/>
      <c r="B2" s="9"/>
      <c r="C2" s="11" t="s">
        <v>260</v>
      </c>
      <c r="D2" s="143" t="s">
        <v>261</v>
      </c>
      <c r="E2" s="11" t="s">
        <v>263</v>
      </c>
      <c r="F2" s="143" t="s">
        <v>262</v>
      </c>
    </row>
    <row r="3" spans="1:6">
      <c r="B3" s="40" t="s">
        <v>16</v>
      </c>
      <c r="C3" s="146">
        <v>94.540729999999996</v>
      </c>
      <c r="D3" s="140">
        <v>7.7521719999999998</v>
      </c>
      <c r="E3" s="146">
        <v>0.45319999999999999</v>
      </c>
      <c r="F3" s="140">
        <v>0.58120000000000005</v>
      </c>
    </row>
    <row r="4" spans="1:6">
      <c r="B4" s="41"/>
      <c r="C4" s="146">
        <v>104.73909999999999</v>
      </c>
      <c r="D4" s="146">
        <v>7.1690750000000003</v>
      </c>
      <c r="E4" s="146">
        <v>1.0200260000000001</v>
      </c>
      <c r="F4" s="146">
        <v>0.79135999999999995</v>
      </c>
    </row>
    <row r="5" spans="1:6" ht="17.5" thickBot="1">
      <c r="B5" s="42"/>
      <c r="C5" s="141">
        <v>100.7248</v>
      </c>
      <c r="D5" s="141">
        <v>6.2096359999999997</v>
      </c>
      <c r="E5" s="141">
        <v>0.89144999999999996</v>
      </c>
      <c r="F5" s="141">
        <v>1.093572</v>
      </c>
    </row>
    <row r="8" spans="1:6">
      <c r="A8" s="3" t="s">
        <v>385</v>
      </c>
    </row>
  </sheetData>
  <phoneticPr fontId="1" type="noConversion"/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>
  <dimension ref="A1:N10"/>
  <sheetViews>
    <sheetView topLeftCell="A10" zoomScaleNormal="100" workbookViewId="0">
      <selection activeCell="A17" sqref="A17"/>
    </sheetView>
  </sheetViews>
  <sheetFormatPr defaultRowHeight="17"/>
  <cols>
    <col min="1" max="1" width="19" customWidth="1"/>
    <col min="2" max="2" width="28.90625" customWidth="1"/>
    <col min="3" max="14" width="10.6328125" customWidth="1"/>
  </cols>
  <sheetData>
    <row r="1" spans="1:14" ht="17.5" thickBot="1">
      <c r="A1" s="3" t="s">
        <v>347</v>
      </c>
    </row>
    <row r="2" spans="1:14" ht="17.5" thickBot="1">
      <c r="B2" s="263" t="s">
        <v>42</v>
      </c>
      <c r="C2" s="265"/>
      <c r="D2" s="265"/>
      <c r="E2" s="265"/>
      <c r="F2" s="265"/>
      <c r="G2" s="265"/>
      <c r="H2" s="265"/>
      <c r="I2" s="265"/>
      <c r="J2" s="265"/>
      <c r="K2" s="265"/>
      <c r="L2" s="265"/>
      <c r="M2" s="265"/>
      <c r="N2" s="264"/>
    </row>
    <row r="3" spans="1:14" ht="17.5" thickBot="1">
      <c r="B3" s="48" t="s">
        <v>45</v>
      </c>
      <c r="C3" s="263" t="s">
        <v>253</v>
      </c>
      <c r="D3" s="265"/>
      <c r="E3" s="265"/>
      <c r="F3" s="264"/>
      <c r="G3" s="263" t="s">
        <v>254</v>
      </c>
      <c r="H3" s="265"/>
      <c r="I3" s="265"/>
      <c r="J3" s="264"/>
      <c r="K3" s="263" t="s">
        <v>327</v>
      </c>
      <c r="L3" s="265"/>
      <c r="M3" s="265"/>
      <c r="N3" s="264"/>
    </row>
    <row r="4" spans="1:14" ht="17.5" thickBot="1">
      <c r="B4" s="48" t="s">
        <v>43</v>
      </c>
      <c r="C4" s="43">
        <v>0.5</v>
      </c>
      <c r="D4" s="51">
        <v>3</v>
      </c>
      <c r="E4" s="51">
        <v>6</v>
      </c>
      <c r="F4" s="130">
        <v>24</v>
      </c>
      <c r="G4" s="43">
        <v>0.5</v>
      </c>
      <c r="H4" s="51">
        <v>3</v>
      </c>
      <c r="I4" s="51">
        <v>6</v>
      </c>
      <c r="J4" s="130">
        <v>24</v>
      </c>
      <c r="K4" s="47">
        <v>0.5</v>
      </c>
      <c r="L4" s="51">
        <v>3</v>
      </c>
      <c r="M4" s="51">
        <v>6</v>
      </c>
      <c r="N4" s="130">
        <v>24</v>
      </c>
    </row>
    <row r="5" spans="1:14">
      <c r="B5" s="41" t="s">
        <v>44</v>
      </c>
      <c r="C5" s="36">
        <v>16.791460000000001</v>
      </c>
      <c r="D5" s="54">
        <v>11.46724</v>
      </c>
      <c r="E5" s="54">
        <v>17.2607</v>
      </c>
      <c r="F5" s="133">
        <v>1.032897</v>
      </c>
      <c r="G5" s="36">
        <v>12.013730000000001</v>
      </c>
      <c r="H5" s="54">
        <v>10.825659999999999</v>
      </c>
      <c r="I5" s="54">
        <v>6.702858</v>
      </c>
      <c r="J5" s="18">
        <v>0.80786219999999997</v>
      </c>
      <c r="K5" s="36">
        <v>17.253209999999999</v>
      </c>
      <c r="L5" s="54">
        <v>5.6603019999999997</v>
      </c>
      <c r="M5" s="54">
        <v>2.509547</v>
      </c>
      <c r="N5" s="18">
        <v>0.26167479999999999</v>
      </c>
    </row>
    <row r="6" spans="1:14">
      <c r="B6" s="41"/>
      <c r="C6" s="34">
        <v>18.393550000000001</v>
      </c>
      <c r="D6" s="52">
        <v>15.5627</v>
      </c>
      <c r="E6" s="52">
        <v>14.93825</v>
      </c>
      <c r="F6" s="18">
        <v>0.89731000000000005</v>
      </c>
      <c r="G6" s="34">
        <v>13.9482</v>
      </c>
      <c r="H6" s="52">
        <v>14.46555</v>
      </c>
      <c r="I6" s="52">
        <v>7.7336</v>
      </c>
      <c r="J6" s="18">
        <v>0.70460999999999996</v>
      </c>
      <c r="K6" s="34">
        <v>18.353950000000001</v>
      </c>
      <c r="L6" s="52">
        <v>8.2706499999999998</v>
      </c>
      <c r="M6" s="52">
        <v>3.2936000000000001</v>
      </c>
      <c r="N6" s="18">
        <v>0.23411000000000001</v>
      </c>
    </row>
    <row r="7" spans="1:14" ht="17.5" thickBot="1">
      <c r="B7" s="42"/>
      <c r="C7" s="35">
        <v>17.583600000000001</v>
      </c>
      <c r="D7" s="53">
        <v>12.8421</v>
      </c>
      <c r="E7" s="53">
        <v>15.107900000000001</v>
      </c>
      <c r="F7" s="138">
        <v>0.75388999999999995</v>
      </c>
      <c r="G7" s="35">
        <v>14.527150000000001</v>
      </c>
      <c r="H7" s="53">
        <v>12.83985</v>
      </c>
      <c r="I7" s="53">
        <v>8.3271499999999996</v>
      </c>
      <c r="J7" s="138">
        <v>0.65488999999999997</v>
      </c>
      <c r="K7" s="35">
        <v>19.271100000000001</v>
      </c>
      <c r="L7" s="53">
        <v>7.6894</v>
      </c>
      <c r="M7" s="53">
        <v>2.98115</v>
      </c>
      <c r="N7" s="138">
        <v>0.28891</v>
      </c>
    </row>
    <row r="10" spans="1:14">
      <c r="A10" s="3" t="s">
        <v>386</v>
      </c>
    </row>
  </sheetData>
  <mergeCells count="4">
    <mergeCell ref="C3:F3"/>
    <mergeCell ref="G3:J3"/>
    <mergeCell ref="K3:N3"/>
    <mergeCell ref="B2:N2"/>
  </mergeCells>
  <phoneticPr fontId="1" type="noConversion"/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>
  <dimension ref="A1:G6"/>
  <sheetViews>
    <sheetView workbookViewId="0"/>
  </sheetViews>
  <sheetFormatPr defaultRowHeight="17"/>
  <cols>
    <col min="1" max="1" width="12.90625" customWidth="1"/>
    <col min="2" max="6" width="18.6328125" customWidth="1"/>
  </cols>
  <sheetData>
    <row r="1" spans="1:7" ht="17.5" thickBot="1">
      <c r="A1" s="3" t="s">
        <v>348</v>
      </c>
    </row>
    <row r="2" spans="1:7" ht="17.5" thickBot="1">
      <c r="B2" s="263" t="s">
        <v>67</v>
      </c>
      <c r="C2" s="265"/>
      <c r="D2" s="265"/>
      <c r="E2" s="265"/>
      <c r="F2" s="264"/>
      <c r="G2" s="93"/>
    </row>
    <row r="3" spans="1:7" ht="17.5" thickBot="1">
      <c r="A3" s="4"/>
      <c r="B3" s="130" t="s">
        <v>66</v>
      </c>
      <c r="C3" s="130" t="s">
        <v>29</v>
      </c>
      <c r="D3" s="130" t="s">
        <v>30</v>
      </c>
      <c r="E3" s="130" t="s">
        <v>255</v>
      </c>
      <c r="F3" s="130" t="s">
        <v>256</v>
      </c>
    </row>
    <row r="4" spans="1:7">
      <c r="A4" s="4"/>
      <c r="B4" s="134">
        <v>125.24</v>
      </c>
      <c r="C4" s="133">
        <v>200.30099999999999</v>
      </c>
      <c r="D4" s="133">
        <v>557.298</v>
      </c>
      <c r="E4" s="133">
        <v>559.21299999999997</v>
      </c>
      <c r="F4" s="133">
        <v>534.87099999999998</v>
      </c>
    </row>
    <row r="5" spans="1:7">
      <c r="A5" s="4"/>
      <c r="B5" s="135">
        <v>75.301000000000002</v>
      </c>
      <c r="C5" s="18">
        <v>148.30199999999999</v>
      </c>
      <c r="D5" s="18">
        <v>603.48099999999999</v>
      </c>
      <c r="E5" s="18">
        <v>428.32600000000002</v>
      </c>
      <c r="F5" s="18">
        <v>622.298</v>
      </c>
    </row>
    <row r="6" spans="1:7" ht="17.5" thickBot="1">
      <c r="A6" s="4"/>
      <c r="B6" s="136">
        <v>99.459000000000003</v>
      </c>
      <c r="C6" s="138">
        <v>185.38200000000001</v>
      </c>
      <c r="D6" s="138">
        <v>478.30900000000003</v>
      </c>
      <c r="E6" s="138">
        <v>443.21899999999999</v>
      </c>
      <c r="F6" s="138">
        <v>519.37400000000002</v>
      </c>
    </row>
  </sheetData>
  <mergeCells count="1">
    <mergeCell ref="B2:F2"/>
  </mergeCells>
  <phoneticPr fontId="1" type="noConversion"/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>
  <dimension ref="A1:C5"/>
  <sheetViews>
    <sheetView workbookViewId="0"/>
  </sheetViews>
  <sheetFormatPr defaultRowHeight="17"/>
  <cols>
    <col min="1" max="1" width="12.7265625" customWidth="1"/>
    <col min="2" max="3" width="15.6328125" customWidth="1"/>
  </cols>
  <sheetData>
    <row r="1" spans="1:3" ht="17.5" thickBot="1">
      <c r="A1" s="3" t="s">
        <v>349</v>
      </c>
    </row>
    <row r="2" spans="1:3" ht="17.5" thickBot="1">
      <c r="B2" s="268" t="s">
        <v>72</v>
      </c>
      <c r="C2" s="270"/>
    </row>
    <row r="3" spans="1:3" ht="17.5" thickBot="1">
      <c r="B3" s="63" t="s">
        <v>257</v>
      </c>
      <c r="C3" s="131" t="s">
        <v>258</v>
      </c>
    </row>
    <row r="4" spans="1:3">
      <c r="A4" s="135" t="s">
        <v>259</v>
      </c>
      <c r="B4" s="135">
        <v>73.72</v>
      </c>
      <c r="C4" s="134">
        <v>61.89</v>
      </c>
    </row>
    <row r="5" spans="1:3" ht="17.5" thickBot="1">
      <c r="A5" s="4"/>
      <c r="B5" s="136">
        <v>52.14</v>
      </c>
      <c r="C5" s="136">
        <v>48.13</v>
      </c>
    </row>
  </sheetData>
  <mergeCells count="1">
    <mergeCell ref="B2:C2"/>
  </mergeCells>
  <phoneticPr fontId="1" type="noConversion"/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>
  <dimension ref="A1:J17"/>
  <sheetViews>
    <sheetView workbookViewId="0">
      <selection activeCell="G19" sqref="G19"/>
    </sheetView>
  </sheetViews>
  <sheetFormatPr defaultRowHeight="17"/>
  <cols>
    <col min="1" max="1" width="11.81640625" customWidth="1"/>
    <col min="2" max="2" width="17.26953125" customWidth="1"/>
    <col min="3" max="10" width="10.6328125" customWidth="1"/>
  </cols>
  <sheetData>
    <row r="1" spans="1:10">
      <c r="A1" s="3" t="s">
        <v>350</v>
      </c>
    </row>
    <row r="2" spans="1:10" ht="17.5" thickBot="1">
      <c r="B2" s="291" t="s">
        <v>202</v>
      </c>
      <c r="C2" s="291"/>
      <c r="D2" s="291"/>
      <c r="E2" s="291"/>
      <c r="F2" s="291"/>
      <c r="G2" s="291"/>
      <c r="H2" s="291"/>
      <c r="I2" s="291"/>
      <c r="J2" s="291"/>
    </row>
    <row r="3" spans="1:10" ht="17.5" thickBot="1">
      <c r="B3" s="263" t="s">
        <v>206</v>
      </c>
      <c r="C3" s="265"/>
      <c r="D3" s="265"/>
      <c r="E3" s="265"/>
      <c r="F3" s="265"/>
      <c r="G3" s="265"/>
      <c r="H3" s="265"/>
      <c r="I3" s="265"/>
      <c r="J3" s="264"/>
    </row>
    <row r="4" spans="1:10" ht="17.5" thickBot="1">
      <c r="B4" s="11" t="s">
        <v>233</v>
      </c>
      <c r="C4" s="43" t="s">
        <v>61</v>
      </c>
      <c r="D4" s="47">
        <v>0.3125</v>
      </c>
      <c r="E4" s="51">
        <v>0.625</v>
      </c>
      <c r="F4" s="51">
        <v>1.25</v>
      </c>
      <c r="G4" s="51">
        <v>2.5</v>
      </c>
      <c r="H4" s="51">
        <v>5</v>
      </c>
      <c r="I4" s="51">
        <v>10</v>
      </c>
      <c r="J4" s="130">
        <v>20</v>
      </c>
    </row>
    <row r="5" spans="1:10">
      <c r="B5" s="95"/>
      <c r="C5" s="34">
        <v>103.9308</v>
      </c>
      <c r="D5" s="54">
        <v>106.2893</v>
      </c>
      <c r="E5" s="54">
        <v>98.742140000000006</v>
      </c>
      <c r="F5" s="54">
        <v>102.35850000000001</v>
      </c>
      <c r="G5" s="54">
        <v>99.056600000000003</v>
      </c>
      <c r="H5" s="54">
        <v>96.38364</v>
      </c>
      <c r="I5" s="54">
        <v>93.867930000000001</v>
      </c>
      <c r="J5" s="18">
        <v>89.150940000000006</v>
      </c>
    </row>
    <row r="6" spans="1:10">
      <c r="B6" s="45"/>
      <c r="C6" s="34">
        <v>96.69811</v>
      </c>
      <c r="D6" s="52">
        <v>101.25790000000001</v>
      </c>
      <c r="E6" s="52">
        <v>101.7296</v>
      </c>
      <c r="F6" s="52">
        <v>94.968549999999993</v>
      </c>
      <c r="G6" s="52">
        <v>105.3459</v>
      </c>
      <c r="H6" s="52">
        <v>98.584909999999994</v>
      </c>
      <c r="I6" s="52">
        <v>86.477990000000005</v>
      </c>
      <c r="J6" s="18">
        <v>80.660380000000004</v>
      </c>
    </row>
    <row r="7" spans="1:10">
      <c r="B7" s="45"/>
      <c r="C7" s="34">
        <v>99.528310000000005</v>
      </c>
      <c r="D7" s="52">
        <v>97.798739999999995</v>
      </c>
      <c r="E7" s="52">
        <v>94.496859999999998</v>
      </c>
      <c r="F7" s="52">
        <v>98.742140000000006</v>
      </c>
      <c r="G7" s="52">
        <v>97.484279999999998</v>
      </c>
      <c r="H7" s="52">
        <v>90.723269999999999</v>
      </c>
      <c r="I7" s="52">
        <v>90.566040000000001</v>
      </c>
      <c r="J7" s="18">
        <v>84.276730000000001</v>
      </c>
    </row>
    <row r="8" spans="1:10" ht="17.5" thickBot="1">
      <c r="B8" s="5"/>
      <c r="C8" s="35">
        <v>99.68553</v>
      </c>
      <c r="D8" s="53">
        <v>101.1006</v>
      </c>
      <c r="E8" s="53">
        <v>97.484279999999998</v>
      </c>
      <c r="F8" s="53">
        <v>94.811319999999995</v>
      </c>
      <c r="G8" s="53">
        <v>103.45910000000001</v>
      </c>
      <c r="H8" s="53">
        <v>94.811319999999995</v>
      </c>
      <c r="I8" s="53">
        <v>88.522009999999995</v>
      </c>
      <c r="J8" s="138">
        <v>87.578609999999998</v>
      </c>
    </row>
    <row r="11" spans="1:10" ht="17.5" thickBot="1">
      <c r="B11" s="291" t="s">
        <v>203</v>
      </c>
      <c r="C11" s="291"/>
      <c r="D11" s="291"/>
      <c r="E11" s="291"/>
      <c r="F11" s="291"/>
      <c r="G11" s="291"/>
      <c r="H11" s="291"/>
      <c r="I11" s="291"/>
      <c r="J11" s="291"/>
    </row>
    <row r="12" spans="1:10" ht="17.5" thickBot="1">
      <c r="B12" s="263" t="s">
        <v>206</v>
      </c>
      <c r="C12" s="265"/>
      <c r="D12" s="265"/>
      <c r="E12" s="265"/>
      <c r="F12" s="265"/>
      <c r="G12" s="265"/>
      <c r="H12" s="265"/>
      <c r="I12" s="265"/>
      <c r="J12" s="264"/>
    </row>
    <row r="13" spans="1:10" ht="17.5" thickBot="1">
      <c r="B13" s="11" t="s">
        <v>233</v>
      </c>
      <c r="C13" s="51" t="s">
        <v>61</v>
      </c>
      <c r="D13" s="51">
        <v>0.3125</v>
      </c>
      <c r="E13" s="47">
        <v>0.625</v>
      </c>
      <c r="F13" s="51">
        <v>1.25</v>
      </c>
      <c r="G13" s="51">
        <v>2.5</v>
      </c>
      <c r="H13" s="47">
        <v>5</v>
      </c>
      <c r="I13" s="51">
        <v>10</v>
      </c>
      <c r="J13" s="130">
        <v>20</v>
      </c>
    </row>
    <row r="14" spans="1:10">
      <c r="B14" s="95"/>
      <c r="C14" s="36">
        <v>97.10145</v>
      </c>
      <c r="D14" s="52">
        <v>97.10145</v>
      </c>
      <c r="E14" s="54">
        <v>98.550730000000001</v>
      </c>
      <c r="F14" s="54">
        <v>111.5942</v>
      </c>
      <c r="G14" s="52">
        <v>95.652180000000001</v>
      </c>
      <c r="H14" s="54">
        <v>100.7246</v>
      </c>
      <c r="I14" s="54">
        <v>100</v>
      </c>
      <c r="J14" s="133">
        <v>89.130430000000004</v>
      </c>
    </row>
    <row r="15" spans="1:10">
      <c r="B15" s="45"/>
      <c r="C15" s="34">
        <v>102.1739</v>
      </c>
      <c r="D15" s="52">
        <v>102.8986</v>
      </c>
      <c r="E15" s="52">
        <v>110.14490000000001</v>
      </c>
      <c r="F15" s="52">
        <v>101.44929999999999</v>
      </c>
      <c r="G15" s="52">
        <v>94.927539999999993</v>
      </c>
      <c r="H15" s="52">
        <v>102.8986</v>
      </c>
      <c r="I15" s="52">
        <v>100.7246</v>
      </c>
      <c r="J15" s="18">
        <v>90.579710000000006</v>
      </c>
    </row>
    <row r="16" spans="1:10">
      <c r="B16" s="45"/>
      <c r="C16" s="34">
        <v>105.07250000000001</v>
      </c>
      <c r="D16" s="52">
        <v>113.7681</v>
      </c>
      <c r="E16" s="52">
        <v>110.86960000000001</v>
      </c>
      <c r="F16" s="52">
        <v>100.7246</v>
      </c>
      <c r="G16" s="52">
        <v>100</v>
      </c>
      <c r="H16" s="52">
        <v>100.7246</v>
      </c>
      <c r="I16" s="52">
        <v>92.753619999999998</v>
      </c>
      <c r="J16" s="18">
        <v>86.956519999999998</v>
      </c>
    </row>
    <row r="17" spans="2:10" ht="17.5" thickBot="1">
      <c r="B17" s="5"/>
      <c r="C17" s="35">
        <v>94.927539999999993</v>
      </c>
      <c r="D17" s="53">
        <v>97.826089999999994</v>
      </c>
      <c r="E17" s="53">
        <v>107.24639999999999</v>
      </c>
      <c r="F17" s="53">
        <v>109.4203</v>
      </c>
      <c r="G17" s="53">
        <v>107.24639999999999</v>
      </c>
      <c r="H17" s="53">
        <v>100.7246</v>
      </c>
      <c r="I17" s="53">
        <v>93.478260000000006</v>
      </c>
      <c r="J17" s="138">
        <v>67.391300000000001</v>
      </c>
    </row>
  </sheetData>
  <mergeCells count="4">
    <mergeCell ref="B2:J2"/>
    <mergeCell ref="B3:J3"/>
    <mergeCell ref="B11:J11"/>
    <mergeCell ref="B12:J12"/>
  </mergeCells>
  <phoneticPr fontId="1" type="noConversion"/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>
  <dimension ref="A1:E6"/>
  <sheetViews>
    <sheetView zoomScaleNormal="100" workbookViewId="0">
      <selection activeCell="E11" sqref="E11"/>
    </sheetView>
  </sheetViews>
  <sheetFormatPr defaultRowHeight="17"/>
  <cols>
    <col min="1" max="1" width="12" customWidth="1"/>
    <col min="2" max="5" width="10.6328125" customWidth="1"/>
  </cols>
  <sheetData>
    <row r="1" spans="1:5" ht="17.5" thickBot="1">
      <c r="A1" s="3" t="s">
        <v>351</v>
      </c>
    </row>
    <row r="2" spans="1:5" ht="17.5" thickBot="1">
      <c r="B2" s="263" t="s">
        <v>209</v>
      </c>
      <c r="C2" s="265"/>
      <c r="D2" s="265"/>
      <c r="E2" s="264"/>
    </row>
    <row r="3" spans="1:5" ht="17.5" thickBot="1">
      <c r="B3" s="11" t="s">
        <v>208</v>
      </c>
      <c r="C3" s="11" t="s">
        <v>147</v>
      </c>
      <c r="D3" s="130" t="s">
        <v>207</v>
      </c>
      <c r="E3" s="130" t="s">
        <v>178</v>
      </c>
    </row>
    <row r="4" spans="1:5">
      <c r="A4" s="4"/>
      <c r="B4" s="134">
        <v>110.2779</v>
      </c>
      <c r="C4" s="135">
        <v>154.38910000000001</v>
      </c>
      <c r="D4" s="134">
        <v>86.81926</v>
      </c>
      <c r="E4" s="134">
        <v>355.16969999999998</v>
      </c>
    </row>
    <row r="5" spans="1:5">
      <c r="A5" s="4"/>
      <c r="B5" s="135">
        <v>88.222319999999996</v>
      </c>
      <c r="C5" s="135">
        <v>132.33349999999999</v>
      </c>
      <c r="D5" s="135">
        <v>102.6046</v>
      </c>
      <c r="E5" s="135">
        <v>292.02839999999998</v>
      </c>
    </row>
    <row r="6" spans="1:5" ht="17.5" thickBot="1">
      <c r="A6" s="4"/>
      <c r="B6" s="136">
        <v>101.45569999999999</v>
      </c>
      <c r="C6" s="136">
        <v>149.97800000000001</v>
      </c>
      <c r="D6" s="136">
        <v>110.49720000000001</v>
      </c>
      <c r="E6" s="136">
        <v>331.49169999999998</v>
      </c>
    </row>
  </sheetData>
  <mergeCells count="1">
    <mergeCell ref="B2:E2"/>
  </mergeCells>
  <phoneticPr fontId="1" type="noConversion"/>
  <pageMargins left="0.7" right="0.7" top="0.75" bottom="0.75" header="0.3" footer="0.3"/>
  <pageSetup paperSize="9"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84</vt:i4>
      </vt:variant>
    </vt:vector>
  </HeadingPairs>
  <TitlesOfParts>
    <vt:vector size="84" baseType="lpstr">
      <vt:lpstr>Patient data</vt:lpstr>
      <vt:lpstr>Fig.1 uncropped gel</vt:lpstr>
      <vt:lpstr>Fig.1c</vt:lpstr>
      <vt:lpstr>Fig.1d</vt:lpstr>
      <vt:lpstr>Fig.1f</vt:lpstr>
      <vt:lpstr>Fig.1g</vt:lpstr>
      <vt:lpstr>Fig.1i</vt:lpstr>
      <vt:lpstr>Fig.1j</vt:lpstr>
      <vt:lpstr>Fig.1k</vt:lpstr>
      <vt:lpstr>Fig.1l</vt:lpstr>
      <vt:lpstr>Fig.1m</vt:lpstr>
      <vt:lpstr>Fig.2 uncropped gel</vt:lpstr>
      <vt:lpstr>Fig.2b</vt:lpstr>
      <vt:lpstr>Fig.2c</vt:lpstr>
      <vt:lpstr>Fig.2d</vt:lpstr>
      <vt:lpstr>Fig.2e</vt:lpstr>
      <vt:lpstr>Fig.2f</vt:lpstr>
      <vt:lpstr>Fig.3 uncropped gel</vt:lpstr>
      <vt:lpstr>Fig.3e</vt:lpstr>
      <vt:lpstr>Fig.3g</vt:lpstr>
      <vt:lpstr>Fig.3h</vt:lpstr>
      <vt:lpstr>Fig.3i</vt:lpstr>
      <vt:lpstr>Fig.3k</vt:lpstr>
      <vt:lpstr>Fig.4 uncropped gel</vt:lpstr>
      <vt:lpstr>Fig.4a</vt:lpstr>
      <vt:lpstr>Fig.4d</vt:lpstr>
      <vt:lpstr>Fig.4e</vt:lpstr>
      <vt:lpstr>Fig.4f</vt:lpstr>
      <vt:lpstr>Fig.4g</vt:lpstr>
      <vt:lpstr>Fig.4h</vt:lpstr>
      <vt:lpstr>Fig.5 uncropped gel</vt:lpstr>
      <vt:lpstr>Fig.5c</vt:lpstr>
      <vt:lpstr>Fig.5d</vt:lpstr>
      <vt:lpstr>Fig.5e</vt:lpstr>
      <vt:lpstr>Fig.5f</vt:lpstr>
      <vt:lpstr>Fig.5h</vt:lpstr>
      <vt:lpstr>Fig.5i</vt:lpstr>
      <vt:lpstr>Fig.5j</vt:lpstr>
      <vt:lpstr>Fig.5l</vt:lpstr>
      <vt:lpstr>Fig.5m</vt:lpstr>
      <vt:lpstr>Fig.5n</vt:lpstr>
      <vt:lpstr>Fig.6 uncropped gel</vt:lpstr>
      <vt:lpstr>Fig.6a</vt:lpstr>
      <vt:lpstr>Fig.6b</vt:lpstr>
      <vt:lpstr>Fig.6d</vt:lpstr>
      <vt:lpstr>Fig.6f</vt:lpstr>
      <vt:lpstr>Fig.6g</vt:lpstr>
      <vt:lpstr>Fig.6i</vt:lpstr>
      <vt:lpstr>Fig.6j</vt:lpstr>
      <vt:lpstr>Fig.6k</vt:lpstr>
      <vt:lpstr>Fig.6m</vt:lpstr>
      <vt:lpstr>Fig.7 uncropped gel</vt:lpstr>
      <vt:lpstr>Fig.7a</vt:lpstr>
      <vt:lpstr>Fig.7b</vt:lpstr>
      <vt:lpstr>Fig.7d</vt:lpstr>
      <vt:lpstr>Fig.7e</vt:lpstr>
      <vt:lpstr>Fig.7f</vt:lpstr>
      <vt:lpstr>Fig.7g</vt:lpstr>
      <vt:lpstr>Fig.8 uncropped gel</vt:lpstr>
      <vt:lpstr>Fig.8c</vt:lpstr>
      <vt:lpstr>S-Fig.3</vt:lpstr>
      <vt:lpstr>S-Fig.4b</vt:lpstr>
      <vt:lpstr>S-Fig.4c</vt:lpstr>
      <vt:lpstr>S-Fig.4d</vt:lpstr>
      <vt:lpstr>S-Fig.6a</vt:lpstr>
      <vt:lpstr>S-Fig.6b</vt:lpstr>
      <vt:lpstr>S-Fig.7a-c</vt:lpstr>
      <vt:lpstr>S-Fig.8a-c</vt:lpstr>
      <vt:lpstr>S-Fig.9a-c</vt:lpstr>
      <vt:lpstr>S-Fig.13</vt:lpstr>
      <vt:lpstr>S-Fig.14</vt:lpstr>
      <vt:lpstr>S-Fig.15a-c</vt:lpstr>
      <vt:lpstr>S-Fig.16</vt:lpstr>
      <vt:lpstr>S-Fig.17a</vt:lpstr>
      <vt:lpstr>S-Fig.17b</vt:lpstr>
      <vt:lpstr>S-Fig.17c</vt:lpstr>
      <vt:lpstr>S-Fig.18a</vt:lpstr>
      <vt:lpstr>S-Fig.18b</vt:lpstr>
      <vt:lpstr>S-Fig.18c</vt:lpstr>
      <vt:lpstr>S-Fig.18d</vt:lpstr>
      <vt:lpstr>S-Fig.18f</vt:lpstr>
      <vt:lpstr>S-Fig.18h</vt:lpstr>
      <vt:lpstr>S-Fig.20</vt:lpstr>
      <vt:lpstr>S-Fig.23</vt:lpstr>
    </vt:vector>
  </TitlesOfParts>
  <Company>Microsoft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Bobofranzi</dc:creator>
  <cp:lastModifiedBy>Bobofranzi</cp:lastModifiedBy>
  <dcterms:created xsi:type="dcterms:W3CDTF">2022-10-19T02:12:44Z</dcterms:created>
  <dcterms:modified xsi:type="dcterms:W3CDTF">2024-08-16T04:40:54Z</dcterms:modified>
</cp:coreProperties>
</file>