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bynek/Desktop/ZB Documents/papers_manuscripts/Papers 2023/sleeping beauties 2023/dormancy 2024/Submission V August2024/Supplementary data/"/>
    </mc:Choice>
  </mc:AlternateContent>
  <xr:revisionPtr revIDLastSave="0" documentId="13_ncr:1_{DE6ABB74-0699-A444-8BAE-6AA8CB6C5EE7}" xr6:coauthVersionLast="47" xr6:coauthVersionMax="47" xr10:uidLastSave="{00000000-0000-0000-0000-000000000000}"/>
  <bookViews>
    <workbookView xWindow="17340" yWindow="4480" windowWidth="31760" windowHeight="19960" tabRatio="699" activeTab="9" xr2:uid="{E01818B5-859B-4607-9116-57525AE96D01}"/>
  </bookViews>
  <sheets>
    <sheet name="Fig 1A" sheetId="1" r:id="rId1"/>
    <sheet name="Fig 1C (left)" sheetId="2" r:id="rId2"/>
    <sheet name="Fig 1C (right)" sheetId="3" r:id="rId3"/>
    <sheet name="Fig S1A" sheetId="9" r:id="rId4"/>
    <sheet name="Fig S1B" sheetId="7" r:id="rId5"/>
    <sheet name="Fig S1C" sheetId="8" r:id="rId6"/>
    <sheet name="Fig S4A" sheetId="11" r:id="rId7"/>
    <sheet name="Fig S4B" sheetId="10" r:id="rId8"/>
    <sheet name="Fig S4C" sheetId="12" r:id="rId9"/>
    <sheet name="Fig S4E" sheetId="13" r:id="rId10"/>
  </sheets>
  <externalReferences>
    <externalReference r:id="rId11"/>
    <externalReference r:id="rId1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1" l="1"/>
  <c r="I15" i="11"/>
  <c r="H15" i="11"/>
  <c r="G15" i="11"/>
  <c r="E15" i="11"/>
  <c r="D15" i="11"/>
  <c r="C15" i="11"/>
  <c r="B15" i="11"/>
  <c r="N14" i="11"/>
  <c r="I14" i="11"/>
  <c r="H14" i="11"/>
  <c r="G14" i="11"/>
  <c r="E14" i="11"/>
  <c r="D14" i="11"/>
  <c r="C14" i="11"/>
  <c r="B14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T33" i="7" l="1"/>
  <c r="S33" i="7"/>
  <c r="R33" i="7"/>
  <c r="Q33" i="7"/>
  <c r="P33" i="7"/>
  <c r="M33" i="7"/>
  <c r="L33" i="7"/>
  <c r="K33" i="7"/>
  <c r="J33" i="7"/>
  <c r="I33" i="7"/>
  <c r="F33" i="7"/>
  <c r="E33" i="7"/>
  <c r="D33" i="7"/>
  <c r="C33" i="7"/>
  <c r="B33" i="7"/>
  <c r="T32" i="7"/>
  <c r="S32" i="7"/>
  <c r="R32" i="7"/>
  <c r="Q32" i="7"/>
  <c r="P32" i="7"/>
  <c r="M32" i="7"/>
  <c r="L32" i="7"/>
  <c r="K32" i="7"/>
  <c r="J32" i="7"/>
  <c r="I32" i="7"/>
  <c r="F32" i="7"/>
  <c r="E32" i="7"/>
  <c r="D32" i="7"/>
  <c r="C32" i="7"/>
  <c r="B32" i="7"/>
  <c r="T31" i="7"/>
  <c r="S31" i="7"/>
  <c r="R31" i="7"/>
  <c r="Q31" i="7"/>
  <c r="P31" i="7"/>
  <c r="M31" i="7"/>
  <c r="L31" i="7"/>
  <c r="K31" i="7"/>
  <c r="J31" i="7"/>
  <c r="I31" i="7"/>
  <c r="F31" i="7"/>
  <c r="E31" i="7"/>
  <c r="D31" i="7"/>
  <c r="C31" i="7"/>
  <c r="B31" i="7"/>
  <c r="T30" i="7"/>
  <c r="S30" i="7"/>
  <c r="R30" i="7"/>
  <c r="Q30" i="7"/>
  <c r="P30" i="7"/>
  <c r="M30" i="7"/>
  <c r="L30" i="7"/>
  <c r="K30" i="7"/>
  <c r="J30" i="7"/>
  <c r="I30" i="7"/>
  <c r="F30" i="7"/>
  <c r="E30" i="7"/>
  <c r="D30" i="7"/>
  <c r="C30" i="7"/>
  <c r="B30" i="7"/>
  <c r="T29" i="7"/>
  <c r="S29" i="7"/>
  <c r="R29" i="7"/>
  <c r="Q29" i="7"/>
  <c r="P29" i="7"/>
  <c r="M29" i="7"/>
  <c r="L29" i="7"/>
  <c r="K29" i="7"/>
  <c r="J29" i="7"/>
  <c r="I29" i="7"/>
  <c r="F29" i="7"/>
  <c r="E29" i="7"/>
  <c r="D29" i="7"/>
  <c r="C29" i="7"/>
  <c r="B29" i="7"/>
  <c r="T28" i="7"/>
  <c r="S28" i="7"/>
  <c r="R28" i="7"/>
  <c r="Q28" i="7"/>
  <c r="P28" i="7"/>
  <c r="M28" i="7"/>
  <c r="L28" i="7"/>
  <c r="K28" i="7"/>
  <c r="J28" i="7"/>
  <c r="I28" i="7"/>
  <c r="F28" i="7"/>
  <c r="E28" i="7"/>
  <c r="D28" i="7"/>
  <c r="C28" i="7"/>
  <c r="B28" i="7"/>
  <c r="T27" i="7"/>
  <c r="S27" i="7"/>
  <c r="R27" i="7"/>
  <c r="Q27" i="7"/>
  <c r="P27" i="7"/>
  <c r="M27" i="7"/>
  <c r="L27" i="7"/>
  <c r="K27" i="7"/>
  <c r="J27" i="7"/>
  <c r="I27" i="7"/>
  <c r="F27" i="7"/>
  <c r="E27" i="7"/>
  <c r="D27" i="7"/>
  <c r="C27" i="7"/>
  <c r="B27" i="7"/>
  <c r="T26" i="7"/>
  <c r="S26" i="7"/>
  <c r="R26" i="7"/>
  <c r="Q26" i="7"/>
  <c r="P26" i="7"/>
  <c r="M26" i="7"/>
  <c r="L26" i="7"/>
  <c r="K26" i="7"/>
  <c r="J26" i="7"/>
  <c r="I26" i="7"/>
  <c r="F26" i="7"/>
  <c r="E26" i="7"/>
  <c r="D26" i="7"/>
  <c r="C26" i="7"/>
  <c r="B26" i="7"/>
  <c r="T25" i="7"/>
  <c r="S25" i="7"/>
  <c r="R25" i="7"/>
  <c r="Q25" i="7"/>
  <c r="P25" i="7"/>
  <c r="M25" i="7"/>
  <c r="L25" i="7"/>
  <c r="K25" i="7"/>
  <c r="J25" i="7"/>
  <c r="I25" i="7"/>
  <c r="F25" i="7"/>
  <c r="E25" i="7"/>
  <c r="D25" i="7"/>
  <c r="C25" i="7"/>
  <c r="B25" i="7"/>
  <c r="T24" i="7"/>
  <c r="S24" i="7"/>
  <c r="R24" i="7"/>
  <c r="Q24" i="7"/>
  <c r="P24" i="7"/>
  <c r="M24" i="7"/>
  <c r="L24" i="7"/>
  <c r="K24" i="7"/>
  <c r="J24" i="7"/>
  <c r="I24" i="7"/>
  <c r="F24" i="7"/>
  <c r="E24" i="7"/>
  <c r="D24" i="7"/>
  <c r="C24" i="7"/>
  <c r="B24" i="7"/>
  <c r="T23" i="7"/>
  <c r="S23" i="7"/>
  <c r="R23" i="7"/>
  <c r="Q23" i="7"/>
  <c r="P23" i="7"/>
  <c r="M23" i="7"/>
  <c r="L23" i="7"/>
  <c r="K23" i="7"/>
  <c r="J23" i="7"/>
  <c r="I23" i="7"/>
  <c r="F23" i="7"/>
  <c r="E23" i="7"/>
  <c r="D23" i="7"/>
  <c r="C23" i="7"/>
  <c r="B23" i="7"/>
  <c r="T22" i="7"/>
  <c r="S22" i="7"/>
  <c r="R22" i="7"/>
  <c r="Q22" i="7"/>
  <c r="P22" i="7"/>
  <c r="M22" i="7"/>
  <c r="L22" i="7"/>
  <c r="K22" i="7"/>
  <c r="J22" i="7"/>
  <c r="I22" i="7"/>
  <c r="F22" i="7"/>
  <c r="E22" i="7"/>
  <c r="D22" i="7"/>
  <c r="C22" i="7"/>
  <c r="B22" i="7"/>
  <c r="T21" i="7"/>
  <c r="S21" i="7"/>
  <c r="R21" i="7"/>
  <c r="Q21" i="7"/>
  <c r="P21" i="7"/>
  <c r="M21" i="7"/>
  <c r="L21" i="7"/>
  <c r="K21" i="7"/>
  <c r="J21" i="7"/>
  <c r="I21" i="7"/>
  <c r="F21" i="7"/>
  <c r="E21" i="7"/>
  <c r="D21" i="7"/>
  <c r="C21" i="7"/>
  <c r="B21" i="7"/>
  <c r="T20" i="7"/>
  <c r="S20" i="7"/>
  <c r="R20" i="7"/>
  <c r="Q20" i="7"/>
  <c r="P20" i="7"/>
  <c r="M20" i="7"/>
  <c r="L20" i="7"/>
  <c r="K20" i="7"/>
  <c r="J20" i="7"/>
  <c r="I20" i="7"/>
  <c r="F20" i="7"/>
  <c r="E20" i="7"/>
  <c r="D20" i="7"/>
  <c r="C20" i="7"/>
  <c r="B20" i="7"/>
  <c r="T33" i="1"/>
  <c r="S33" i="1"/>
  <c r="R33" i="1"/>
  <c r="Q33" i="1"/>
  <c r="P33" i="1"/>
  <c r="M33" i="1"/>
  <c r="L33" i="1"/>
  <c r="K33" i="1"/>
  <c r="J33" i="1"/>
  <c r="I33" i="1"/>
  <c r="F33" i="1"/>
  <c r="E33" i="1"/>
  <c r="D33" i="1"/>
  <c r="C33" i="1"/>
  <c r="B33" i="1"/>
  <c r="T32" i="1"/>
  <c r="S32" i="1"/>
  <c r="R32" i="1"/>
  <c r="Q32" i="1"/>
  <c r="P32" i="1"/>
  <c r="M32" i="1"/>
  <c r="L32" i="1"/>
  <c r="K32" i="1"/>
  <c r="J32" i="1"/>
  <c r="I32" i="1"/>
  <c r="F32" i="1"/>
  <c r="E32" i="1"/>
  <c r="D32" i="1"/>
  <c r="C32" i="1"/>
  <c r="B32" i="1"/>
  <c r="T31" i="1"/>
  <c r="S31" i="1"/>
  <c r="R31" i="1"/>
  <c r="Q31" i="1"/>
  <c r="P31" i="1"/>
  <c r="M31" i="1"/>
  <c r="L31" i="1"/>
  <c r="K31" i="1"/>
  <c r="J31" i="1"/>
  <c r="I31" i="1"/>
  <c r="F31" i="1"/>
  <c r="E31" i="1"/>
  <c r="D31" i="1"/>
  <c r="C31" i="1"/>
  <c r="B31" i="1"/>
  <c r="T30" i="1"/>
  <c r="S30" i="1"/>
  <c r="R30" i="1"/>
  <c r="Q30" i="1"/>
  <c r="P30" i="1"/>
  <c r="M30" i="1"/>
  <c r="L30" i="1"/>
  <c r="K30" i="1"/>
  <c r="J30" i="1"/>
  <c r="I30" i="1"/>
  <c r="F30" i="1"/>
  <c r="E30" i="1"/>
  <c r="D30" i="1"/>
  <c r="C30" i="1"/>
  <c r="B30" i="1"/>
  <c r="T29" i="1"/>
  <c r="S29" i="1"/>
  <c r="R29" i="1"/>
  <c r="Q29" i="1"/>
  <c r="P29" i="1"/>
  <c r="M29" i="1"/>
  <c r="L29" i="1"/>
  <c r="K29" i="1"/>
  <c r="J29" i="1"/>
  <c r="I29" i="1"/>
  <c r="F29" i="1"/>
  <c r="E29" i="1"/>
  <c r="D29" i="1"/>
  <c r="C29" i="1"/>
  <c r="B29" i="1"/>
  <c r="T28" i="1"/>
  <c r="S28" i="1"/>
  <c r="R28" i="1"/>
  <c r="Q28" i="1"/>
  <c r="P28" i="1"/>
  <c r="M28" i="1"/>
  <c r="L28" i="1"/>
  <c r="K28" i="1"/>
  <c r="J28" i="1"/>
  <c r="I28" i="1"/>
  <c r="F28" i="1"/>
  <c r="E28" i="1"/>
  <c r="D28" i="1"/>
  <c r="C28" i="1"/>
  <c r="B28" i="1"/>
  <c r="T27" i="1"/>
  <c r="S27" i="1"/>
  <c r="R27" i="1"/>
  <c r="Q27" i="1"/>
  <c r="P27" i="1"/>
  <c r="M27" i="1"/>
  <c r="L27" i="1"/>
  <c r="K27" i="1"/>
  <c r="J27" i="1"/>
  <c r="I27" i="1"/>
  <c r="F27" i="1"/>
  <c r="E27" i="1"/>
  <c r="D27" i="1"/>
  <c r="C27" i="1"/>
  <c r="B27" i="1"/>
  <c r="T26" i="1"/>
  <c r="S26" i="1"/>
  <c r="R26" i="1"/>
  <c r="Q26" i="1"/>
  <c r="P26" i="1"/>
  <c r="M26" i="1"/>
  <c r="L26" i="1"/>
  <c r="K26" i="1"/>
  <c r="J26" i="1"/>
  <c r="I26" i="1"/>
  <c r="F26" i="1"/>
  <c r="E26" i="1"/>
  <c r="D26" i="1"/>
  <c r="C26" i="1"/>
  <c r="B26" i="1"/>
  <c r="T25" i="1"/>
  <c r="S25" i="1"/>
  <c r="R25" i="1"/>
  <c r="Q25" i="1"/>
  <c r="P25" i="1"/>
  <c r="M25" i="1"/>
  <c r="L25" i="1"/>
  <c r="K25" i="1"/>
  <c r="J25" i="1"/>
  <c r="I25" i="1"/>
  <c r="F25" i="1"/>
  <c r="E25" i="1"/>
  <c r="D25" i="1"/>
  <c r="C25" i="1"/>
  <c r="B25" i="1"/>
  <c r="T24" i="1"/>
  <c r="S24" i="1"/>
  <c r="R24" i="1"/>
  <c r="Q24" i="1"/>
  <c r="P24" i="1"/>
  <c r="M24" i="1"/>
  <c r="L24" i="1"/>
  <c r="K24" i="1"/>
  <c r="J24" i="1"/>
  <c r="I24" i="1"/>
  <c r="F24" i="1"/>
  <c r="E24" i="1"/>
  <c r="D24" i="1"/>
  <c r="C24" i="1"/>
  <c r="B24" i="1"/>
  <c r="T23" i="1"/>
  <c r="S23" i="1"/>
  <c r="R23" i="1"/>
  <c r="Q23" i="1"/>
  <c r="P23" i="1"/>
  <c r="M23" i="1"/>
  <c r="L23" i="1"/>
  <c r="K23" i="1"/>
  <c r="J23" i="1"/>
  <c r="I23" i="1"/>
  <c r="F23" i="1"/>
  <c r="E23" i="1"/>
  <c r="D23" i="1"/>
  <c r="C23" i="1"/>
  <c r="B23" i="1"/>
  <c r="T22" i="1"/>
  <c r="S22" i="1"/>
  <c r="R22" i="1"/>
  <c r="Q22" i="1"/>
  <c r="P22" i="1"/>
  <c r="M22" i="1"/>
  <c r="L22" i="1"/>
  <c r="K22" i="1"/>
  <c r="J22" i="1"/>
  <c r="I22" i="1"/>
  <c r="F22" i="1"/>
  <c r="E22" i="1"/>
  <c r="D22" i="1"/>
  <c r="C22" i="1"/>
  <c r="B22" i="1"/>
  <c r="T21" i="1"/>
  <c r="S21" i="1"/>
  <c r="R21" i="1"/>
  <c r="Q21" i="1"/>
  <c r="P21" i="1"/>
  <c r="M21" i="1"/>
  <c r="L21" i="1"/>
  <c r="K21" i="1"/>
  <c r="J21" i="1"/>
  <c r="I21" i="1"/>
  <c r="F21" i="1"/>
  <c r="E21" i="1"/>
  <c r="D21" i="1"/>
  <c r="C21" i="1"/>
  <c r="B21" i="1"/>
  <c r="T20" i="1"/>
  <c r="S20" i="1"/>
  <c r="R20" i="1"/>
  <c r="Q20" i="1"/>
  <c r="P20" i="1"/>
  <c r="M20" i="1"/>
  <c r="L20" i="1"/>
  <c r="K20" i="1"/>
  <c r="J20" i="1"/>
  <c r="I20" i="1"/>
  <c r="F20" i="1"/>
  <c r="E20" i="1"/>
  <c r="D20" i="1"/>
  <c r="C20" i="1"/>
  <c r="B20" i="1"/>
</calcChain>
</file>

<file path=xl/sharedStrings.xml><?xml version="1.0" encoding="utf-8"?>
<sst xmlns="http://schemas.openxmlformats.org/spreadsheetml/2006/main" count="610" uniqueCount="134">
  <si>
    <t>BR1</t>
  </si>
  <si>
    <t>Pyknotic</t>
  </si>
  <si>
    <t>Rings</t>
  </si>
  <si>
    <t>Trophs</t>
  </si>
  <si>
    <t>Schizonts</t>
  </si>
  <si>
    <t>Gametocytes</t>
  </si>
  <si>
    <t>BR2</t>
  </si>
  <si>
    <t>BR3</t>
  </si>
  <si>
    <t>BR4</t>
  </si>
  <si>
    <t>Day 0 (pre-DHA)</t>
  </si>
  <si>
    <t>Day 0 (after DHA)</t>
  </si>
  <si>
    <t>Day 1 pre-MACS</t>
  </si>
  <si>
    <t>Day 2 pre-MACS</t>
  </si>
  <si>
    <t>Day 3 pre-MACS</t>
  </si>
  <si>
    <t>Day 4</t>
  </si>
  <si>
    <t>Day 5</t>
  </si>
  <si>
    <t>Day 6 recovery</t>
  </si>
  <si>
    <t>Day 7 recovery</t>
  </si>
  <si>
    <t>Day 8 recovery</t>
  </si>
  <si>
    <t>Day 9 recovery</t>
  </si>
  <si>
    <t>Day 10 recovery</t>
  </si>
  <si>
    <t>Day 11 recovery</t>
  </si>
  <si>
    <t>Day 12 recovery</t>
  </si>
  <si>
    <t>Average</t>
  </si>
  <si>
    <t>Condensed</t>
  </si>
  <si>
    <t>SEM of reps</t>
  </si>
  <si>
    <t>SD of reps</t>
  </si>
  <si>
    <t>Day 1</t>
  </si>
  <si>
    <t>Day 2</t>
  </si>
  <si>
    <t>Day 3</t>
  </si>
  <si>
    <t>Day 8 recovery*</t>
  </si>
  <si>
    <t>Percentage</t>
  </si>
  <si>
    <t>Sample</t>
  </si>
  <si>
    <t>Day 13</t>
  </si>
  <si>
    <t>Day 15</t>
  </si>
  <si>
    <t>Day 17</t>
  </si>
  <si>
    <t>Day 19</t>
  </si>
  <si>
    <t>Day 21</t>
  </si>
  <si>
    <t>Day 23</t>
  </si>
  <si>
    <t>Day 25</t>
  </si>
  <si>
    <t>Day 27</t>
  </si>
  <si>
    <t>Day 29</t>
  </si>
  <si>
    <t>Day 31</t>
  </si>
  <si>
    <t>250 000 p./well</t>
  </si>
  <si>
    <t>100 000 p./well</t>
  </si>
  <si>
    <t>50 000 p./well</t>
  </si>
  <si>
    <t>10 000 p./well</t>
  </si>
  <si>
    <t>well</t>
  </si>
  <si>
    <t>DHA 250k 1</t>
  </si>
  <si>
    <t>DHA 250k 2</t>
  </si>
  <si>
    <t>DHA 250k 3</t>
  </si>
  <si>
    <t>DHA 250k 4</t>
  </si>
  <si>
    <t>DHA 250k 5</t>
  </si>
  <si>
    <t>DHA 250k 6</t>
  </si>
  <si>
    <t>DHA 250k 7</t>
  </si>
  <si>
    <t>DHA 250k 8</t>
  </si>
  <si>
    <t>DHA 250k 9</t>
  </si>
  <si>
    <t>DHA 250k 10</t>
  </si>
  <si>
    <t>DHA 250k 11</t>
  </si>
  <si>
    <t>DHA 250k 12</t>
  </si>
  <si>
    <t>DHA 250k 13</t>
  </si>
  <si>
    <t>DHA 250k 14</t>
  </si>
  <si>
    <t>DHA 250k 15</t>
  </si>
  <si>
    <t>DHA 250k 16</t>
  </si>
  <si>
    <t>DHA 250k 17</t>
  </si>
  <si>
    <t>DHA 250k 18</t>
  </si>
  <si>
    <t>DHA 250k 19</t>
  </si>
  <si>
    <t>DHA 250k 20</t>
  </si>
  <si>
    <t>DHA 250k 21</t>
  </si>
  <si>
    <t>DHA 250k 22</t>
  </si>
  <si>
    <t>DHA 250k 23</t>
  </si>
  <si>
    <t>DHA 250k 24</t>
  </si>
  <si>
    <t>Parasitemia above 0.02% cutoff used for boxplot</t>
  </si>
  <si>
    <t>Day 0</t>
  </si>
  <si>
    <t>Rings/Condensed</t>
  </si>
  <si>
    <t>Rep 1</t>
  </si>
  <si>
    <t>Rep 2</t>
  </si>
  <si>
    <t>Rep 3</t>
  </si>
  <si>
    <t>Rep 4</t>
  </si>
  <si>
    <t>Irregularly shaped</t>
  </si>
  <si>
    <t>% conversion rate (rings&gt;pyknotic)</t>
  </si>
  <si>
    <t>CQ
10x IC50</t>
  </si>
  <si>
    <t>Rep 1 - Day 0</t>
  </si>
  <si>
    <t>CQ 10x IC50 Rep 1</t>
  </si>
  <si>
    <t>Rep 1 - Day 1</t>
  </si>
  <si>
    <t>CQ 10x IC50 Rep 2</t>
  </si>
  <si>
    <t>Rep 1 - Day 2</t>
  </si>
  <si>
    <t>CQ 10x IC50 Rep 3</t>
  </si>
  <si>
    <t>Rep 1 - Day 3</t>
  </si>
  <si>
    <t>3D7 6-12h rings (CQ 10x IC50 treated)</t>
  </si>
  <si>
    <t>Rep 2 - Day 0</t>
  </si>
  <si>
    <t>3D7 0-3h rings</t>
  </si>
  <si>
    <t>Rep 2 - Day 1</t>
  </si>
  <si>
    <t>3D7 6-12h rings BR1</t>
  </si>
  <si>
    <t>Rep 2 - Day 2</t>
  </si>
  <si>
    <t>3D7 6-12h rings BR2</t>
  </si>
  <si>
    <t>Rep 2 - Day 3</t>
  </si>
  <si>
    <t>3D7 6-12h rings BR3</t>
  </si>
  <si>
    <t>Rep 3 - Day 0</t>
  </si>
  <si>
    <t>3D7 6-12h rings BR4</t>
  </si>
  <si>
    <t>Rep 3 - Day 1</t>
  </si>
  <si>
    <t>3D7 6-12h rings</t>
  </si>
  <si>
    <t>Rep 3 - Day 2</t>
  </si>
  <si>
    <t>T996</t>
  </si>
  <si>
    <t>Rep 3 - Day 3</t>
  </si>
  <si>
    <t>DD2</t>
  </si>
  <si>
    <t>W2</t>
  </si>
  <si>
    <t xml:space="preserve">Day 0 </t>
  </si>
  <si>
    <t>Average CQ 10x IC50</t>
  </si>
  <si>
    <t>SEM CQ 10x IC50</t>
  </si>
  <si>
    <t>SD CQ 10x IC50</t>
  </si>
  <si>
    <t>Average 3D7 6-12h rings</t>
  </si>
  <si>
    <t>SEM 3D7 6-12h rings</t>
  </si>
  <si>
    <t>SD 3D7 6-12h rings</t>
  </si>
  <si>
    <t>Sample parasitemia</t>
  </si>
  <si>
    <t xml:space="preserve">3D7 6-12 rings 1 </t>
  </si>
  <si>
    <t xml:space="preserve">3D7 6-12 rings 2 </t>
  </si>
  <si>
    <t>3D7 6-12 rings 3</t>
  </si>
  <si>
    <t>3D7 6-12 rings 4</t>
  </si>
  <si>
    <t>3D7 0-3 rings</t>
  </si>
  <si>
    <t>CQ Rep 1</t>
  </si>
  <si>
    <t>CQ Rep 2</t>
  </si>
  <si>
    <t>CQ Rep 3</t>
  </si>
  <si>
    <t>D0</t>
  </si>
  <si>
    <t>D1</t>
  </si>
  <si>
    <t>D2</t>
  </si>
  <si>
    <t>D3</t>
  </si>
  <si>
    <t>D4</t>
  </si>
  <si>
    <t>D5</t>
  </si>
  <si>
    <t>% change conversion from Day 0</t>
  </si>
  <si>
    <t>Averaged data from Microscopist 1 and Microscopist 2 Counts</t>
  </si>
  <si>
    <t>CQ 10x IC50</t>
  </si>
  <si>
    <t>Parasitemia</t>
  </si>
  <si>
    <t xml:space="preserve">Average of reps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</si>
</sst>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2" fontId="0" fillId="0" borderId="0" xfId="0" applyNumberFormat="1"/>
    <xf numFmtId="0" fontId="1" fillId="0" borderId="0" xfId="0" applyFont="1"/>
    <xf numFmtId="0" fontId="2" fillId="0" borderId="0" xfId="1"/>
    <xf numFmtId="0" fontId="2" fillId="0" borderId="1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2" fontId="2" fillId="0" borderId="1" xfId="1" applyNumberFormat="1" applyBorder="1" applyAlignment="1">
      <alignment horizontal="center" vertical="center"/>
    </xf>
    <xf numFmtId="0" fontId="3" fillId="0" borderId="0" xfId="1" applyFont="1"/>
    <xf numFmtId="2" fontId="2" fillId="0" borderId="0" xfId="1" applyNumberFormat="1"/>
    <xf numFmtId="0" fontId="0" fillId="0" borderId="2" xfId="0" applyBorder="1"/>
    <xf numFmtId="2" fontId="0" fillId="0" borderId="2" xfId="0" applyNumberFormat="1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Normal" xfId="0" builtinId="0"/>
    <cellStyle name="Normal 2" xfId="1" xr:uid="{AC1052A2-238B-4026-9F36-A35EF40FEF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'[1]300 cells Micr 1'!$B$19</c:f>
              <c:strCache>
                <c:ptCount val="1"/>
                <c:pt idx="0">
                  <c:v>Condensed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'[1]300 cells Micr 1'!$I$20:$I$33</c:f>
                <c:numCache>
                  <c:formatCode>General</c:formatCode>
                  <c:ptCount val="14"/>
                  <c:pt idx="0">
                    <c:v>0.75</c:v>
                  </c:pt>
                  <c:pt idx="1">
                    <c:v>2.7801378862687129</c:v>
                  </c:pt>
                  <c:pt idx="2">
                    <c:v>2.3273733406281569</c:v>
                  </c:pt>
                  <c:pt idx="3">
                    <c:v>6.2782694006124542</c:v>
                  </c:pt>
                  <c:pt idx="4">
                    <c:v>1.6583123951776999</c:v>
                  </c:pt>
                  <c:pt idx="5">
                    <c:v>2.4958298553119898</c:v>
                  </c:pt>
                  <c:pt idx="6">
                    <c:v>0.8539125638299665</c:v>
                  </c:pt>
                  <c:pt idx="7">
                    <c:v>2.5331140255951108</c:v>
                  </c:pt>
                  <c:pt idx="8">
                    <c:v>5.7008771254956896</c:v>
                  </c:pt>
                  <c:pt idx="9">
                    <c:v>30.60137978007598</c:v>
                  </c:pt>
                  <c:pt idx="10">
                    <c:v>33.041325134846922</c:v>
                  </c:pt>
                  <c:pt idx="11">
                    <c:v>26.379837629017608</c:v>
                  </c:pt>
                  <c:pt idx="12">
                    <c:v>27.194898418637273</c:v>
                  </c:pt>
                  <c:pt idx="13">
                    <c:v>23.893426571618676</c:v>
                  </c:pt>
                </c:numCache>
              </c:numRef>
            </c:plus>
            <c:minus>
              <c:numRef>
                <c:f>'[1]300 cells Micr 1'!$I$20:$I$33</c:f>
                <c:numCache>
                  <c:formatCode>General</c:formatCode>
                  <c:ptCount val="14"/>
                  <c:pt idx="0">
                    <c:v>0.75</c:v>
                  </c:pt>
                  <c:pt idx="1">
                    <c:v>2.7801378862687129</c:v>
                  </c:pt>
                  <c:pt idx="2">
                    <c:v>2.3273733406281569</c:v>
                  </c:pt>
                  <c:pt idx="3">
                    <c:v>6.2782694006124542</c:v>
                  </c:pt>
                  <c:pt idx="4">
                    <c:v>1.6583123951776999</c:v>
                  </c:pt>
                  <c:pt idx="5">
                    <c:v>2.4958298553119898</c:v>
                  </c:pt>
                  <c:pt idx="6">
                    <c:v>0.8539125638299665</c:v>
                  </c:pt>
                  <c:pt idx="7">
                    <c:v>2.5331140255951108</c:v>
                  </c:pt>
                  <c:pt idx="8">
                    <c:v>5.7008771254956896</c:v>
                  </c:pt>
                  <c:pt idx="9">
                    <c:v>30.60137978007598</c:v>
                  </c:pt>
                  <c:pt idx="10">
                    <c:v>33.041325134846922</c:v>
                  </c:pt>
                  <c:pt idx="11">
                    <c:v>26.379837629017608</c:v>
                  </c:pt>
                  <c:pt idx="12">
                    <c:v>27.194898418637273</c:v>
                  </c:pt>
                  <c:pt idx="13">
                    <c:v>23.893426571618676</c:v>
                  </c:pt>
                </c:numCache>
              </c:numRef>
            </c:minus>
            <c:spPr>
              <a:noFill/>
              <a:ln w="3175" cap="flat" cmpd="sng" algn="ctr">
                <a:solidFill>
                  <a:schemeClr val="bg1">
                    <a:lumMod val="85000"/>
                  </a:schemeClr>
                </a:solidFill>
                <a:prstDash val="dash"/>
                <a:round/>
              </a:ln>
              <a:effectLst/>
            </c:spPr>
          </c:errBars>
          <c:cat>
            <c:strRef>
              <c:f>'[1]300 cells Micr 1'!$A$20:$A$33</c:f>
              <c:strCache>
                <c:ptCount val="14"/>
                <c:pt idx="0">
                  <c:v>Day 0 (pre-DHA)</c:v>
                </c:pt>
                <c:pt idx="1">
                  <c:v>Day 0 (after DHA)</c:v>
                </c:pt>
                <c:pt idx="2">
                  <c:v>Day 1</c:v>
                </c:pt>
                <c:pt idx="3">
                  <c:v>Day 2</c:v>
                </c:pt>
                <c:pt idx="4">
                  <c:v>Day 3</c:v>
                </c:pt>
                <c:pt idx="5">
                  <c:v>Day 4</c:v>
                </c:pt>
                <c:pt idx="6">
                  <c:v>Day 5</c:v>
                </c:pt>
                <c:pt idx="7">
                  <c:v>Day 6 recovery</c:v>
                </c:pt>
                <c:pt idx="8">
                  <c:v>Day 7 recovery</c:v>
                </c:pt>
                <c:pt idx="9">
                  <c:v>Day 8 recovery*</c:v>
                </c:pt>
                <c:pt idx="10">
                  <c:v>Day 9 recovery</c:v>
                </c:pt>
                <c:pt idx="11">
                  <c:v>Day 10 recovery</c:v>
                </c:pt>
                <c:pt idx="12">
                  <c:v>Day 11 recovery</c:v>
                </c:pt>
                <c:pt idx="13">
                  <c:v>Day 12 recovery</c:v>
                </c:pt>
              </c:strCache>
            </c:strRef>
          </c:cat>
          <c:val>
            <c:numRef>
              <c:f>'[1]300 cells Micr 1'!$B$20:$B$33</c:f>
              <c:numCache>
                <c:formatCode>General</c:formatCode>
                <c:ptCount val="14"/>
                <c:pt idx="0">
                  <c:v>0.75</c:v>
                </c:pt>
                <c:pt idx="1">
                  <c:v>13.25</c:v>
                </c:pt>
                <c:pt idx="2">
                  <c:v>245.5</c:v>
                </c:pt>
                <c:pt idx="3">
                  <c:v>287.5</c:v>
                </c:pt>
                <c:pt idx="4">
                  <c:v>293.5</c:v>
                </c:pt>
                <c:pt idx="5">
                  <c:v>294.75</c:v>
                </c:pt>
                <c:pt idx="6">
                  <c:v>296.75</c:v>
                </c:pt>
                <c:pt idx="7">
                  <c:v>293.5</c:v>
                </c:pt>
                <c:pt idx="8">
                  <c:v>278</c:v>
                </c:pt>
                <c:pt idx="9">
                  <c:v>238.66666666666666</c:v>
                </c:pt>
                <c:pt idx="10">
                  <c:v>186.25</c:v>
                </c:pt>
                <c:pt idx="11">
                  <c:v>116.75</c:v>
                </c:pt>
                <c:pt idx="12">
                  <c:v>92.75</c:v>
                </c:pt>
                <c:pt idx="13">
                  <c:v>52.75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EB-43AD-AA54-DB0DA7AB42E8}"/>
            </c:ext>
          </c:extLst>
        </c:ser>
        <c:ser>
          <c:idx val="2"/>
          <c:order val="2"/>
          <c:tx>
            <c:strRef>
              <c:f>'[1]300 cells Micr 1'!$C$19</c:f>
              <c:strCache>
                <c:ptCount val="1"/>
                <c:pt idx="0">
                  <c:v>Rings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'[1]300 cells Micr 1'!$J$20:$J$33</c:f>
                <c:numCache>
                  <c:formatCode>General</c:formatCode>
                  <c:ptCount val="14"/>
                  <c:pt idx="0">
                    <c:v>2.0412414523193152</c:v>
                  </c:pt>
                  <c:pt idx="1">
                    <c:v>4.9392138375791479</c:v>
                  </c:pt>
                  <c:pt idx="2">
                    <c:v>2.3804761428476167</c:v>
                  </c:pt>
                  <c:pt idx="3">
                    <c:v>5.6623758264530624</c:v>
                  </c:pt>
                  <c:pt idx="4">
                    <c:v>1.1086778913041726</c:v>
                  </c:pt>
                  <c:pt idx="5">
                    <c:v>1.1086778913041726</c:v>
                  </c:pt>
                  <c:pt idx="6">
                    <c:v>0.8539125638299665</c:v>
                  </c:pt>
                  <c:pt idx="7">
                    <c:v>1.5545631755148024</c:v>
                  </c:pt>
                  <c:pt idx="8">
                    <c:v>4.2426406871192848</c:v>
                  </c:pt>
                  <c:pt idx="9">
                    <c:v>24.442676703758213</c:v>
                  </c:pt>
                  <c:pt idx="10">
                    <c:v>29.28594657283023</c:v>
                  </c:pt>
                  <c:pt idx="11">
                    <c:v>26.271023327359494</c:v>
                  </c:pt>
                  <c:pt idx="12">
                    <c:v>30.446674695276659</c:v>
                  </c:pt>
                  <c:pt idx="13">
                    <c:v>19.58102823313083</c:v>
                  </c:pt>
                </c:numCache>
              </c:numRef>
            </c:plus>
            <c:minus>
              <c:numRef>
                <c:f>'[1]300 cells Micr 1'!$J$20:$J$33</c:f>
                <c:numCache>
                  <c:formatCode>General</c:formatCode>
                  <c:ptCount val="14"/>
                  <c:pt idx="0">
                    <c:v>2.0412414523193152</c:v>
                  </c:pt>
                  <c:pt idx="1">
                    <c:v>4.9392138375791479</c:v>
                  </c:pt>
                  <c:pt idx="2">
                    <c:v>2.3804761428476167</c:v>
                  </c:pt>
                  <c:pt idx="3">
                    <c:v>5.6623758264530624</c:v>
                  </c:pt>
                  <c:pt idx="4">
                    <c:v>1.1086778913041726</c:v>
                  </c:pt>
                  <c:pt idx="5">
                    <c:v>1.1086778913041726</c:v>
                  </c:pt>
                  <c:pt idx="6">
                    <c:v>0.8539125638299665</c:v>
                  </c:pt>
                  <c:pt idx="7">
                    <c:v>1.5545631755148024</c:v>
                  </c:pt>
                  <c:pt idx="8">
                    <c:v>4.2426406871192848</c:v>
                  </c:pt>
                  <c:pt idx="9">
                    <c:v>24.442676703758213</c:v>
                  </c:pt>
                  <c:pt idx="10">
                    <c:v>29.28594657283023</c:v>
                  </c:pt>
                  <c:pt idx="11">
                    <c:v>26.271023327359494</c:v>
                  </c:pt>
                  <c:pt idx="12">
                    <c:v>30.446674695276659</c:v>
                  </c:pt>
                  <c:pt idx="13">
                    <c:v>19.58102823313083</c:v>
                  </c:pt>
                </c:numCache>
              </c:numRef>
            </c:minus>
            <c:spPr>
              <a:noFill/>
              <a:ln w="3175" cap="flat" cmpd="sng" algn="ctr">
                <a:solidFill>
                  <a:schemeClr val="bg1">
                    <a:lumMod val="85000"/>
                  </a:schemeClr>
                </a:solidFill>
                <a:prstDash val="dash"/>
                <a:round/>
              </a:ln>
              <a:effectLst/>
            </c:spPr>
          </c:errBars>
          <c:cat>
            <c:strRef>
              <c:f>'[1]300 cells Micr 1'!$A$20:$A$33</c:f>
              <c:strCache>
                <c:ptCount val="14"/>
                <c:pt idx="0">
                  <c:v>Day 0 (pre-DHA)</c:v>
                </c:pt>
                <c:pt idx="1">
                  <c:v>Day 0 (after DHA)</c:v>
                </c:pt>
                <c:pt idx="2">
                  <c:v>Day 1</c:v>
                </c:pt>
                <c:pt idx="3">
                  <c:v>Day 2</c:v>
                </c:pt>
                <c:pt idx="4">
                  <c:v>Day 3</c:v>
                </c:pt>
                <c:pt idx="5">
                  <c:v>Day 4</c:v>
                </c:pt>
                <c:pt idx="6">
                  <c:v>Day 5</c:v>
                </c:pt>
                <c:pt idx="7">
                  <c:v>Day 6 recovery</c:v>
                </c:pt>
                <c:pt idx="8">
                  <c:v>Day 7 recovery</c:v>
                </c:pt>
                <c:pt idx="9">
                  <c:v>Day 8 recovery*</c:v>
                </c:pt>
                <c:pt idx="10">
                  <c:v>Day 9 recovery</c:v>
                </c:pt>
                <c:pt idx="11">
                  <c:v>Day 10 recovery</c:v>
                </c:pt>
                <c:pt idx="12">
                  <c:v>Day 11 recovery</c:v>
                </c:pt>
                <c:pt idx="13">
                  <c:v>Day 12 recovery</c:v>
                </c:pt>
              </c:strCache>
            </c:strRef>
          </c:cat>
          <c:val>
            <c:numRef>
              <c:f>'[1]300 cells Micr 1'!$C$20:$C$33</c:f>
              <c:numCache>
                <c:formatCode>General</c:formatCode>
                <c:ptCount val="14"/>
                <c:pt idx="0">
                  <c:v>290</c:v>
                </c:pt>
                <c:pt idx="1">
                  <c:v>275.75</c:v>
                </c:pt>
                <c:pt idx="2">
                  <c:v>50</c:v>
                </c:pt>
                <c:pt idx="3">
                  <c:v>10.25</c:v>
                </c:pt>
                <c:pt idx="4">
                  <c:v>4.25</c:v>
                </c:pt>
                <c:pt idx="5">
                  <c:v>3.25</c:v>
                </c:pt>
                <c:pt idx="6">
                  <c:v>1.75</c:v>
                </c:pt>
                <c:pt idx="7">
                  <c:v>4.5</c:v>
                </c:pt>
                <c:pt idx="8">
                  <c:v>11</c:v>
                </c:pt>
                <c:pt idx="9">
                  <c:v>41.666666666666664</c:v>
                </c:pt>
                <c:pt idx="10">
                  <c:v>67</c:v>
                </c:pt>
                <c:pt idx="11">
                  <c:v>115</c:v>
                </c:pt>
                <c:pt idx="12">
                  <c:v>139</c:v>
                </c:pt>
                <c:pt idx="13">
                  <c:v>148.5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EB-43AD-AA54-DB0DA7AB42E8}"/>
            </c:ext>
          </c:extLst>
        </c:ser>
        <c:ser>
          <c:idx val="3"/>
          <c:order val="3"/>
          <c:tx>
            <c:strRef>
              <c:f>'[1]300 cells Micr 1'!$D$19</c:f>
              <c:strCache>
                <c:ptCount val="1"/>
                <c:pt idx="0">
                  <c:v>Trophs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'[1]300 cells Micr 1'!$K$20:$K$33</c:f>
                <c:numCache>
                  <c:formatCode>General</c:formatCode>
                  <c:ptCount val="14"/>
                  <c:pt idx="0">
                    <c:v>1.6520189667999174</c:v>
                  </c:pt>
                  <c:pt idx="1">
                    <c:v>4.5893899376714549</c:v>
                  </c:pt>
                  <c:pt idx="2">
                    <c:v>0.8660254037844386</c:v>
                  </c:pt>
                  <c:pt idx="3">
                    <c:v>0.9128709291752769</c:v>
                  </c:pt>
                  <c:pt idx="4">
                    <c:v>0.81649658092772603</c:v>
                  </c:pt>
                  <c:pt idx="5">
                    <c:v>1.4142135623730951</c:v>
                  </c:pt>
                  <c:pt idx="6">
                    <c:v>0.5</c:v>
                  </c:pt>
                  <c:pt idx="7">
                    <c:v>1</c:v>
                  </c:pt>
                  <c:pt idx="8">
                    <c:v>2.809952550014561</c:v>
                  </c:pt>
                  <c:pt idx="9">
                    <c:v>8.0897740663410644</c:v>
                  </c:pt>
                  <c:pt idx="10">
                    <c:v>6.7128607910487759</c:v>
                  </c:pt>
                  <c:pt idx="11">
                    <c:v>11.048189896992177</c:v>
                  </c:pt>
                  <c:pt idx="12">
                    <c:v>9.2960565115895601</c:v>
                  </c:pt>
                  <c:pt idx="13">
                    <c:v>16.160651802036533</c:v>
                  </c:pt>
                </c:numCache>
              </c:numRef>
            </c:plus>
            <c:minus>
              <c:numRef>
                <c:f>'[1]300 cells Micr 1'!$K$20:$K$33</c:f>
                <c:numCache>
                  <c:formatCode>General</c:formatCode>
                  <c:ptCount val="14"/>
                  <c:pt idx="0">
                    <c:v>1.6520189667999174</c:v>
                  </c:pt>
                  <c:pt idx="1">
                    <c:v>4.5893899376714549</c:v>
                  </c:pt>
                  <c:pt idx="2">
                    <c:v>0.8660254037844386</c:v>
                  </c:pt>
                  <c:pt idx="3">
                    <c:v>0.9128709291752769</c:v>
                  </c:pt>
                  <c:pt idx="4">
                    <c:v>0.81649658092772603</c:v>
                  </c:pt>
                  <c:pt idx="5">
                    <c:v>1.4142135623730951</c:v>
                  </c:pt>
                  <c:pt idx="6">
                    <c:v>0.5</c:v>
                  </c:pt>
                  <c:pt idx="7">
                    <c:v>1</c:v>
                  </c:pt>
                  <c:pt idx="8">
                    <c:v>2.809952550014561</c:v>
                  </c:pt>
                  <c:pt idx="9">
                    <c:v>8.0897740663410644</c:v>
                  </c:pt>
                  <c:pt idx="10">
                    <c:v>6.7128607910487759</c:v>
                  </c:pt>
                  <c:pt idx="11">
                    <c:v>11.048189896992177</c:v>
                  </c:pt>
                  <c:pt idx="12">
                    <c:v>9.2960565115895601</c:v>
                  </c:pt>
                  <c:pt idx="13">
                    <c:v>16.160651802036533</c:v>
                  </c:pt>
                </c:numCache>
              </c:numRef>
            </c:minus>
            <c:spPr>
              <a:noFill/>
              <a:ln w="3175" cap="flat" cmpd="sng" algn="ctr">
                <a:solidFill>
                  <a:schemeClr val="bg1">
                    <a:lumMod val="85000"/>
                  </a:schemeClr>
                </a:solidFill>
                <a:prstDash val="dash"/>
                <a:round/>
              </a:ln>
              <a:effectLst/>
            </c:spPr>
          </c:errBars>
          <c:cat>
            <c:strRef>
              <c:f>'[1]300 cells Micr 1'!$A$20:$A$33</c:f>
              <c:strCache>
                <c:ptCount val="14"/>
                <c:pt idx="0">
                  <c:v>Day 0 (pre-DHA)</c:v>
                </c:pt>
                <c:pt idx="1">
                  <c:v>Day 0 (after DHA)</c:v>
                </c:pt>
                <c:pt idx="2">
                  <c:v>Day 1</c:v>
                </c:pt>
                <c:pt idx="3">
                  <c:v>Day 2</c:v>
                </c:pt>
                <c:pt idx="4">
                  <c:v>Day 3</c:v>
                </c:pt>
                <c:pt idx="5">
                  <c:v>Day 4</c:v>
                </c:pt>
                <c:pt idx="6">
                  <c:v>Day 5</c:v>
                </c:pt>
                <c:pt idx="7">
                  <c:v>Day 6 recovery</c:v>
                </c:pt>
                <c:pt idx="8">
                  <c:v>Day 7 recovery</c:v>
                </c:pt>
                <c:pt idx="9">
                  <c:v>Day 8 recovery*</c:v>
                </c:pt>
                <c:pt idx="10">
                  <c:v>Day 9 recovery</c:v>
                </c:pt>
                <c:pt idx="11">
                  <c:v>Day 10 recovery</c:v>
                </c:pt>
                <c:pt idx="12">
                  <c:v>Day 11 recovery</c:v>
                </c:pt>
                <c:pt idx="13">
                  <c:v>Day 12 recovery</c:v>
                </c:pt>
              </c:strCache>
            </c:strRef>
          </c:cat>
          <c:val>
            <c:numRef>
              <c:f>'[1]300 cells Micr 1'!$D$20:$D$33</c:f>
              <c:numCache>
                <c:formatCode>General</c:formatCode>
                <c:ptCount val="14"/>
                <c:pt idx="0">
                  <c:v>9.25</c:v>
                </c:pt>
                <c:pt idx="1">
                  <c:v>10.75</c:v>
                </c:pt>
                <c:pt idx="2">
                  <c:v>4.5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1.5</c:v>
                </c:pt>
                <c:pt idx="7">
                  <c:v>2</c:v>
                </c:pt>
                <c:pt idx="8">
                  <c:v>6.75</c:v>
                </c:pt>
                <c:pt idx="9">
                  <c:v>18.333333333333332</c:v>
                </c:pt>
                <c:pt idx="10">
                  <c:v>20.25</c:v>
                </c:pt>
                <c:pt idx="11">
                  <c:v>50.25</c:v>
                </c:pt>
                <c:pt idx="12">
                  <c:v>38.5</c:v>
                </c:pt>
                <c:pt idx="13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EB-43AD-AA54-DB0DA7AB42E8}"/>
            </c:ext>
          </c:extLst>
        </c:ser>
        <c:ser>
          <c:idx val="4"/>
          <c:order val="4"/>
          <c:tx>
            <c:strRef>
              <c:f>'[1]300 cells Micr 1'!$E$19</c:f>
              <c:strCache>
                <c:ptCount val="1"/>
                <c:pt idx="0">
                  <c:v>Schizonts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'[1]300 cells Micr 1'!$L$20:$L$33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0.25</c:v>
                  </c:pt>
                  <c:pt idx="4">
                    <c:v>0.25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1.7017148213885114</c:v>
                  </c:pt>
                  <c:pt idx="9">
                    <c:v>0.66666666666666674</c:v>
                  </c:pt>
                  <c:pt idx="10">
                    <c:v>6.4209942116985799</c:v>
                  </c:pt>
                  <c:pt idx="11">
                    <c:v>9.0496316683792895</c:v>
                  </c:pt>
                  <c:pt idx="12">
                    <c:v>7.0636982759269475</c:v>
                  </c:pt>
                  <c:pt idx="13">
                    <c:v>3.400367627183861</c:v>
                  </c:pt>
                </c:numCache>
              </c:numRef>
            </c:plus>
            <c:minus>
              <c:numRef>
                <c:f>'[1]300 cells Micr 1'!$L$20:$L$33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0.25</c:v>
                  </c:pt>
                  <c:pt idx="4">
                    <c:v>0.25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1.7017148213885114</c:v>
                  </c:pt>
                  <c:pt idx="9">
                    <c:v>0.66666666666666674</c:v>
                  </c:pt>
                  <c:pt idx="10">
                    <c:v>6.4209942116985799</c:v>
                  </c:pt>
                  <c:pt idx="11">
                    <c:v>9.0496316683792895</c:v>
                  </c:pt>
                  <c:pt idx="12">
                    <c:v>7.0636982759269475</c:v>
                  </c:pt>
                  <c:pt idx="13">
                    <c:v>3.400367627183861</c:v>
                  </c:pt>
                </c:numCache>
              </c:numRef>
            </c:minus>
            <c:spPr>
              <a:noFill/>
              <a:ln w="3175" cap="flat" cmpd="sng" algn="ctr">
                <a:solidFill>
                  <a:schemeClr val="bg1">
                    <a:lumMod val="85000"/>
                  </a:schemeClr>
                </a:solidFill>
                <a:prstDash val="dash"/>
                <a:round/>
              </a:ln>
              <a:effectLst/>
            </c:spPr>
          </c:errBars>
          <c:cat>
            <c:strRef>
              <c:f>'[1]300 cells Micr 1'!$A$20:$A$33</c:f>
              <c:strCache>
                <c:ptCount val="14"/>
                <c:pt idx="0">
                  <c:v>Day 0 (pre-DHA)</c:v>
                </c:pt>
                <c:pt idx="1">
                  <c:v>Day 0 (after DHA)</c:v>
                </c:pt>
                <c:pt idx="2">
                  <c:v>Day 1</c:v>
                </c:pt>
                <c:pt idx="3">
                  <c:v>Day 2</c:v>
                </c:pt>
                <c:pt idx="4">
                  <c:v>Day 3</c:v>
                </c:pt>
                <c:pt idx="5">
                  <c:v>Day 4</c:v>
                </c:pt>
                <c:pt idx="6">
                  <c:v>Day 5</c:v>
                </c:pt>
                <c:pt idx="7">
                  <c:v>Day 6 recovery</c:v>
                </c:pt>
                <c:pt idx="8">
                  <c:v>Day 7 recovery</c:v>
                </c:pt>
                <c:pt idx="9">
                  <c:v>Day 8 recovery*</c:v>
                </c:pt>
                <c:pt idx="10">
                  <c:v>Day 9 recovery</c:v>
                </c:pt>
                <c:pt idx="11">
                  <c:v>Day 10 recovery</c:v>
                </c:pt>
                <c:pt idx="12">
                  <c:v>Day 11 recovery</c:v>
                </c:pt>
                <c:pt idx="13">
                  <c:v>Day 12 recovery</c:v>
                </c:pt>
              </c:strCache>
            </c:strRef>
          </c:cat>
          <c:val>
            <c:numRef>
              <c:f>'[1]300 cells Micr 1'!$E$20:$E$33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0.25</c:v>
                </c:pt>
                <c:pt idx="4">
                  <c:v>0.25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4.25</c:v>
                </c:pt>
                <c:pt idx="9">
                  <c:v>1.3333333333333333</c:v>
                </c:pt>
                <c:pt idx="10">
                  <c:v>20.75</c:v>
                </c:pt>
                <c:pt idx="11">
                  <c:v>15.25</c:v>
                </c:pt>
                <c:pt idx="12">
                  <c:v>25.25</c:v>
                </c:pt>
                <c:pt idx="13">
                  <c:v>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EB-43AD-AA54-DB0DA7AB42E8}"/>
            </c:ext>
          </c:extLst>
        </c:ser>
        <c:ser>
          <c:idx val="5"/>
          <c:order val="5"/>
          <c:tx>
            <c:strRef>
              <c:f>'[1]300 cells Micr 1'!$F$19</c:f>
              <c:strCache>
                <c:ptCount val="1"/>
                <c:pt idx="0">
                  <c:v>Gametocytes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accent4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'[1]300 cells Micr 1'!$M$20:$M$33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0.25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5.8022983951764031</c:v>
                  </c:pt>
                  <c:pt idx="11">
                    <c:v>1.7017148213885114</c:v>
                  </c:pt>
                  <c:pt idx="12">
                    <c:v>2.1360009363293826</c:v>
                  </c:pt>
                  <c:pt idx="13">
                    <c:v>0.75</c:v>
                  </c:pt>
                </c:numCache>
              </c:numRef>
            </c:plus>
            <c:minus>
              <c:numRef>
                <c:f>'[1]300 cells Micr 1'!$M$20:$M$33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0.25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5.8022983951764031</c:v>
                  </c:pt>
                  <c:pt idx="11">
                    <c:v>1.7017148213885114</c:v>
                  </c:pt>
                  <c:pt idx="12">
                    <c:v>2.1360009363293826</c:v>
                  </c:pt>
                  <c:pt idx="13">
                    <c:v>0.75</c:v>
                  </c:pt>
                </c:numCache>
              </c:numRef>
            </c:minus>
            <c:spPr>
              <a:noFill/>
              <a:ln w="3175" cap="flat" cmpd="sng" algn="ctr">
                <a:solidFill>
                  <a:schemeClr val="bg1">
                    <a:lumMod val="85000"/>
                  </a:schemeClr>
                </a:solidFill>
                <a:prstDash val="dash"/>
                <a:round/>
              </a:ln>
              <a:effectLst/>
            </c:spPr>
          </c:errBars>
          <c:cat>
            <c:strRef>
              <c:f>'[1]300 cells Micr 1'!$A$20:$A$33</c:f>
              <c:strCache>
                <c:ptCount val="14"/>
                <c:pt idx="0">
                  <c:v>Day 0 (pre-DHA)</c:v>
                </c:pt>
                <c:pt idx="1">
                  <c:v>Day 0 (after DHA)</c:v>
                </c:pt>
                <c:pt idx="2">
                  <c:v>Day 1</c:v>
                </c:pt>
                <c:pt idx="3">
                  <c:v>Day 2</c:v>
                </c:pt>
                <c:pt idx="4">
                  <c:v>Day 3</c:v>
                </c:pt>
                <c:pt idx="5">
                  <c:v>Day 4</c:v>
                </c:pt>
                <c:pt idx="6">
                  <c:v>Day 5</c:v>
                </c:pt>
                <c:pt idx="7">
                  <c:v>Day 6 recovery</c:v>
                </c:pt>
                <c:pt idx="8">
                  <c:v>Day 7 recovery</c:v>
                </c:pt>
                <c:pt idx="9">
                  <c:v>Day 8 recovery*</c:v>
                </c:pt>
                <c:pt idx="10">
                  <c:v>Day 9 recovery</c:v>
                </c:pt>
                <c:pt idx="11">
                  <c:v>Day 10 recovery</c:v>
                </c:pt>
                <c:pt idx="12">
                  <c:v>Day 11 recovery</c:v>
                </c:pt>
                <c:pt idx="13">
                  <c:v>Day 12 recovery</c:v>
                </c:pt>
              </c:strCache>
            </c:strRef>
          </c:cat>
          <c:val>
            <c:numRef>
              <c:f>'[1]300 cells Micr 1'!$F$20:$F$33</c:f>
              <c:numCache>
                <c:formatCode>General</c:formatCode>
                <c:ptCount val="14"/>
                <c:pt idx="0">
                  <c:v>0</c:v>
                </c:pt>
                <c:pt idx="1">
                  <c:v>0.25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</c:v>
                </c:pt>
                <c:pt idx="11">
                  <c:v>2.75</c:v>
                </c:pt>
                <c:pt idx="12">
                  <c:v>3.25</c:v>
                </c:pt>
                <c:pt idx="13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EB-43AD-AA54-DB0DA7AB4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7805344"/>
        <c:axId val="607805736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'300 cells Micr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errBars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'300 cells Micr 1'!#REF!</c15:sqref>
                          </c15:formulaRef>
                        </c:ext>
                      </c:extLst>
                      <c:numCache>
                        <c:formatCode>General</c:formatCode>
                        <c:ptCount val="1"/>
                        <c:pt idx="0">
                          <c:v>1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'300 cells Micr 1'!#REF!</c15:sqref>
                          </c15:formulaRef>
                        </c:ext>
                      </c:extLst>
                      <c:numCache>
                        <c:formatCode>General</c:formatCode>
                        <c:ptCount val="1"/>
                        <c:pt idx="0">
                          <c:v>1</c:v>
                        </c:pt>
                      </c:numCache>
                    </c:numRef>
                  </c:minus>
                  <c:spPr>
                    <a:noFill/>
                    <a:ln w="3175" cap="flat" cmpd="sng" algn="ctr">
                      <a:solidFill>
                        <a:schemeClr val="bg1">
                          <a:lumMod val="85000"/>
                        </a:schemeClr>
                      </a:solidFill>
                      <a:prstDash val="dashDot"/>
                      <a:round/>
                    </a:ln>
                    <a:effectLst/>
                  </c:spPr>
                </c:errBars>
                <c:cat>
                  <c:strRef>
                    <c:extLst>
                      <c:ext uri="{02D57815-91ED-43cb-92C2-25804820EDAC}">
                        <c15:formulaRef>
                          <c15:sqref>'[1]300 cells Micr 1'!$A$20:$A$33</c15:sqref>
                        </c15:formulaRef>
                      </c:ext>
                    </c:extLst>
                    <c:strCache>
                      <c:ptCount val="14"/>
                      <c:pt idx="0">
                        <c:v>Day 0 (pre-DHA)</c:v>
                      </c:pt>
                      <c:pt idx="1">
                        <c:v>Day 0 (after DHA)</c:v>
                      </c:pt>
                      <c:pt idx="2">
                        <c:v>Day 1</c:v>
                      </c:pt>
                      <c:pt idx="3">
                        <c:v>Day 2</c:v>
                      </c:pt>
                      <c:pt idx="4">
                        <c:v>Day 3</c:v>
                      </c:pt>
                      <c:pt idx="5">
                        <c:v>Day 4</c:v>
                      </c:pt>
                      <c:pt idx="6">
                        <c:v>Day 5</c:v>
                      </c:pt>
                      <c:pt idx="7">
                        <c:v>Day 6 recovery</c:v>
                      </c:pt>
                      <c:pt idx="8">
                        <c:v>Day 7 recovery</c:v>
                      </c:pt>
                      <c:pt idx="9">
                        <c:v>Day 8 recovery*</c:v>
                      </c:pt>
                      <c:pt idx="10">
                        <c:v>Day 9 recovery</c:v>
                      </c:pt>
                      <c:pt idx="11">
                        <c:v>Day 10 recovery</c:v>
                      </c:pt>
                      <c:pt idx="12">
                        <c:v>Day 11 recovery</c:v>
                      </c:pt>
                      <c:pt idx="13">
                        <c:v>Day 12 recovery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'300 cells Micr 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B3EB-43AD-AA54-DB0DA7AB42E8}"/>
                  </c:ext>
                </c:extLst>
              </c15:ser>
            </c15:filteredBarSeries>
          </c:ext>
        </c:extLst>
      </c:barChart>
      <c:catAx>
        <c:axId val="6078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7805736"/>
        <c:crosses val="autoZero"/>
        <c:auto val="1"/>
        <c:lblAlgn val="ctr"/>
        <c:lblOffset val="100"/>
        <c:noMultiLvlLbl val="0"/>
      </c:catAx>
      <c:valAx>
        <c:axId val="6078057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Parasite proportion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780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d5MDPs</a:t>
            </a:r>
            <a:r>
              <a:rPr lang="en-SG" baseline="0"/>
              <a:t> serial dilution recrudescence</a:t>
            </a:r>
            <a:r>
              <a:rPr lang="en-SG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'[2]DHA recrudescence'!$Q$3:$Z$3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'[2]DHA recrudescence'!$P$3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'[2]DHA recrudescence'!$Q$2:$Z$2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5B9-45AF-91DF-8635C8EF82F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'[2]DHA recrudescence'!$Q$4:$Z$4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'[2]DHA recrudescence'!$P$4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'[2]DHA recrudescence'!$Q$2:$Z$2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5B9-45AF-91DF-8635C8EF82F4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'[2]DHA recrudescence'!$Q$5:$Z$5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'[2]DHA recrudescence'!$P$5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'[2]DHA recrudescence'!$Q$2:$Z$2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5B9-45AF-91DF-8635C8EF82F4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'[2]DHA recrudescence'!$Q$6:$Z$6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'[2]DHA recrudescence'!$P$6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'[2]DHA recrudescence'!$Q$2:$Z$2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85B9-45AF-91DF-8635C8EF8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0909152"/>
        <c:axId val="18689535"/>
      </c:lineChart>
      <c:catAx>
        <c:axId val="86090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89535"/>
        <c:crosses val="autoZero"/>
        <c:auto val="1"/>
        <c:lblAlgn val="ctr"/>
        <c:lblOffset val="100"/>
        <c:noMultiLvlLbl val="0"/>
      </c:catAx>
      <c:valAx>
        <c:axId val="18689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SG">
                    <a:solidFill>
                      <a:schemeClr val="tx1"/>
                    </a:solidFill>
                  </a:rPr>
                  <a:t>%</a:t>
                </a:r>
                <a:r>
                  <a:rPr lang="en-SG" baseline="0">
                    <a:solidFill>
                      <a:schemeClr val="tx1"/>
                    </a:solidFill>
                  </a:rPr>
                  <a:t> of recrudescing wells </a:t>
                </a:r>
                <a:endParaRPr lang="en-SG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090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'[1]300 cells Micr 2'!$B$19</c:f>
              <c:strCache>
                <c:ptCount val="1"/>
                <c:pt idx="0">
                  <c:v>Condensed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'[1]300 cells Micr 2'!$I$20:$I$33</c:f>
                <c:numCache>
                  <c:formatCode>General</c:formatCode>
                  <c:ptCount val="14"/>
                  <c:pt idx="0">
                    <c:v>13.123611037617149</c:v>
                  </c:pt>
                  <c:pt idx="1">
                    <c:v>11.565033506220377</c:v>
                  </c:pt>
                  <c:pt idx="2">
                    <c:v>7.3866433513470788</c:v>
                  </c:pt>
                  <c:pt idx="3">
                    <c:v>4.1104541517128412</c:v>
                  </c:pt>
                  <c:pt idx="4">
                    <c:v>4.3660622991432447</c:v>
                  </c:pt>
                  <c:pt idx="5">
                    <c:v>2.0207259421636903</c:v>
                  </c:pt>
                  <c:pt idx="6">
                    <c:v>0.62915286960589578</c:v>
                  </c:pt>
                  <c:pt idx="7">
                    <c:v>4.0414518843273806</c:v>
                  </c:pt>
                  <c:pt idx="8">
                    <c:v>0.9464847243000456</c:v>
                  </c:pt>
                  <c:pt idx="9">
                    <c:v>19.547662548527686</c:v>
                  </c:pt>
                  <c:pt idx="10">
                    <c:v>53.84004086179727</c:v>
                  </c:pt>
                  <c:pt idx="11">
                    <c:v>32.239662425858825</c:v>
                  </c:pt>
                  <c:pt idx="12">
                    <c:v>14.308360027154288</c:v>
                  </c:pt>
                  <c:pt idx="13">
                    <c:v>17.941455719459704</c:v>
                  </c:pt>
                </c:numCache>
              </c:numRef>
            </c:plus>
            <c:minus>
              <c:numRef>
                <c:f>'[1]300 cells Micr 2'!$I$20:$I$33</c:f>
                <c:numCache>
                  <c:formatCode>General</c:formatCode>
                  <c:ptCount val="14"/>
                  <c:pt idx="0">
                    <c:v>13.123611037617149</c:v>
                  </c:pt>
                  <c:pt idx="1">
                    <c:v>11.565033506220377</c:v>
                  </c:pt>
                  <c:pt idx="2">
                    <c:v>7.3866433513470788</c:v>
                  </c:pt>
                  <c:pt idx="3">
                    <c:v>4.1104541517128412</c:v>
                  </c:pt>
                  <c:pt idx="4">
                    <c:v>4.3660622991432447</c:v>
                  </c:pt>
                  <c:pt idx="5">
                    <c:v>2.0207259421636903</c:v>
                  </c:pt>
                  <c:pt idx="6">
                    <c:v>0.62915286960589578</c:v>
                  </c:pt>
                  <c:pt idx="7">
                    <c:v>4.0414518843273806</c:v>
                  </c:pt>
                  <c:pt idx="8">
                    <c:v>0.9464847243000456</c:v>
                  </c:pt>
                  <c:pt idx="9">
                    <c:v>19.547662548527686</c:v>
                  </c:pt>
                  <c:pt idx="10">
                    <c:v>53.84004086179727</c:v>
                  </c:pt>
                  <c:pt idx="11">
                    <c:v>32.239662425858825</c:v>
                  </c:pt>
                  <c:pt idx="12">
                    <c:v>14.308360027154288</c:v>
                  </c:pt>
                  <c:pt idx="13">
                    <c:v>17.941455719459704</c:v>
                  </c:pt>
                </c:numCache>
              </c:numRef>
            </c:minus>
            <c:spPr>
              <a:noFill/>
              <a:ln w="3175" cap="flat" cmpd="sng" algn="ctr">
                <a:solidFill>
                  <a:schemeClr val="bg2"/>
                </a:solidFill>
                <a:prstDash val="dash"/>
                <a:round/>
              </a:ln>
              <a:effectLst/>
            </c:spPr>
          </c:errBars>
          <c:cat>
            <c:strRef>
              <c:f>'[1]300 cells Micr 2'!$A$20:$A$33</c:f>
              <c:strCache>
                <c:ptCount val="14"/>
                <c:pt idx="0">
                  <c:v>Day 0 (pre-DHA)</c:v>
                </c:pt>
                <c:pt idx="1">
                  <c:v>Day 0 (after DHA)</c:v>
                </c:pt>
                <c:pt idx="2">
                  <c:v>Day 1</c:v>
                </c:pt>
                <c:pt idx="3">
                  <c:v>Day 2</c:v>
                </c:pt>
                <c:pt idx="4">
                  <c:v>Day 3</c:v>
                </c:pt>
                <c:pt idx="5">
                  <c:v>Day 4</c:v>
                </c:pt>
                <c:pt idx="6">
                  <c:v>Day 5</c:v>
                </c:pt>
                <c:pt idx="7">
                  <c:v>Day 6 recovery</c:v>
                </c:pt>
                <c:pt idx="8">
                  <c:v>Day 7 recovery</c:v>
                </c:pt>
                <c:pt idx="9">
                  <c:v>Day 8 recovery*</c:v>
                </c:pt>
                <c:pt idx="10">
                  <c:v>Day 9 recovery</c:v>
                </c:pt>
                <c:pt idx="11">
                  <c:v>Day 10 recovery</c:v>
                </c:pt>
                <c:pt idx="12">
                  <c:v>Day 11 recovery</c:v>
                </c:pt>
                <c:pt idx="13">
                  <c:v>Day 12 recovery</c:v>
                </c:pt>
              </c:strCache>
            </c:strRef>
          </c:cat>
          <c:val>
            <c:numRef>
              <c:f>'[1]300 cells Micr 2'!$B$20:$B$33</c:f>
              <c:numCache>
                <c:formatCode>General</c:formatCode>
                <c:ptCount val="14"/>
                <c:pt idx="0">
                  <c:v>19.25</c:v>
                </c:pt>
                <c:pt idx="1">
                  <c:v>48.5</c:v>
                </c:pt>
                <c:pt idx="2">
                  <c:v>269.25</c:v>
                </c:pt>
                <c:pt idx="3">
                  <c:v>291.75</c:v>
                </c:pt>
                <c:pt idx="4">
                  <c:v>289.75</c:v>
                </c:pt>
                <c:pt idx="5">
                  <c:v>294.5</c:v>
                </c:pt>
                <c:pt idx="6">
                  <c:v>296.25</c:v>
                </c:pt>
                <c:pt idx="7">
                  <c:v>284</c:v>
                </c:pt>
                <c:pt idx="8">
                  <c:v>278.75</c:v>
                </c:pt>
                <c:pt idx="9">
                  <c:v>191.66666666666666</c:v>
                </c:pt>
                <c:pt idx="10">
                  <c:v>136.5</c:v>
                </c:pt>
                <c:pt idx="11">
                  <c:v>91.75</c:v>
                </c:pt>
                <c:pt idx="12">
                  <c:v>56.75</c:v>
                </c:pt>
                <c:pt idx="13">
                  <c:v>38.75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CD-4A96-80D2-D5786BA2E181}"/>
            </c:ext>
          </c:extLst>
        </c:ser>
        <c:ser>
          <c:idx val="1"/>
          <c:order val="1"/>
          <c:tx>
            <c:strRef>
              <c:f>'[1]300 cells Micr 2'!$C$19</c:f>
              <c:strCache>
                <c:ptCount val="1"/>
                <c:pt idx="0">
                  <c:v>Rings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'[1]300 cells Micr 2'!$J$20:$J$33</c:f>
                <c:numCache>
                  <c:formatCode>General</c:formatCode>
                  <c:ptCount val="14"/>
                  <c:pt idx="0">
                    <c:v>16.392960887730645</c:v>
                  </c:pt>
                  <c:pt idx="1">
                    <c:v>11.448253141855311</c:v>
                  </c:pt>
                  <c:pt idx="2">
                    <c:v>9.2229333728483578</c:v>
                  </c:pt>
                  <c:pt idx="3">
                    <c:v>3.2403703492039302</c:v>
                  </c:pt>
                  <c:pt idx="4">
                    <c:v>1.0307764064044151</c:v>
                  </c:pt>
                  <c:pt idx="5">
                    <c:v>2.1360009363293826</c:v>
                  </c:pt>
                  <c:pt idx="6">
                    <c:v>0.47871355387816905</c:v>
                  </c:pt>
                  <c:pt idx="7">
                    <c:v>3.082207001484488</c:v>
                  </c:pt>
                  <c:pt idx="8">
                    <c:v>3.4247870980057527</c:v>
                  </c:pt>
                  <c:pt idx="9">
                    <c:v>19.06421895710508</c:v>
                  </c:pt>
                  <c:pt idx="10">
                    <c:v>33.030289129827487</c:v>
                  </c:pt>
                  <c:pt idx="11">
                    <c:v>41.36322843621695</c:v>
                  </c:pt>
                  <c:pt idx="12">
                    <c:v>31.660964398872416</c:v>
                  </c:pt>
                  <c:pt idx="13">
                    <c:v>28.674538647843431</c:v>
                  </c:pt>
                </c:numCache>
              </c:numRef>
            </c:plus>
            <c:minus>
              <c:numRef>
                <c:f>'[1]300 cells Micr 2'!$J$20:$J$33</c:f>
                <c:numCache>
                  <c:formatCode>General</c:formatCode>
                  <c:ptCount val="14"/>
                  <c:pt idx="0">
                    <c:v>16.392960887730645</c:v>
                  </c:pt>
                  <c:pt idx="1">
                    <c:v>11.448253141855311</c:v>
                  </c:pt>
                  <c:pt idx="2">
                    <c:v>9.2229333728483578</c:v>
                  </c:pt>
                  <c:pt idx="3">
                    <c:v>3.2403703492039302</c:v>
                  </c:pt>
                  <c:pt idx="4">
                    <c:v>1.0307764064044151</c:v>
                  </c:pt>
                  <c:pt idx="5">
                    <c:v>2.1360009363293826</c:v>
                  </c:pt>
                  <c:pt idx="6">
                    <c:v>0.47871355387816905</c:v>
                  </c:pt>
                  <c:pt idx="7">
                    <c:v>3.082207001484488</c:v>
                  </c:pt>
                  <c:pt idx="8">
                    <c:v>3.4247870980057527</c:v>
                  </c:pt>
                  <c:pt idx="9">
                    <c:v>19.06421895710508</c:v>
                  </c:pt>
                  <c:pt idx="10">
                    <c:v>33.030289129827487</c:v>
                  </c:pt>
                  <c:pt idx="11">
                    <c:v>41.36322843621695</c:v>
                  </c:pt>
                  <c:pt idx="12">
                    <c:v>31.660964398872416</c:v>
                  </c:pt>
                  <c:pt idx="13">
                    <c:v>28.674538647843431</c:v>
                  </c:pt>
                </c:numCache>
              </c:numRef>
            </c:minus>
            <c:spPr>
              <a:noFill/>
              <a:ln w="3175" cap="flat" cmpd="sng" algn="ctr">
                <a:solidFill>
                  <a:schemeClr val="bg2"/>
                </a:solidFill>
                <a:prstDash val="dash"/>
                <a:round/>
              </a:ln>
              <a:effectLst/>
            </c:spPr>
          </c:errBars>
          <c:cat>
            <c:strRef>
              <c:f>'[1]300 cells Micr 2'!$A$20:$A$33</c:f>
              <c:strCache>
                <c:ptCount val="14"/>
                <c:pt idx="0">
                  <c:v>Day 0 (pre-DHA)</c:v>
                </c:pt>
                <c:pt idx="1">
                  <c:v>Day 0 (after DHA)</c:v>
                </c:pt>
                <c:pt idx="2">
                  <c:v>Day 1</c:v>
                </c:pt>
                <c:pt idx="3">
                  <c:v>Day 2</c:v>
                </c:pt>
                <c:pt idx="4">
                  <c:v>Day 3</c:v>
                </c:pt>
                <c:pt idx="5">
                  <c:v>Day 4</c:v>
                </c:pt>
                <c:pt idx="6">
                  <c:v>Day 5</c:v>
                </c:pt>
                <c:pt idx="7">
                  <c:v>Day 6 recovery</c:v>
                </c:pt>
                <c:pt idx="8">
                  <c:v>Day 7 recovery</c:v>
                </c:pt>
                <c:pt idx="9">
                  <c:v>Day 8 recovery*</c:v>
                </c:pt>
                <c:pt idx="10">
                  <c:v>Day 9 recovery</c:v>
                </c:pt>
                <c:pt idx="11">
                  <c:v>Day 10 recovery</c:v>
                </c:pt>
                <c:pt idx="12">
                  <c:v>Day 11 recovery</c:v>
                </c:pt>
                <c:pt idx="13">
                  <c:v>Day 12 recovery</c:v>
                </c:pt>
              </c:strCache>
            </c:strRef>
          </c:cat>
          <c:val>
            <c:numRef>
              <c:f>'[1]300 cells Micr 2'!$C$20:$C$33</c:f>
              <c:numCache>
                <c:formatCode>General</c:formatCode>
                <c:ptCount val="14"/>
                <c:pt idx="0">
                  <c:v>271.25</c:v>
                </c:pt>
                <c:pt idx="1">
                  <c:v>243.75</c:v>
                </c:pt>
                <c:pt idx="2">
                  <c:v>27.75</c:v>
                </c:pt>
                <c:pt idx="3">
                  <c:v>7</c:v>
                </c:pt>
                <c:pt idx="4">
                  <c:v>3.25</c:v>
                </c:pt>
                <c:pt idx="5">
                  <c:v>5.25</c:v>
                </c:pt>
                <c:pt idx="6">
                  <c:v>3.25</c:v>
                </c:pt>
                <c:pt idx="7">
                  <c:v>12</c:v>
                </c:pt>
                <c:pt idx="8">
                  <c:v>10.25</c:v>
                </c:pt>
                <c:pt idx="9">
                  <c:v>78.666666666666671</c:v>
                </c:pt>
                <c:pt idx="10">
                  <c:v>85</c:v>
                </c:pt>
                <c:pt idx="11">
                  <c:v>121.5</c:v>
                </c:pt>
                <c:pt idx="12">
                  <c:v>138.5</c:v>
                </c:pt>
                <c:pt idx="13">
                  <c:v>127.25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CD-4A96-80D2-D5786BA2E181}"/>
            </c:ext>
          </c:extLst>
        </c:ser>
        <c:ser>
          <c:idx val="2"/>
          <c:order val="2"/>
          <c:tx>
            <c:strRef>
              <c:f>'[1]300 cells Micr 2'!$D$19</c:f>
              <c:strCache>
                <c:ptCount val="1"/>
                <c:pt idx="0">
                  <c:v>Trophs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'[1]300 cells Micr 2'!$K$20:$K$33</c:f>
                <c:numCache>
                  <c:formatCode>General</c:formatCode>
                  <c:ptCount val="14"/>
                  <c:pt idx="0">
                    <c:v>3.3509948771471834</c:v>
                  </c:pt>
                  <c:pt idx="1">
                    <c:v>2.0615528128088303</c:v>
                  </c:pt>
                  <c:pt idx="2">
                    <c:v>1.8874586088176875</c:v>
                  </c:pt>
                  <c:pt idx="3">
                    <c:v>0.9464847243000456</c:v>
                  </c:pt>
                  <c:pt idx="4">
                    <c:v>3.0923292192132452</c:v>
                  </c:pt>
                  <c:pt idx="5">
                    <c:v>0.25</c:v>
                  </c:pt>
                  <c:pt idx="6">
                    <c:v>0.5</c:v>
                  </c:pt>
                  <c:pt idx="7">
                    <c:v>1.0307764064044151</c:v>
                  </c:pt>
                  <c:pt idx="8">
                    <c:v>2.7988092706244441</c:v>
                  </c:pt>
                  <c:pt idx="9">
                    <c:v>8.7432513657360005</c:v>
                  </c:pt>
                  <c:pt idx="10">
                    <c:v>10.082988974836116</c:v>
                  </c:pt>
                  <c:pt idx="11">
                    <c:v>17.921123476687132</c:v>
                  </c:pt>
                  <c:pt idx="12">
                    <c:v>22.691775308835282</c:v>
                  </c:pt>
                  <c:pt idx="13">
                    <c:v>9.8604851131507054</c:v>
                  </c:pt>
                </c:numCache>
              </c:numRef>
            </c:plus>
            <c:minus>
              <c:numRef>
                <c:f>'[1]300 cells Micr 2'!$K$20:$K$33</c:f>
                <c:numCache>
                  <c:formatCode>General</c:formatCode>
                  <c:ptCount val="14"/>
                  <c:pt idx="0">
                    <c:v>3.3509948771471834</c:v>
                  </c:pt>
                  <c:pt idx="1">
                    <c:v>2.0615528128088303</c:v>
                  </c:pt>
                  <c:pt idx="2">
                    <c:v>1.8874586088176875</c:v>
                  </c:pt>
                  <c:pt idx="3">
                    <c:v>0.9464847243000456</c:v>
                  </c:pt>
                  <c:pt idx="4">
                    <c:v>3.0923292192132452</c:v>
                  </c:pt>
                  <c:pt idx="5">
                    <c:v>0.25</c:v>
                  </c:pt>
                  <c:pt idx="6">
                    <c:v>0.5</c:v>
                  </c:pt>
                  <c:pt idx="7">
                    <c:v>1.0307764064044151</c:v>
                  </c:pt>
                  <c:pt idx="8">
                    <c:v>2.7988092706244441</c:v>
                  </c:pt>
                  <c:pt idx="9">
                    <c:v>8.7432513657360005</c:v>
                  </c:pt>
                  <c:pt idx="10">
                    <c:v>10.082988974836116</c:v>
                  </c:pt>
                  <c:pt idx="11">
                    <c:v>17.921123476687132</c:v>
                  </c:pt>
                  <c:pt idx="12">
                    <c:v>22.691775308835282</c:v>
                  </c:pt>
                  <c:pt idx="13">
                    <c:v>9.8604851131507054</c:v>
                  </c:pt>
                </c:numCache>
              </c:numRef>
            </c:minus>
            <c:spPr>
              <a:noFill/>
              <a:ln w="3175" cap="flat" cmpd="sng" algn="ctr">
                <a:solidFill>
                  <a:schemeClr val="bg2"/>
                </a:solidFill>
                <a:prstDash val="dash"/>
                <a:round/>
              </a:ln>
              <a:effectLst/>
            </c:spPr>
          </c:errBars>
          <c:cat>
            <c:strRef>
              <c:f>'[1]300 cells Micr 2'!$A$20:$A$33</c:f>
              <c:strCache>
                <c:ptCount val="14"/>
                <c:pt idx="0">
                  <c:v>Day 0 (pre-DHA)</c:v>
                </c:pt>
                <c:pt idx="1">
                  <c:v>Day 0 (after DHA)</c:v>
                </c:pt>
                <c:pt idx="2">
                  <c:v>Day 1</c:v>
                </c:pt>
                <c:pt idx="3">
                  <c:v>Day 2</c:v>
                </c:pt>
                <c:pt idx="4">
                  <c:v>Day 3</c:v>
                </c:pt>
                <c:pt idx="5">
                  <c:v>Day 4</c:v>
                </c:pt>
                <c:pt idx="6">
                  <c:v>Day 5</c:v>
                </c:pt>
                <c:pt idx="7">
                  <c:v>Day 6 recovery</c:v>
                </c:pt>
                <c:pt idx="8">
                  <c:v>Day 7 recovery</c:v>
                </c:pt>
                <c:pt idx="9">
                  <c:v>Day 8 recovery*</c:v>
                </c:pt>
                <c:pt idx="10">
                  <c:v>Day 9 recovery</c:v>
                </c:pt>
                <c:pt idx="11">
                  <c:v>Day 10 recovery</c:v>
                </c:pt>
                <c:pt idx="12">
                  <c:v>Day 11 recovery</c:v>
                </c:pt>
                <c:pt idx="13">
                  <c:v>Day 12 recovery</c:v>
                </c:pt>
              </c:strCache>
            </c:strRef>
          </c:cat>
          <c:val>
            <c:numRef>
              <c:f>'[1]300 cells Micr 2'!$D$20:$D$33</c:f>
              <c:numCache>
                <c:formatCode>General</c:formatCode>
                <c:ptCount val="14"/>
                <c:pt idx="0">
                  <c:v>8.25</c:v>
                </c:pt>
                <c:pt idx="1">
                  <c:v>7.5</c:v>
                </c:pt>
                <c:pt idx="2">
                  <c:v>2.75</c:v>
                </c:pt>
                <c:pt idx="3">
                  <c:v>1.25</c:v>
                </c:pt>
                <c:pt idx="4">
                  <c:v>5.25</c:v>
                </c:pt>
                <c:pt idx="5">
                  <c:v>0.25</c:v>
                </c:pt>
                <c:pt idx="6">
                  <c:v>0.5</c:v>
                </c:pt>
                <c:pt idx="7">
                  <c:v>3.25</c:v>
                </c:pt>
                <c:pt idx="8">
                  <c:v>10</c:v>
                </c:pt>
                <c:pt idx="9">
                  <c:v>28.333333333333332</c:v>
                </c:pt>
                <c:pt idx="10">
                  <c:v>38</c:v>
                </c:pt>
                <c:pt idx="11">
                  <c:v>71</c:v>
                </c:pt>
                <c:pt idx="12">
                  <c:v>57.5</c:v>
                </c:pt>
                <c:pt idx="13">
                  <c:v>105.25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CD-4A96-80D2-D5786BA2E181}"/>
            </c:ext>
          </c:extLst>
        </c:ser>
        <c:ser>
          <c:idx val="3"/>
          <c:order val="3"/>
          <c:tx>
            <c:strRef>
              <c:f>'[1]300 cells Micr 2'!$E$19</c:f>
              <c:strCache>
                <c:ptCount val="1"/>
                <c:pt idx="0">
                  <c:v>Schizonts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'[1]300 cells Micr 2'!$L$20:$L$33</c:f>
                <c:numCache>
                  <c:formatCode>General</c:formatCode>
                  <c:ptCount val="14"/>
                  <c:pt idx="0">
                    <c:v>0.9464847243000456</c:v>
                  </c:pt>
                  <c:pt idx="1">
                    <c:v>0.25</c:v>
                  </c:pt>
                  <c:pt idx="2">
                    <c:v>0.25</c:v>
                  </c:pt>
                  <c:pt idx="3">
                    <c:v>0</c:v>
                  </c:pt>
                  <c:pt idx="4">
                    <c:v>1.181453906563152</c:v>
                  </c:pt>
                  <c:pt idx="5">
                    <c:v>0</c:v>
                  </c:pt>
                  <c:pt idx="6">
                    <c:v>0</c:v>
                  </c:pt>
                  <c:pt idx="7">
                    <c:v>0.5</c:v>
                  </c:pt>
                  <c:pt idx="8">
                    <c:v>0.25</c:v>
                  </c:pt>
                  <c:pt idx="9">
                    <c:v>1</c:v>
                  </c:pt>
                  <c:pt idx="10">
                    <c:v>15.975893297924427</c:v>
                  </c:pt>
                  <c:pt idx="11">
                    <c:v>6.7869359802491136</c:v>
                  </c:pt>
                  <c:pt idx="12">
                    <c:v>14.4185933202006</c:v>
                  </c:pt>
                  <c:pt idx="13">
                    <c:v>11.578536176909411</c:v>
                  </c:pt>
                </c:numCache>
              </c:numRef>
            </c:plus>
            <c:minus>
              <c:numRef>
                <c:f>'[1]300 cells Micr 2'!$L$20:$L$33</c:f>
                <c:numCache>
                  <c:formatCode>General</c:formatCode>
                  <c:ptCount val="14"/>
                  <c:pt idx="0">
                    <c:v>0.9464847243000456</c:v>
                  </c:pt>
                  <c:pt idx="1">
                    <c:v>0.25</c:v>
                  </c:pt>
                  <c:pt idx="2">
                    <c:v>0.25</c:v>
                  </c:pt>
                  <c:pt idx="3">
                    <c:v>0</c:v>
                  </c:pt>
                  <c:pt idx="4">
                    <c:v>1.181453906563152</c:v>
                  </c:pt>
                  <c:pt idx="5">
                    <c:v>0</c:v>
                  </c:pt>
                  <c:pt idx="6">
                    <c:v>0</c:v>
                  </c:pt>
                  <c:pt idx="7">
                    <c:v>0.5</c:v>
                  </c:pt>
                  <c:pt idx="8">
                    <c:v>0.25</c:v>
                  </c:pt>
                  <c:pt idx="9">
                    <c:v>1</c:v>
                  </c:pt>
                  <c:pt idx="10">
                    <c:v>15.975893297924427</c:v>
                  </c:pt>
                  <c:pt idx="11">
                    <c:v>6.7869359802491136</c:v>
                  </c:pt>
                  <c:pt idx="12">
                    <c:v>14.4185933202006</c:v>
                  </c:pt>
                  <c:pt idx="13">
                    <c:v>11.578536176909411</c:v>
                  </c:pt>
                </c:numCache>
              </c:numRef>
            </c:minus>
            <c:spPr>
              <a:noFill/>
              <a:ln w="3175" cap="flat" cmpd="sng" algn="ctr">
                <a:solidFill>
                  <a:schemeClr val="bg2"/>
                </a:solidFill>
                <a:prstDash val="dash"/>
                <a:round/>
              </a:ln>
              <a:effectLst/>
            </c:spPr>
          </c:errBars>
          <c:cat>
            <c:strRef>
              <c:f>'[1]300 cells Micr 2'!$A$20:$A$33</c:f>
              <c:strCache>
                <c:ptCount val="14"/>
                <c:pt idx="0">
                  <c:v>Day 0 (pre-DHA)</c:v>
                </c:pt>
                <c:pt idx="1">
                  <c:v>Day 0 (after DHA)</c:v>
                </c:pt>
                <c:pt idx="2">
                  <c:v>Day 1</c:v>
                </c:pt>
                <c:pt idx="3">
                  <c:v>Day 2</c:v>
                </c:pt>
                <c:pt idx="4">
                  <c:v>Day 3</c:v>
                </c:pt>
                <c:pt idx="5">
                  <c:v>Day 4</c:v>
                </c:pt>
                <c:pt idx="6">
                  <c:v>Day 5</c:v>
                </c:pt>
                <c:pt idx="7">
                  <c:v>Day 6 recovery</c:v>
                </c:pt>
                <c:pt idx="8">
                  <c:v>Day 7 recovery</c:v>
                </c:pt>
                <c:pt idx="9">
                  <c:v>Day 8 recovery*</c:v>
                </c:pt>
                <c:pt idx="10">
                  <c:v>Day 9 recovery</c:v>
                </c:pt>
                <c:pt idx="11">
                  <c:v>Day 10 recovery</c:v>
                </c:pt>
                <c:pt idx="12">
                  <c:v>Day 11 recovery</c:v>
                </c:pt>
                <c:pt idx="13">
                  <c:v>Day 12 recovery</c:v>
                </c:pt>
              </c:strCache>
            </c:strRef>
          </c:cat>
          <c:val>
            <c:numRef>
              <c:f>'[1]300 cells Micr 2'!$E$20:$E$33</c:f>
              <c:numCache>
                <c:formatCode>General</c:formatCode>
                <c:ptCount val="14"/>
                <c:pt idx="0">
                  <c:v>1.25</c:v>
                </c:pt>
                <c:pt idx="1">
                  <c:v>0.25</c:v>
                </c:pt>
                <c:pt idx="2">
                  <c:v>0.25</c:v>
                </c:pt>
                <c:pt idx="3">
                  <c:v>0</c:v>
                </c:pt>
                <c:pt idx="4">
                  <c:v>1.75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0.25</c:v>
                </c:pt>
                <c:pt idx="9">
                  <c:v>1</c:v>
                </c:pt>
                <c:pt idx="10">
                  <c:v>38.75</c:v>
                </c:pt>
                <c:pt idx="11">
                  <c:v>15.75</c:v>
                </c:pt>
                <c:pt idx="12">
                  <c:v>46.25</c:v>
                </c:pt>
                <c:pt idx="13">
                  <c:v>27.75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CD-4A96-80D2-D5786BA2E181}"/>
            </c:ext>
          </c:extLst>
        </c:ser>
        <c:ser>
          <c:idx val="4"/>
          <c:order val="4"/>
          <c:tx>
            <c:strRef>
              <c:f>'[1]300 cells Micr 2'!$F$19</c:f>
              <c:strCache>
                <c:ptCount val="1"/>
                <c:pt idx="0">
                  <c:v>Gametocytes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'[1]300 cells Micr 2'!$M$20:$M$33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0.33333333333333337</c:v>
                  </c:pt>
                  <c:pt idx="10">
                    <c:v>1.75</c:v>
                  </c:pt>
                  <c:pt idx="11">
                    <c:v>0</c:v>
                  </c:pt>
                  <c:pt idx="12">
                    <c:v>0.57735026918962573</c:v>
                  </c:pt>
                  <c:pt idx="13">
                    <c:v>0.70710678118654757</c:v>
                  </c:pt>
                </c:numCache>
              </c:numRef>
            </c:plus>
            <c:minus>
              <c:numRef>
                <c:f>'[1]300 cells Micr 2'!$M$20:$M$33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0.33333333333333337</c:v>
                  </c:pt>
                  <c:pt idx="10">
                    <c:v>1.75</c:v>
                  </c:pt>
                  <c:pt idx="11">
                    <c:v>0</c:v>
                  </c:pt>
                  <c:pt idx="12">
                    <c:v>0.57735026918962573</c:v>
                  </c:pt>
                  <c:pt idx="13">
                    <c:v>0.70710678118654757</c:v>
                  </c:pt>
                </c:numCache>
              </c:numRef>
            </c:minus>
            <c:spPr>
              <a:noFill/>
              <a:ln w="3175" cap="flat" cmpd="sng" algn="ctr">
                <a:solidFill>
                  <a:schemeClr val="bg2"/>
                </a:solidFill>
                <a:prstDash val="dash"/>
                <a:round/>
              </a:ln>
              <a:effectLst/>
            </c:spPr>
          </c:errBars>
          <c:cat>
            <c:strRef>
              <c:f>'[1]300 cells Micr 2'!$A$20:$A$33</c:f>
              <c:strCache>
                <c:ptCount val="14"/>
                <c:pt idx="0">
                  <c:v>Day 0 (pre-DHA)</c:v>
                </c:pt>
                <c:pt idx="1">
                  <c:v>Day 0 (after DHA)</c:v>
                </c:pt>
                <c:pt idx="2">
                  <c:v>Day 1</c:v>
                </c:pt>
                <c:pt idx="3">
                  <c:v>Day 2</c:v>
                </c:pt>
                <c:pt idx="4">
                  <c:v>Day 3</c:v>
                </c:pt>
                <c:pt idx="5">
                  <c:v>Day 4</c:v>
                </c:pt>
                <c:pt idx="6">
                  <c:v>Day 5</c:v>
                </c:pt>
                <c:pt idx="7">
                  <c:v>Day 6 recovery</c:v>
                </c:pt>
                <c:pt idx="8">
                  <c:v>Day 7 recovery</c:v>
                </c:pt>
                <c:pt idx="9">
                  <c:v>Day 8 recovery*</c:v>
                </c:pt>
                <c:pt idx="10">
                  <c:v>Day 9 recovery</c:v>
                </c:pt>
                <c:pt idx="11">
                  <c:v>Day 10 recovery</c:v>
                </c:pt>
                <c:pt idx="12">
                  <c:v>Day 11 recovery</c:v>
                </c:pt>
                <c:pt idx="13">
                  <c:v>Day 12 recovery</c:v>
                </c:pt>
              </c:strCache>
            </c:strRef>
          </c:cat>
          <c:val>
            <c:numRef>
              <c:f>'[1]300 cells Micr 2'!$F$20:$F$33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0.33333333333333331</c:v>
                </c:pt>
                <c:pt idx="10">
                  <c:v>1.75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CD-4A96-80D2-D5786BA2E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8630144"/>
        <c:axId val="1398656064"/>
      </c:barChart>
      <c:catAx>
        <c:axId val="139863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8656064"/>
        <c:crosses val="autoZero"/>
        <c:auto val="1"/>
        <c:lblAlgn val="ctr"/>
        <c:lblOffset val="100"/>
        <c:noMultiLvlLbl val="0"/>
      </c:catAx>
      <c:valAx>
        <c:axId val="1398656064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SG" b="1"/>
                  <a:t>Parasite proportion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863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100010</xdr:colOff>
      <xdr:row>35</xdr:row>
      <xdr:rowOff>57150</xdr:rowOff>
    </xdr:from>
    <xdr:to>
      <xdr:col>13</xdr:col>
      <xdr:colOff>19049</xdr:colOff>
      <xdr:row>58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48EC9A-A454-442D-9BDE-0FC68F7CC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895350</xdr:colOff>
      <xdr:row>8</xdr:row>
      <xdr:rowOff>19050</xdr:rowOff>
    </xdr:from>
    <xdr:to>
      <xdr:col>10</xdr:col>
      <xdr:colOff>465139</xdr:colOff>
      <xdr:row>29</xdr:row>
      <xdr:rowOff>20637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C2BD1D-D17F-402B-9A1F-50BB879D4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36</xdr:row>
      <xdr:rowOff>180975</xdr:rowOff>
    </xdr:from>
    <xdr:to>
      <xdr:col>10</xdr:col>
      <xdr:colOff>582613</xdr:colOff>
      <xdr:row>59</xdr:row>
      <xdr:rowOff>34925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E7A07D-28DF-424D-A68E-B975F9364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jtmic/Desktop/Dormancy/Dromancy%20Data/Fig%201A%20+%20S1B%20(Giemsa%20Smears%20population%20proportion%20300%20cells%20180723%20MS).xlsx" TargetMode="External"/><Relationship Id="rId1" Type="http://schemas.openxmlformats.org/officeDocument/2006/relationships/externalLinkPath" Target="file:///C:/Users/jtmic/Desktop/Dormancy/Dromancy%20Data/Fig%201A%20+%20S1B%20(Giemsa%20Smears%20population%20proportion%20300%20cells%20180723%20MS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g%201C%20(Serial%20dilutions%20parasitemia%20Nov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00 cells Micr 1"/>
      <sheetName val="300 cells Micr 2"/>
    </sheetNames>
    <sheetDataSet>
      <sheetData sheetId="0">
        <row r="19">
          <cell r="B19" t="str">
            <v>Condensed</v>
          </cell>
          <cell r="C19" t="str">
            <v>Rings</v>
          </cell>
          <cell r="D19" t="str">
            <v>Trophs</v>
          </cell>
          <cell r="E19" t="str">
            <v>Schizonts</v>
          </cell>
          <cell r="F19" t="str">
            <v>Gametocytes</v>
          </cell>
        </row>
        <row r="20">
          <cell r="A20" t="str">
            <v>Day 0 (pre-DHA)</v>
          </cell>
          <cell r="B20">
            <v>0.75</v>
          </cell>
          <cell r="C20">
            <v>290</v>
          </cell>
          <cell r="D20">
            <v>9.25</v>
          </cell>
          <cell r="E20">
            <v>0</v>
          </cell>
          <cell r="F20">
            <v>0</v>
          </cell>
          <cell r="I20">
            <v>0.75</v>
          </cell>
          <cell r="J20">
            <v>2.0412414523193152</v>
          </cell>
          <cell r="K20">
            <v>1.6520189667999174</v>
          </cell>
          <cell r="L20">
            <v>0</v>
          </cell>
          <cell r="M20">
            <v>0</v>
          </cell>
        </row>
        <row r="21">
          <cell r="A21" t="str">
            <v>Day 0 (after DHA)</v>
          </cell>
          <cell r="B21">
            <v>13.25</v>
          </cell>
          <cell r="C21">
            <v>275.75</v>
          </cell>
          <cell r="D21">
            <v>10.75</v>
          </cell>
          <cell r="E21">
            <v>0</v>
          </cell>
          <cell r="F21">
            <v>0.25</v>
          </cell>
          <cell r="I21">
            <v>2.7801378862687129</v>
          </cell>
          <cell r="J21">
            <v>4.9392138375791479</v>
          </cell>
          <cell r="K21">
            <v>4.5893899376714549</v>
          </cell>
          <cell r="L21">
            <v>0</v>
          </cell>
          <cell r="M21">
            <v>0.25</v>
          </cell>
        </row>
        <row r="22">
          <cell r="A22" t="str">
            <v>Day 1</v>
          </cell>
          <cell r="B22">
            <v>245.5</v>
          </cell>
          <cell r="C22">
            <v>50</v>
          </cell>
          <cell r="D22">
            <v>4.5</v>
          </cell>
          <cell r="E22">
            <v>0</v>
          </cell>
          <cell r="F22">
            <v>0</v>
          </cell>
          <cell r="I22">
            <v>2.3273733406281569</v>
          </cell>
          <cell r="J22">
            <v>2.3804761428476167</v>
          </cell>
          <cell r="K22">
            <v>0.8660254037844386</v>
          </cell>
          <cell r="L22">
            <v>0</v>
          </cell>
          <cell r="M22">
            <v>0</v>
          </cell>
        </row>
        <row r="23">
          <cell r="A23" t="str">
            <v>Day 2</v>
          </cell>
          <cell r="B23">
            <v>287.5</v>
          </cell>
          <cell r="C23">
            <v>10.25</v>
          </cell>
          <cell r="D23">
            <v>2</v>
          </cell>
          <cell r="E23">
            <v>0.25</v>
          </cell>
          <cell r="F23">
            <v>0</v>
          </cell>
          <cell r="I23">
            <v>6.2782694006124542</v>
          </cell>
          <cell r="J23">
            <v>5.6623758264530624</v>
          </cell>
          <cell r="K23">
            <v>0.9128709291752769</v>
          </cell>
          <cell r="L23">
            <v>0.25</v>
          </cell>
          <cell r="M23">
            <v>0</v>
          </cell>
        </row>
        <row r="24">
          <cell r="A24" t="str">
            <v>Day 3</v>
          </cell>
          <cell r="B24">
            <v>293.5</v>
          </cell>
          <cell r="C24">
            <v>4.25</v>
          </cell>
          <cell r="D24">
            <v>2</v>
          </cell>
          <cell r="E24">
            <v>0.25</v>
          </cell>
          <cell r="F24">
            <v>0</v>
          </cell>
          <cell r="I24">
            <v>1.6583123951776999</v>
          </cell>
          <cell r="J24">
            <v>1.1086778913041726</v>
          </cell>
          <cell r="K24">
            <v>0.81649658092772603</v>
          </cell>
          <cell r="L24">
            <v>0.25</v>
          </cell>
          <cell r="M24">
            <v>0</v>
          </cell>
        </row>
        <row r="25">
          <cell r="A25" t="str">
            <v>Day 4</v>
          </cell>
          <cell r="B25">
            <v>294.75</v>
          </cell>
          <cell r="C25">
            <v>3.25</v>
          </cell>
          <cell r="D25">
            <v>2</v>
          </cell>
          <cell r="E25">
            <v>0</v>
          </cell>
          <cell r="F25">
            <v>0</v>
          </cell>
          <cell r="I25">
            <v>2.4958298553119898</v>
          </cell>
          <cell r="J25">
            <v>1.1086778913041726</v>
          </cell>
          <cell r="K25">
            <v>1.4142135623730951</v>
          </cell>
          <cell r="L25">
            <v>0</v>
          </cell>
          <cell r="M25">
            <v>0</v>
          </cell>
        </row>
        <row r="26">
          <cell r="A26" t="str">
            <v>Day 5</v>
          </cell>
          <cell r="B26">
            <v>296.75</v>
          </cell>
          <cell r="C26">
            <v>1.75</v>
          </cell>
          <cell r="D26">
            <v>1.5</v>
          </cell>
          <cell r="E26">
            <v>0</v>
          </cell>
          <cell r="F26">
            <v>0</v>
          </cell>
          <cell r="I26">
            <v>0.8539125638299665</v>
          </cell>
          <cell r="J26">
            <v>0.8539125638299665</v>
          </cell>
          <cell r="K26">
            <v>0.5</v>
          </cell>
          <cell r="L26">
            <v>0</v>
          </cell>
          <cell r="M26">
            <v>0</v>
          </cell>
        </row>
        <row r="27">
          <cell r="A27" t="str">
            <v>Day 6 recovery</v>
          </cell>
          <cell r="B27">
            <v>293.5</v>
          </cell>
          <cell r="C27">
            <v>4.5</v>
          </cell>
          <cell r="D27">
            <v>2</v>
          </cell>
          <cell r="E27">
            <v>0</v>
          </cell>
          <cell r="F27">
            <v>0</v>
          </cell>
          <cell r="I27">
            <v>2.5331140255951108</v>
          </cell>
          <cell r="J27">
            <v>1.5545631755148024</v>
          </cell>
          <cell r="K27">
            <v>1</v>
          </cell>
          <cell r="L27">
            <v>0</v>
          </cell>
          <cell r="M27">
            <v>0</v>
          </cell>
        </row>
        <row r="28">
          <cell r="A28" t="str">
            <v>Day 7 recovery</v>
          </cell>
          <cell r="B28">
            <v>278</v>
          </cell>
          <cell r="C28">
            <v>11</v>
          </cell>
          <cell r="D28">
            <v>6.75</v>
          </cell>
          <cell r="E28">
            <v>4.25</v>
          </cell>
          <cell r="F28">
            <v>0</v>
          </cell>
          <cell r="I28">
            <v>5.7008771254956896</v>
          </cell>
          <cell r="J28">
            <v>4.2426406871192848</v>
          </cell>
          <cell r="K28">
            <v>2.809952550014561</v>
          </cell>
          <cell r="L28">
            <v>1.7017148213885114</v>
          </cell>
          <cell r="M28">
            <v>0</v>
          </cell>
        </row>
        <row r="29">
          <cell r="A29" t="str">
            <v>Day 8 recovery*</v>
          </cell>
          <cell r="B29">
            <v>238.66666666666666</v>
          </cell>
          <cell r="C29">
            <v>41.666666666666664</v>
          </cell>
          <cell r="D29">
            <v>18.333333333333332</v>
          </cell>
          <cell r="E29">
            <v>1.3333333333333333</v>
          </cell>
          <cell r="F29">
            <v>0</v>
          </cell>
          <cell r="I29">
            <v>30.60137978007598</v>
          </cell>
          <cell r="J29">
            <v>24.442676703758213</v>
          </cell>
          <cell r="K29">
            <v>8.0897740663410644</v>
          </cell>
          <cell r="L29">
            <v>0.66666666666666674</v>
          </cell>
          <cell r="M29">
            <v>0</v>
          </cell>
        </row>
        <row r="30">
          <cell r="A30" t="str">
            <v>Day 9 recovery</v>
          </cell>
          <cell r="B30">
            <v>186.25</v>
          </cell>
          <cell r="C30">
            <v>67</v>
          </cell>
          <cell r="D30">
            <v>20.25</v>
          </cell>
          <cell r="E30">
            <v>20.75</v>
          </cell>
          <cell r="F30">
            <v>9</v>
          </cell>
          <cell r="I30">
            <v>33.041325134846922</v>
          </cell>
          <cell r="J30">
            <v>29.28594657283023</v>
          </cell>
          <cell r="K30">
            <v>6.7128607910487759</v>
          </cell>
          <cell r="L30">
            <v>6.4209942116985799</v>
          </cell>
          <cell r="M30">
            <v>5.8022983951764031</v>
          </cell>
        </row>
        <row r="31">
          <cell r="A31" t="str">
            <v>Day 10 recovery</v>
          </cell>
          <cell r="B31">
            <v>116.75</v>
          </cell>
          <cell r="C31">
            <v>115</v>
          </cell>
          <cell r="D31">
            <v>50.25</v>
          </cell>
          <cell r="E31">
            <v>15.25</v>
          </cell>
          <cell r="F31">
            <v>2.75</v>
          </cell>
          <cell r="I31">
            <v>26.379837629017608</v>
          </cell>
          <cell r="J31">
            <v>26.271023327359494</v>
          </cell>
          <cell r="K31">
            <v>11.048189896992177</v>
          </cell>
          <cell r="L31">
            <v>9.0496316683792895</v>
          </cell>
          <cell r="M31">
            <v>1.7017148213885114</v>
          </cell>
        </row>
        <row r="32">
          <cell r="A32" t="str">
            <v>Day 11 recovery</v>
          </cell>
          <cell r="B32">
            <v>92.75</v>
          </cell>
          <cell r="C32">
            <v>139</v>
          </cell>
          <cell r="D32">
            <v>38.5</v>
          </cell>
          <cell r="E32">
            <v>25.25</v>
          </cell>
          <cell r="F32">
            <v>3.25</v>
          </cell>
          <cell r="I32">
            <v>27.194898418637273</v>
          </cell>
          <cell r="J32">
            <v>30.446674695276659</v>
          </cell>
          <cell r="K32">
            <v>9.2960565115895601</v>
          </cell>
          <cell r="L32">
            <v>7.0636982759269475</v>
          </cell>
          <cell r="M32">
            <v>2.1360009363293826</v>
          </cell>
        </row>
        <row r="33">
          <cell r="A33" t="str">
            <v>Day 12 recovery</v>
          </cell>
          <cell r="B33">
            <v>52.75</v>
          </cell>
          <cell r="C33">
            <v>148.5</v>
          </cell>
          <cell r="D33">
            <v>86</v>
          </cell>
          <cell r="E33">
            <v>8.75</v>
          </cell>
          <cell r="F33">
            <v>1.25</v>
          </cell>
          <cell r="I33">
            <v>23.893426571618676</v>
          </cell>
          <cell r="J33">
            <v>19.58102823313083</v>
          </cell>
          <cell r="K33">
            <v>16.160651802036533</v>
          </cell>
          <cell r="L33">
            <v>3.400367627183861</v>
          </cell>
          <cell r="M33">
            <v>0.75</v>
          </cell>
        </row>
      </sheetData>
      <sheetData sheetId="1">
        <row r="19">
          <cell r="B19" t="str">
            <v>Condensed</v>
          </cell>
          <cell r="C19" t="str">
            <v>Rings</v>
          </cell>
          <cell r="D19" t="str">
            <v>Trophs</v>
          </cell>
          <cell r="E19" t="str">
            <v>Schizonts</v>
          </cell>
          <cell r="F19" t="str">
            <v>Gametocytes</v>
          </cell>
        </row>
        <row r="20">
          <cell r="A20" t="str">
            <v>Day 0 (pre-DHA)</v>
          </cell>
          <cell r="B20">
            <v>19.25</v>
          </cell>
          <cell r="C20">
            <v>271.25</v>
          </cell>
          <cell r="D20">
            <v>8.25</v>
          </cell>
          <cell r="E20">
            <v>1.25</v>
          </cell>
          <cell r="F20">
            <v>0</v>
          </cell>
          <cell r="I20">
            <v>13.123611037617149</v>
          </cell>
          <cell r="J20">
            <v>16.392960887730645</v>
          </cell>
          <cell r="K20">
            <v>3.3509948771471834</v>
          </cell>
          <cell r="L20">
            <v>0.9464847243000456</v>
          </cell>
          <cell r="M20">
            <v>0</v>
          </cell>
        </row>
        <row r="21">
          <cell r="A21" t="str">
            <v>Day 0 (after DHA)</v>
          </cell>
          <cell r="B21">
            <v>48.5</v>
          </cell>
          <cell r="C21">
            <v>243.75</v>
          </cell>
          <cell r="D21">
            <v>7.5</v>
          </cell>
          <cell r="E21">
            <v>0.25</v>
          </cell>
          <cell r="F21">
            <v>0</v>
          </cell>
          <cell r="I21">
            <v>11.565033506220377</v>
          </cell>
          <cell r="J21">
            <v>11.448253141855311</v>
          </cell>
          <cell r="K21">
            <v>2.0615528128088303</v>
          </cell>
          <cell r="L21">
            <v>0.25</v>
          </cell>
          <cell r="M21">
            <v>0</v>
          </cell>
        </row>
        <row r="22">
          <cell r="A22" t="str">
            <v>Day 1</v>
          </cell>
          <cell r="B22">
            <v>269.25</v>
          </cell>
          <cell r="C22">
            <v>27.75</v>
          </cell>
          <cell r="D22">
            <v>2.75</v>
          </cell>
          <cell r="E22">
            <v>0.25</v>
          </cell>
          <cell r="F22">
            <v>0</v>
          </cell>
          <cell r="I22">
            <v>7.3866433513470788</v>
          </cell>
          <cell r="J22">
            <v>9.2229333728483578</v>
          </cell>
          <cell r="K22">
            <v>1.8874586088176875</v>
          </cell>
          <cell r="L22">
            <v>0.25</v>
          </cell>
          <cell r="M22">
            <v>0</v>
          </cell>
        </row>
        <row r="23">
          <cell r="A23" t="str">
            <v>Day 2</v>
          </cell>
          <cell r="B23">
            <v>291.75</v>
          </cell>
          <cell r="C23">
            <v>7</v>
          </cell>
          <cell r="D23">
            <v>1.25</v>
          </cell>
          <cell r="E23">
            <v>0</v>
          </cell>
          <cell r="F23">
            <v>0</v>
          </cell>
          <cell r="I23">
            <v>4.1104541517128412</v>
          </cell>
          <cell r="J23">
            <v>3.2403703492039302</v>
          </cell>
          <cell r="K23">
            <v>0.9464847243000456</v>
          </cell>
          <cell r="L23">
            <v>0</v>
          </cell>
          <cell r="M23">
            <v>0</v>
          </cell>
        </row>
        <row r="24">
          <cell r="A24" t="str">
            <v>Day 3</v>
          </cell>
          <cell r="B24">
            <v>289.75</v>
          </cell>
          <cell r="C24">
            <v>3.25</v>
          </cell>
          <cell r="D24">
            <v>5.25</v>
          </cell>
          <cell r="E24">
            <v>1.75</v>
          </cell>
          <cell r="F24">
            <v>0</v>
          </cell>
          <cell r="I24">
            <v>4.3660622991432447</v>
          </cell>
          <cell r="J24">
            <v>1.0307764064044151</v>
          </cell>
          <cell r="K24">
            <v>3.0923292192132452</v>
          </cell>
          <cell r="L24">
            <v>1.181453906563152</v>
          </cell>
          <cell r="M24">
            <v>0</v>
          </cell>
        </row>
        <row r="25">
          <cell r="A25" t="str">
            <v>Day 4</v>
          </cell>
          <cell r="B25">
            <v>294.5</v>
          </cell>
          <cell r="C25">
            <v>5.25</v>
          </cell>
          <cell r="D25">
            <v>0.25</v>
          </cell>
          <cell r="E25">
            <v>0</v>
          </cell>
          <cell r="F25">
            <v>0</v>
          </cell>
          <cell r="I25">
            <v>2.0207259421636903</v>
          </cell>
          <cell r="J25">
            <v>2.1360009363293826</v>
          </cell>
          <cell r="K25">
            <v>0.25</v>
          </cell>
          <cell r="L25">
            <v>0</v>
          </cell>
          <cell r="M25">
            <v>0</v>
          </cell>
        </row>
        <row r="26">
          <cell r="A26" t="str">
            <v>Day 5</v>
          </cell>
          <cell r="B26">
            <v>296.25</v>
          </cell>
          <cell r="C26">
            <v>3.25</v>
          </cell>
          <cell r="D26">
            <v>0.5</v>
          </cell>
          <cell r="E26">
            <v>0</v>
          </cell>
          <cell r="F26">
            <v>0</v>
          </cell>
          <cell r="I26">
            <v>0.62915286960589578</v>
          </cell>
          <cell r="J26">
            <v>0.47871355387816905</v>
          </cell>
          <cell r="K26">
            <v>0.5</v>
          </cell>
          <cell r="L26">
            <v>0</v>
          </cell>
          <cell r="M26">
            <v>0</v>
          </cell>
        </row>
        <row r="27">
          <cell r="A27" t="str">
            <v>Day 6 recovery</v>
          </cell>
          <cell r="B27">
            <v>284</v>
          </cell>
          <cell r="C27">
            <v>12</v>
          </cell>
          <cell r="D27">
            <v>3.25</v>
          </cell>
          <cell r="E27">
            <v>0.5</v>
          </cell>
          <cell r="F27">
            <v>0</v>
          </cell>
          <cell r="I27">
            <v>4.0414518843273806</v>
          </cell>
          <cell r="J27">
            <v>3.082207001484488</v>
          </cell>
          <cell r="K27">
            <v>1.0307764064044151</v>
          </cell>
          <cell r="L27">
            <v>0.5</v>
          </cell>
          <cell r="M27">
            <v>0</v>
          </cell>
        </row>
        <row r="28">
          <cell r="A28" t="str">
            <v>Day 7 recovery</v>
          </cell>
          <cell r="B28">
            <v>278.75</v>
          </cell>
          <cell r="C28">
            <v>10.25</v>
          </cell>
          <cell r="D28">
            <v>10</v>
          </cell>
          <cell r="E28">
            <v>0.25</v>
          </cell>
          <cell r="F28">
            <v>0</v>
          </cell>
          <cell r="I28">
            <v>0.9464847243000456</v>
          </cell>
          <cell r="J28">
            <v>3.4247870980057527</v>
          </cell>
          <cell r="K28">
            <v>2.7988092706244441</v>
          </cell>
          <cell r="L28">
            <v>0.25</v>
          </cell>
          <cell r="M28">
            <v>0</v>
          </cell>
        </row>
        <row r="29">
          <cell r="A29" t="str">
            <v>Day 8 recovery*</v>
          </cell>
          <cell r="B29">
            <v>191.66666666666666</v>
          </cell>
          <cell r="C29">
            <v>78.666666666666671</v>
          </cell>
          <cell r="D29">
            <v>28.333333333333332</v>
          </cell>
          <cell r="E29">
            <v>1</v>
          </cell>
          <cell r="F29">
            <v>0.33333333333333331</v>
          </cell>
          <cell r="I29">
            <v>19.547662548527686</v>
          </cell>
          <cell r="J29">
            <v>19.06421895710508</v>
          </cell>
          <cell r="K29">
            <v>8.7432513657360005</v>
          </cell>
          <cell r="L29">
            <v>1</v>
          </cell>
          <cell r="M29">
            <v>0.33333333333333337</v>
          </cell>
        </row>
        <row r="30">
          <cell r="A30" t="str">
            <v>Day 9 recovery</v>
          </cell>
          <cell r="B30">
            <v>136.5</v>
          </cell>
          <cell r="C30">
            <v>85</v>
          </cell>
          <cell r="D30">
            <v>38</v>
          </cell>
          <cell r="E30">
            <v>38.75</v>
          </cell>
          <cell r="F30">
            <v>1.75</v>
          </cell>
          <cell r="I30">
            <v>53.84004086179727</v>
          </cell>
          <cell r="J30">
            <v>33.030289129827487</v>
          </cell>
          <cell r="K30">
            <v>10.082988974836116</v>
          </cell>
          <cell r="L30">
            <v>15.975893297924427</v>
          </cell>
          <cell r="M30">
            <v>1.75</v>
          </cell>
        </row>
        <row r="31">
          <cell r="A31" t="str">
            <v>Day 10 recovery</v>
          </cell>
          <cell r="B31">
            <v>91.75</v>
          </cell>
          <cell r="C31">
            <v>121.5</v>
          </cell>
          <cell r="D31">
            <v>71</v>
          </cell>
          <cell r="E31">
            <v>15.75</v>
          </cell>
          <cell r="F31">
            <v>0</v>
          </cell>
          <cell r="I31">
            <v>32.239662425858825</v>
          </cell>
          <cell r="J31">
            <v>41.36322843621695</v>
          </cell>
          <cell r="K31">
            <v>17.921123476687132</v>
          </cell>
          <cell r="L31">
            <v>6.7869359802491136</v>
          </cell>
          <cell r="M31">
            <v>0</v>
          </cell>
        </row>
        <row r="32">
          <cell r="A32" t="str">
            <v>Day 11 recovery</v>
          </cell>
          <cell r="B32">
            <v>56.75</v>
          </cell>
          <cell r="C32">
            <v>138.5</v>
          </cell>
          <cell r="D32">
            <v>57.5</v>
          </cell>
          <cell r="E32">
            <v>46.25</v>
          </cell>
          <cell r="F32">
            <v>1</v>
          </cell>
          <cell r="I32">
            <v>14.308360027154288</v>
          </cell>
          <cell r="J32">
            <v>31.660964398872416</v>
          </cell>
          <cell r="K32">
            <v>22.691775308835282</v>
          </cell>
          <cell r="L32">
            <v>14.4185933202006</v>
          </cell>
          <cell r="M32">
            <v>0.57735026918962573</v>
          </cell>
        </row>
        <row r="33">
          <cell r="A33" t="str">
            <v>Day 12 recovery</v>
          </cell>
          <cell r="B33">
            <v>38.75</v>
          </cell>
          <cell r="C33">
            <v>127.25</v>
          </cell>
          <cell r="D33">
            <v>105.25</v>
          </cell>
          <cell r="E33">
            <v>27.75</v>
          </cell>
          <cell r="F33">
            <v>1</v>
          </cell>
          <cell r="I33">
            <v>17.941455719459704</v>
          </cell>
          <cell r="J33">
            <v>28.674538647843431</v>
          </cell>
          <cell r="K33">
            <v>9.8604851131507054</v>
          </cell>
          <cell r="L33">
            <v>11.578536176909411</v>
          </cell>
          <cell r="M33">
            <v>0.70710678118654757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HA recrudescenc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3C5C-3D67-469B-86AC-137E0FC3465D}">
  <dimension ref="A1:AA49"/>
  <sheetViews>
    <sheetView topLeftCell="A18" workbookViewId="0">
      <selection activeCell="O47" sqref="O47"/>
    </sheetView>
  </sheetViews>
  <sheetFormatPr baseColWidth="10" defaultColWidth="8.83203125" defaultRowHeight="15" x14ac:dyDescent="0.2"/>
  <sheetData>
    <row r="1" spans="1:27" ht="16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6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O1" s="1" t="s">
        <v>7</v>
      </c>
      <c r="P1" s="1" t="s">
        <v>1</v>
      </c>
      <c r="Q1" s="1" t="s">
        <v>2</v>
      </c>
      <c r="R1" s="1" t="s">
        <v>3</v>
      </c>
      <c r="S1" s="1" t="s">
        <v>4</v>
      </c>
      <c r="T1" s="1" t="s">
        <v>5</v>
      </c>
      <c r="V1" s="2" t="s">
        <v>8</v>
      </c>
      <c r="W1" s="1" t="s">
        <v>1</v>
      </c>
      <c r="X1" s="1" t="s">
        <v>2</v>
      </c>
      <c r="Y1" s="1" t="s">
        <v>3</v>
      </c>
      <c r="Z1" s="1" t="s">
        <v>4</v>
      </c>
      <c r="AA1" s="1" t="s">
        <v>5</v>
      </c>
    </row>
    <row r="2" spans="1:27" ht="16" thickBot="1" x14ac:dyDescent="0.25">
      <c r="A2" s="3" t="s">
        <v>9</v>
      </c>
      <c r="B2" s="1">
        <v>0</v>
      </c>
      <c r="C2" s="1">
        <v>287</v>
      </c>
      <c r="D2" s="1">
        <v>13</v>
      </c>
      <c r="E2" s="1">
        <v>0</v>
      </c>
      <c r="F2" s="1">
        <v>0</v>
      </c>
      <c r="H2" s="3" t="s">
        <v>9</v>
      </c>
      <c r="I2" s="1">
        <v>0</v>
      </c>
      <c r="J2" s="1">
        <v>294</v>
      </c>
      <c r="K2" s="1">
        <v>6</v>
      </c>
      <c r="L2" s="1">
        <v>0</v>
      </c>
      <c r="M2" s="1">
        <v>0</v>
      </c>
      <c r="O2" s="3" t="s">
        <v>9</v>
      </c>
      <c r="P2" s="1">
        <v>3</v>
      </c>
      <c r="Q2" s="1">
        <v>286</v>
      </c>
      <c r="R2" s="1">
        <v>11</v>
      </c>
      <c r="S2" s="1">
        <v>0</v>
      </c>
      <c r="T2" s="1">
        <v>0</v>
      </c>
      <c r="V2" s="4" t="s">
        <v>9</v>
      </c>
      <c r="W2" s="1">
        <v>0</v>
      </c>
      <c r="X2" s="1">
        <v>293</v>
      </c>
      <c r="Y2" s="1">
        <v>7</v>
      </c>
      <c r="Z2" s="1">
        <v>0</v>
      </c>
      <c r="AA2" s="1">
        <v>0</v>
      </c>
    </row>
    <row r="3" spans="1:27" ht="16" thickBot="1" x14ac:dyDescent="0.25">
      <c r="A3" s="3" t="s">
        <v>10</v>
      </c>
      <c r="B3" s="1">
        <v>11</v>
      </c>
      <c r="C3" s="1">
        <v>265</v>
      </c>
      <c r="D3" s="1">
        <v>24</v>
      </c>
      <c r="E3" s="1">
        <v>0</v>
      </c>
      <c r="F3" s="1">
        <v>0</v>
      </c>
      <c r="H3" s="3" t="s">
        <v>10</v>
      </c>
      <c r="I3" s="1">
        <v>7</v>
      </c>
      <c r="J3" s="1">
        <v>286</v>
      </c>
      <c r="K3" s="1">
        <v>7</v>
      </c>
      <c r="L3" s="1">
        <v>0</v>
      </c>
      <c r="M3" s="1">
        <v>0</v>
      </c>
      <c r="O3" s="3" t="s">
        <v>10</v>
      </c>
      <c r="P3" s="1">
        <v>20</v>
      </c>
      <c r="Q3" s="1">
        <v>270</v>
      </c>
      <c r="R3" s="1">
        <v>9</v>
      </c>
      <c r="S3" s="1">
        <v>0</v>
      </c>
      <c r="T3" s="1">
        <v>1</v>
      </c>
      <c r="V3" s="4" t="s">
        <v>10</v>
      </c>
      <c r="W3" s="1">
        <v>15</v>
      </c>
      <c r="X3" s="1">
        <v>282</v>
      </c>
      <c r="Y3" s="1">
        <v>3</v>
      </c>
      <c r="Z3" s="1">
        <v>0</v>
      </c>
      <c r="AA3" s="1">
        <v>0</v>
      </c>
    </row>
    <row r="4" spans="1:27" ht="16" thickBot="1" x14ac:dyDescent="0.25">
      <c r="A4" s="3" t="s">
        <v>11</v>
      </c>
      <c r="B4" s="1">
        <v>239</v>
      </c>
      <c r="C4" s="1">
        <v>57</v>
      </c>
      <c r="D4" s="1">
        <v>4</v>
      </c>
      <c r="E4" s="1">
        <v>0</v>
      </c>
      <c r="F4" s="1">
        <v>0</v>
      </c>
      <c r="H4" s="3" t="s">
        <v>11</v>
      </c>
      <c r="I4" s="1">
        <v>247</v>
      </c>
      <c r="J4" s="1">
        <v>49</v>
      </c>
      <c r="K4" s="1">
        <v>4</v>
      </c>
      <c r="L4" s="1">
        <v>0</v>
      </c>
      <c r="M4" s="1">
        <v>0</v>
      </c>
      <c r="O4" s="3" t="s">
        <v>11</v>
      </c>
      <c r="P4" s="1">
        <v>246</v>
      </c>
      <c r="Q4" s="1">
        <v>47</v>
      </c>
      <c r="R4" s="1">
        <v>7</v>
      </c>
      <c r="S4" s="1">
        <v>0</v>
      </c>
      <c r="T4" s="1">
        <v>0</v>
      </c>
      <c r="V4" s="4" t="s">
        <v>11</v>
      </c>
      <c r="W4" s="1">
        <v>250</v>
      </c>
      <c r="X4" s="1">
        <v>47</v>
      </c>
      <c r="Y4" s="1">
        <v>3</v>
      </c>
      <c r="Z4" s="1">
        <v>0</v>
      </c>
      <c r="AA4" s="1">
        <v>0</v>
      </c>
    </row>
    <row r="5" spans="1:27" ht="16" thickBot="1" x14ac:dyDescent="0.25">
      <c r="A5" s="3" t="s">
        <v>12</v>
      </c>
      <c r="B5" s="1">
        <v>295</v>
      </c>
      <c r="C5" s="1">
        <v>2</v>
      </c>
      <c r="D5" s="1">
        <v>3</v>
      </c>
      <c r="E5" s="1">
        <v>0</v>
      </c>
      <c r="F5" s="1">
        <v>0</v>
      </c>
      <c r="H5" s="3" t="s">
        <v>12</v>
      </c>
      <c r="I5" s="1">
        <v>270</v>
      </c>
      <c r="J5" s="1">
        <v>26</v>
      </c>
      <c r="K5" s="1">
        <v>4</v>
      </c>
      <c r="L5" s="1">
        <v>0</v>
      </c>
      <c r="M5" s="1">
        <v>0</v>
      </c>
      <c r="O5" s="3" t="s">
        <v>12</v>
      </c>
      <c r="P5" s="1">
        <v>287</v>
      </c>
      <c r="Q5" s="1">
        <v>11</v>
      </c>
      <c r="R5" s="1">
        <v>1</v>
      </c>
      <c r="S5" s="1">
        <v>1</v>
      </c>
      <c r="T5" s="1">
        <v>0</v>
      </c>
      <c r="V5" s="4" t="s">
        <v>12</v>
      </c>
      <c r="W5" s="1">
        <v>298</v>
      </c>
      <c r="X5" s="1">
        <v>2</v>
      </c>
      <c r="Y5" s="1">
        <v>0</v>
      </c>
      <c r="Z5" s="1">
        <v>0</v>
      </c>
      <c r="AA5" s="1">
        <v>0</v>
      </c>
    </row>
    <row r="6" spans="1:27" ht="16" thickBot="1" x14ac:dyDescent="0.25">
      <c r="A6" s="3" t="s">
        <v>13</v>
      </c>
      <c r="B6" s="1">
        <v>293</v>
      </c>
      <c r="C6" s="1">
        <v>3</v>
      </c>
      <c r="D6" s="1">
        <v>4</v>
      </c>
      <c r="E6" s="1">
        <v>0</v>
      </c>
      <c r="F6" s="1">
        <v>0</v>
      </c>
      <c r="H6" s="3" t="s">
        <v>13</v>
      </c>
      <c r="I6" s="1">
        <v>293</v>
      </c>
      <c r="J6" s="1">
        <v>5</v>
      </c>
      <c r="K6" s="1">
        <v>2</v>
      </c>
      <c r="L6" s="1">
        <v>0</v>
      </c>
      <c r="M6" s="1">
        <v>0</v>
      </c>
      <c r="O6" s="3" t="s">
        <v>13</v>
      </c>
      <c r="P6" s="1">
        <v>290</v>
      </c>
      <c r="Q6" s="1">
        <v>7</v>
      </c>
      <c r="R6" s="1">
        <v>2</v>
      </c>
      <c r="S6" s="1">
        <v>1</v>
      </c>
      <c r="T6" s="1">
        <v>0</v>
      </c>
      <c r="V6" s="4" t="s">
        <v>13</v>
      </c>
      <c r="W6" s="1">
        <v>298</v>
      </c>
      <c r="X6" s="1">
        <v>2</v>
      </c>
      <c r="Y6" s="1">
        <v>0</v>
      </c>
      <c r="Z6" s="1">
        <v>0</v>
      </c>
      <c r="AA6" s="1">
        <v>0</v>
      </c>
    </row>
    <row r="7" spans="1:27" ht="16" thickBot="1" x14ac:dyDescent="0.25">
      <c r="A7" s="3" t="s">
        <v>14</v>
      </c>
      <c r="B7" s="1">
        <v>294</v>
      </c>
      <c r="C7" s="1">
        <v>4</v>
      </c>
      <c r="D7" s="1">
        <v>2</v>
      </c>
      <c r="E7" s="1">
        <v>0</v>
      </c>
      <c r="F7" s="1">
        <v>0</v>
      </c>
      <c r="H7" s="3" t="s">
        <v>14</v>
      </c>
      <c r="I7" s="1">
        <v>298</v>
      </c>
      <c r="J7" s="1">
        <v>2</v>
      </c>
      <c r="K7" s="1">
        <v>0</v>
      </c>
      <c r="L7" s="1">
        <v>0</v>
      </c>
      <c r="M7" s="1">
        <v>0</v>
      </c>
      <c r="O7" s="3" t="s">
        <v>14</v>
      </c>
      <c r="P7" s="1">
        <v>288</v>
      </c>
      <c r="Q7" s="1">
        <v>6</v>
      </c>
      <c r="R7" s="1">
        <v>6</v>
      </c>
      <c r="S7" s="1">
        <v>0</v>
      </c>
      <c r="T7" s="1">
        <v>0</v>
      </c>
      <c r="V7" s="4" t="s">
        <v>14</v>
      </c>
      <c r="W7" s="1">
        <v>299</v>
      </c>
      <c r="X7" s="1">
        <v>1</v>
      </c>
      <c r="Y7" s="1">
        <v>0</v>
      </c>
      <c r="Z7" s="1">
        <v>0</v>
      </c>
      <c r="AA7" s="1">
        <v>0</v>
      </c>
    </row>
    <row r="8" spans="1:27" ht="16" thickBot="1" x14ac:dyDescent="0.25">
      <c r="A8" s="3" t="s">
        <v>15</v>
      </c>
      <c r="B8" s="1">
        <v>296</v>
      </c>
      <c r="C8" s="1">
        <v>1</v>
      </c>
      <c r="D8" s="1">
        <v>3</v>
      </c>
      <c r="E8" s="1">
        <v>0</v>
      </c>
      <c r="F8" s="1">
        <v>0</v>
      </c>
      <c r="H8" s="3" t="s">
        <v>15</v>
      </c>
      <c r="I8" s="1">
        <v>295</v>
      </c>
      <c r="J8" s="1">
        <v>4</v>
      </c>
      <c r="K8" s="1">
        <v>1</v>
      </c>
      <c r="L8" s="1">
        <v>0</v>
      </c>
      <c r="M8" s="1">
        <v>0</v>
      </c>
      <c r="O8" s="3" t="s">
        <v>15</v>
      </c>
      <c r="P8" s="1">
        <v>297</v>
      </c>
      <c r="Q8" s="1">
        <v>2</v>
      </c>
      <c r="R8" s="1">
        <v>1</v>
      </c>
      <c r="S8" s="1">
        <v>0</v>
      </c>
      <c r="T8" s="1">
        <v>0</v>
      </c>
      <c r="V8" s="4" t="s">
        <v>15</v>
      </c>
      <c r="W8" s="1">
        <v>299</v>
      </c>
      <c r="X8" s="1">
        <v>0</v>
      </c>
      <c r="Y8" s="1">
        <v>1</v>
      </c>
      <c r="Z8" s="1">
        <v>0</v>
      </c>
      <c r="AA8" s="1">
        <v>0</v>
      </c>
    </row>
    <row r="9" spans="1:27" ht="16" thickBot="1" x14ac:dyDescent="0.25">
      <c r="A9" s="3" t="s">
        <v>16</v>
      </c>
      <c r="B9" s="1">
        <v>297</v>
      </c>
      <c r="C9" s="1">
        <v>2</v>
      </c>
      <c r="D9" s="1">
        <v>1</v>
      </c>
      <c r="E9" s="1">
        <v>0</v>
      </c>
      <c r="F9" s="1">
        <v>0</v>
      </c>
      <c r="H9" s="3" t="s">
        <v>16</v>
      </c>
      <c r="I9" s="1">
        <v>295</v>
      </c>
      <c r="J9" s="1">
        <v>4</v>
      </c>
      <c r="K9" s="1">
        <v>1</v>
      </c>
      <c r="L9" s="1">
        <v>0</v>
      </c>
      <c r="M9" s="1">
        <v>0</v>
      </c>
      <c r="O9" s="3" t="s">
        <v>16</v>
      </c>
      <c r="P9" s="1">
        <v>286</v>
      </c>
      <c r="Q9" s="1">
        <v>9</v>
      </c>
      <c r="R9" s="1">
        <v>5</v>
      </c>
      <c r="S9" s="1">
        <v>0</v>
      </c>
      <c r="T9" s="1">
        <v>0</v>
      </c>
      <c r="V9" s="4" t="s">
        <v>16</v>
      </c>
      <c r="W9" s="1">
        <v>296</v>
      </c>
      <c r="X9" s="1">
        <v>3</v>
      </c>
      <c r="Y9" s="1">
        <v>1</v>
      </c>
      <c r="Z9" s="1">
        <v>0</v>
      </c>
      <c r="AA9" s="1">
        <v>0</v>
      </c>
    </row>
    <row r="10" spans="1:27" ht="16" thickBot="1" x14ac:dyDescent="0.25">
      <c r="A10" s="3" t="s">
        <v>17</v>
      </c>
      <c r="B10" s="1">
        <v>282</v>
      </c>
      <c r="C10" s="1">
        <v>1</v>
      </c>
      <c r="D10" s="1">
        <v>14</v>
      </c>
      <c r="E10" s="1">
        <v>3</v>
      </c>
      <c r="F10" s="1">
        <v>0</v>
      </c>
      <c r="H10" s="3" t="s">
        <v>17</v>
      </c>
      <c r="I10" s="1">
        <v>275</v>
      </c>
      <c r="J10" s="1">
        <v>17</v>
      </c>
      <c r="K10" s="1">
        <v>4</v>
      </c>
      <c r="L10" s="1">
        <v>4</v>
      </c>
      <c r="M10" s="1">
        <v>0</v>
      </c>
      <c r="O10" s="3" t="s">
        <v>17</v>
      </c>
      <c r="P10" s="1">
        <v>264</v>
      </c>
      <c r="Q10" s="1">
        <v>19</v>
      </c>
      <c r="R10" s="1">
        <v>8</v>
      </c>
      <c r="S10" s="1">
        <v>9</v>
      </c>
      <c r="T10" s="1">
        <v>0</v>
      </c>
      <c r="V10" s="4" t="s">
        <v>17</v>
      </c>
      <c r="W10" s="1">
        <v>291</v>
      </c>
      <c r="X10" s="1">
        <v>7</v>
      </c>
      <c r="Y10" s="1">
        <v>1</v>
      </c>
      <c r="Z10" s="1">
        <v>1</v>
      </c>
      <c r="AA10" s="1">
        <v>0</v>
      </c>
    </row>
    <row r="11" spans="1:27" ht="16" thickBot="1" x14ac:dyDescent="0.25">
      <c r="A11" s="3" t="s">
        <v>18</v>
      </c>
      <c r="B11" s="1">
        <v>262</v>
      </c>
      <c r="C11" s="1">
        <v>32</v>
      </c>
      <c r="D11" s="1">
        <v>4</v>
      </c>
      <c r="E11" s="1">
        <v>2</v>
      </c>
      <c r="F11" s="1">
        <v>0</v>
      </c>
      <c r="H11" s="3" t="s">
        <v>18</v>
      </c>
      <c r="I11" s="1">
        <v>276</v>
      </c>
      <c r="J11" s="1">
        <v>5</v>
      </c>
      <c r="K11" s="1">
        <v>19</v>
      </c>
      <c r="L11" s="1">
        <v>0</v>
      </c>
      <c r="M11" s="1">
        <v>0</v>
      </c>
      <c r="O11" s="3" t="s">
        <v>18</v>
      </c>
      <c r="P11" s="1">
        <v>178</v>
      </c>
      <c r="Q11" s="1">
        <v>88</v>
      </c>
      <c r="R11" s="1">
        <v>32</v>
      </c>
      <c r="S11" s="1">
        <v>2</v>
      </c>
      <c r="T11" s="1">
        <v>0</v>
      </c>
      <c r="V11" s="4" t="s">
        <v>18</v>
      </c>
      <c r="W11" s="1"/>
      <c r="X11" s="1"/>
      <c r="Y11" s="1"/>
      <c r="Z11" s="1"/>
      <c r="AA11" s="1"/>
    </row>
    <row r="12" spans="1:27" ht="16" thickBot="1" x14ac:dyDescent="0.25">
      <c r="A12" s="3" t="s">
        <v>19</v>
      </c>
      <c r="B12" s="1">
        <v>236</v>
      </c>
      <c r="C12" s="1">
        <v>30</v>
      </c>
      <c r="D12" s="1">
        <v>8</v>
      </c>
      <c r="E12" s="1">
        <v>26</v>
      </c>
      <c r="F12" s="1">
        <v>0</v>
      </c>
      <c r="H12" s="3" t="s">
        <v>19</v>
      </c>
      <c r="I12" s="1">
        <v>160</v>
      </c>
      <c r="J12" s="1">
        <v>76</v>
      </c>
      <c r="K12" s="1">
        <v>38</v>
      </c>
      <c r="L12" s="1">
        <v>24</v>
      </c>
      <c r="M12" s="1">
        <v>4</v>
      </c>
      <c r="O12" s="3" t="s">
        <v>19</v>
      </c>
      <c r="P12" s="1">
        <v>105</v>
      </c>
      <c r="Q12" s="1">
        <v>146</v>
      </c>
      <c r="R12" s="1">
        <v>23</v>
      </c>
      <c r="S12" s="1">
        <v>31</v>
      </c>
      <c r="T12" s="1">
        <v>6</v>
      </c>
      <c r="V12" s="4" t="s">
        <v>19</v>
      </c>
      <c r="W12" s="1">
        <v>244</v>
      </c>
      <c r="X12" s="1">
        <v>16</v>
      </c>
      <c r="Y12" s="1">
        <v>12</v>
      </c>
      <c r="Z12" s="1">
        <v>2</v>
      </c>
      <c r="AA12" s="1">
        <v>26</v>
      </c>
    </row>
    <row r="13" spans="1:27" ht="16" thickBot="1" x14ac:dyDescent="0.25">
      <c r="A13" s="3" t="s">
        <v>20</v>
      </c>
      <c r="B13" s="1">
        <v>183</v>
      </c>
      <c r="C13" s="1">
        <v>81</v>
      </c>
      <c r="D13" s="1">
        <v>27</v>
      </c>
      <c r="E13" s="1">
        <v>9</v>
      </c>
      <c r="F13" s="1">
        <v>0</v>
      </c>
      <c r="H13" s="3" t="s">
        <v>20</v>
      </c>
      <c r="I13" s="1">
        <v>118</v>
      </c>
      <c r="J13" s="1">
        <v>61</v>
      </c>
      <c r="K13" s="1">
        <v>72</v>
      </c>
      <c r="L13" s="1">
        <v>42</v>
      </c>
      <c r="M13" s="1">
        <v>7</v>
      </c>
      <c r="O13" s="3" t="s">
        <v>20</v>
      </c>
      <c r="P13" s="1">
        <v>54</v>
      </c>
      <c r="Q13" s="1">
        <v>172</v>
      </c>
      <c r="R13" s="1">
        <v>66</v>
      </c>
      <c r="S13" s="1">
        <v>8</v>
      </c>
      <c r="T13" s="1">
        <v>0</v>
      </c>
      <c r="V13" s="4" t="s">
        <v>20</v>
      </c>
      <c r="W13" s="1">
        <v>112</v>
      </c>
      <c r="X13" s="1">
        <v>146</v>
      </c>
      <c r="Y13" s="1">
        <v>36</v>
      </c>
      <c r="Z13" s="1">
        <v>2</v>
      </c>
      <c r="AA13" s="1">
        <v>4</v>
      </c>
    </row>
    <row r="14" spans="1:27" ht="16" thickBot="1" x14ac:dyDescent="0.25">
      <c r="A14" s="3" t="s">
        <v>21</v>
      </c>
      <c r="B14" s="1">
        <v>144</v>
      </c>
      <c r="C14" s="1">
        <v>82</v>
      </c>
      <c r="D14" s="1">
        <v>31</v>
      </c>
      <c r="E14" s="1">
        <v>43</v>
      </c>
      <c r="F14" s="1">
        <v>0</v>
      </c>
      <c r="H14" s="3" t="s">
        <v>21</v>
      </c>
      <c r="I14" s="1">
        <v>132</v>
      </c>
      <c r="J14" s="1">
        <v>94</v>
      </c>
      <c r="K14" s="1">
        <v>60</v>
      </c>
      <c r="L14" s="1">
        <v>12</v>
      </c>
      <c r="M14" s="1">
        <v>4</v>
      </c>
      <c r="O14" s="3" t="s">
        <v>21</v>
      </c>
      <c r="P14" s="1">
        <v>30</v>
      </c>
      <c r="Q14" s="1">
        <v>208</v>
      </c>
      <c r="R14" s="1">
        <v>46</v>
      </c>
      <c r="S14" s="1">
        <v>16</v>
      </c>
      <c r="T14" s="1">
        <v>0</v>
      </c>
      <c r="V14" s="4" t="s">
        <v>21</v>
      </c>
      <c r="W14" s="1">
        <v>65</v>
      </c>
      <c r="X14" s="1">
        <v>172</v>
      </c>
      <c r="Y14" s="1">
        <v>17</v>
      </c>
      <c r="Z14" s="1">
        <v>30</v>
      </c>
      <c r="AA14" s="1">
        <v>9</v>
      </c>
    </row>
    <row r="15" spans="1:27" ht="16" thickBot="1" x14ac:dyDescent="0.25">
      <c r="A15" s="3" t="s">
        <v>22</v>
      </c>
      <c r="B15" s="1">
        <v>74</v>
      </c>
      <c r="C15" s="1">
        <v>170</v>
      </c>
      <c r="D15" s="1">
        <v>50</v>
      </c>
      <c r="E15" s="1">
        <v>6</v>
      </c>
      <c r="F15" s="1">
        <v>0</v>
      </c>
      <c r="H15" s="3" t="s">
        <v>22</v>
      </c>
      <c r="I15" s="1">
        <v>110</v>
      </c>
      <c r="J15" s="1">
        <v>93</v>
      </c>
      <c r="K15" s="1">
        <v>75</v>
      </c>
      <c r="L15" s="1">
        <v>9</v>
      </c>
      <c r="M15" s="1">
        <v>2</v>
      </c>
      <c r="O15" s="3" t="s">
        <v>22</v>
      </c>
      <c r="P15" s="1">
        <v>9</v>
      </c>
      <c r="Q15" s="1">
        <v>181</v>
      </c>
      <c r="R15" s="1">
        <v>92</v>
      </c>
      <c r="S15" s="1">
        <v>18</v>
      </c>
      <c r="T15" s="1">
        <v>0</v>
      </c>
      <c r="V15" s="4" t="s">
        <v>22</v>
      </c>
      <c r="W15" s="1">
        <v>18</v>
      </c>
      <c r="X15" s="1">
        <v>150</v>
      </c>
      <c r="Y15" s="1">
        <v>127</v>
      </c>
      <c r="Z15" s="1">
        <v>2</v>
      </c>
      <c r="AA15" s="1">
        <v>3</v>
      </c>
    </row>
    <row r="18" spans="1:20" ht="16" thickBot="1" x14ac:dyDescent="0.25"/>
    <row r="19" spans="1:20" ht="16" thickBot="1" x14ac:dyDescent="0.25">
      <c r="A19" s="5" t="s">
        <v>23</v>
      </c>
      <c r="B19" s="6" t="s">
        <v>24</v>
      </c>
      <c r="C19" s="6" t="s">
        <v>2</v>
      </c>
      <c r="D19" s="6" t="s">
        <v>3</v>
      </c>
      <c r="E19" s="6" t="s">
        <v>4</v>
      </c>
      <c r="F19" s="6" t="s">
        <v>5</v>
      </c>
      <c r="H19" s="7" t="s">
        <v>25</v>
      </c>
      <c r="I19" s="6" t="s">
        <v>1</v>
      </c>
      <c r="J19" s="6" t="s">
        <v>2</v>
      </c>
      <c r="K19" s="6" t="s">
        <v>3</v>
      </c>
      <c r="L19" s="6" t="s">
        <v>4</v>
      </c>
      <c r="M19" s="6" t="s">
        <v>5</v>
      </c>
      <c r="O19" s="7" t="s">
        <v>26</v>
      </c>
      <c r="P19" s="6" t="s">
        <v>1</v>
      </c>
      <c r="Q19" s="6" t="s">
        <v>2</v>
      </c>
      <c r="R19" s="6" t="s">
        <v>3</v>
      </c>
      <c r="S19" s="6" t="s">
        <v>4</v>
      </c>
      <c r="T19" s="6" t="s">
        <v>5</v>
      </c>
    </row>
    <row r="20" spans="1:20" ht="16" thickBot="1" x14ac:dyDescent="0.25">
      <c r="A20" s="3" t="s">
        <v>9</v>
      </c>
      <c r="B20">
        <f t="shared" ref="B20:F33" si="0">AVERAGE(B2,I2,P2,W2)</f>
        <v>0.75</v>
      </c>
      <c r="C20">
        <f t="shared" si="0"/>
        <v>290</v>
      </c>
      <c r="D20">
        <f t="shared" si="0"/>
        <v>9.25</v>
      </c>
      <c r="E20">
        <f t="shared" si="0"/>
        <v>0</v>
      </c>
      <c r="F20">
        <f t="shared" si="0"/>
        <v>0</v>
      </c>
      <c r="H20" s="3" t="s">
        <v>9</v>
      </c>
      <c r="I20">
        <f t="shared" ref="I20:M33" si="1">STDEV(B2,I2,P2,W2)/SQRT(COUNT(B2,I2,P2,W2))</f>
        <v>0.75</v>
      </c>
      <c r="J20">
        <f t="shared" si="1"/>
        <v>2.0412414523193152</v>
      </c>
      <c r="K20">
        <f t="shared" si="1"/>
        <v>1.6520189667999174</v>
      </c>
      <c r="L20">
        <f t="shared" si="1"/>
        <v>0</v>
      </c>
      <c r="M20">
        <f t="shared" si="1"/>
        <v>0</v>
      </c>
      <c r="O20" s="3" t="s">
        <v>9</v>
      </c>
      <c r="P20">
        <f t="shared" ref="P20:T33" si="2">STDEV(B2,I2,P2,W2)</f>
        <v>1.5</v>
      </c>
      <c r="Q20">
        <f t="shared" si="2"/>
        <v>4.0824829046386304</v>
      </c>
      <c r="R20">
        <f t="shared" si="2"/>
        <v>3.3040379335998349</v>
      </c>
      <c r="S20">
        <f t="shared" si="2"/>
        <v>0</v>
      </c>
      <c r="T20">
        <f t="shared" si="2"/>
        <v>0</v>
      </c>
    </row>
    <row r="21" spans="1:20" ht="16" thickBot="1" x14ac:dyDescent="0.25">
      <c r="A21" s="3" t="s">
        <v>10</v>
      </c>
      <c r="B21">
        <f t="shared" si="0"/>
        <v>13.25</v>
      </c>
      <c r="C21">
        <f t="shared" si="0"/>
        <v>275.75</v>
      </c>
      <c r="D21">
        <f t="shared" si="0"/>
        <v>10.75</v>
      </c>
      <c r="E21">
        <f t="shared" si="0"/>
        <v>0</v>
      </c>
      <c r="F21">
        <f t="shared" si="0"/>
        <v>0.25</v>
      </c>
      <c r="H21" s="3" t="s">
        <v>10</v>
      </c>
      <c r="I21">
        <f t="shared" si="1"/>
        <v>2.7801378862687129</v>
      </c>
      <c r="J21">
        <f t="shared" si="1"/>
        <v>4.9392138375791479</v>
      </c>
      <c r="K21">
        <f t="shared" si="1"/>
        <v>4.5893899376714549</v>
      </c>
      <c r="L21">
        <f t="shared" si="1"/>
        <v>0</v>
      </c>
      <c r="M21">
        <f t="shared" si="1"/>
        <v>0.25</v>
      </c>
      <c r="O21" s="3" t="s">
        <v>10</v>
      </c>
      <c r="P21">
        <f t="shared" si="2"/>
        <v>5.5602757725374259</v>
      </c>
      <c r="Q21">
        <f t="shared" si="2"/>
        <v>9.8784276751582958</v>
      </c>
      <c r="R21">
        <f t="shared" si="2"/>
        <v>9.1787798753429097</v>
      </c>
      <c r="S21">
        <f t="shared" si="2"/>
        <v>0</v>
      </c>
      <c r="T21">
        <f t="shared" si="2"/>
        <v>0.5</v>
      </c>
    </row>
    <row r="22" spans="1:20" ht="16" thickBot="1" x14ac:dyDescent="0.25">
      <c r="A22" s="3" t="s">
        <v>27</v>
      </c>
      <c r="B22">
        <f t="shared" si="0"/>
        <v>245.5</v>
      </c>
      <c r="C22">
        <f t="shared" si="0"/>
        <v>50</v>
      </c>
      <c r="D22">
        <f t="shared" si="0"/>
        <v>4.5</v>
      </c>
      <c r="E22">
        <f t="shared" si="0"/>
        <v>0</v>
      </c>
      <c r="F22">
        <f t="shared" si="0"/>
        <v>0</v>
      </c>
      <c r="H22" s="3" t="s">
        <v>11</v>
      </c>
      <c r="I22">
        <f t="shared" si="1"/>
        <v>2.3273733406281569</v>
      </c>
      <c r="J22">
        <f t="shared" si="1"/>
        <v>2.3804761428476167</v>
      </c>
      <c r="K22">
        <f t="shared" si="1"/>
        <v>0.8660254037844386</v>
      </c>
      <c r="L22">
        <f t="shared" si="1"/>
        <v>0</v>
      </c>
      <c r="M22">
        <f t="shared" si="1"/>
        <v>0</v>
      </c>
      <c r="O22" s="3" t="s">
        <v>11</v>
      </c>
      <c r="P22">
        <f t="shared" si="2"/>
        <v>4.6547466812563139</v>
      </c>
      <c r="Q22">
        <f t="shared" si="2"/>
        <v>4.7609522856952333</v>
      </c>
      <c r="R22">
        <f t="shared" si="2"/>
        <v>1.7320508075688772</v>
      </c>
      <c r="S22">
        <f t="shared" si="2"/>
        <v>0</v>
      </c>
      <c r="T22">
        <f t="shared" si="2"/>
        <v>0</v>
      </c>
    </row>
    <row r="23" spans="1:20" ht="16" thickBot="1" x14ac:dyDescent="0.25">
      <c r="A23" s="3" t="s">
        <v>28</v>
      </c>
      <c r="B23">
        <f t="shared" si="0"/>
        <v>287.5</v>
      </c>
      <c r="C23">
        <f t="shared" si="0"/>
        <v>10.25</v>
      </c>
      <c r="D23">
        <f t="shared" si="0"/>
        <v>2</v>
      </c>
      <c r="E23">
        <f t="shared" si="0"/>
        <v>0.25</v>
      </c>
      <c r="F23">
        <f t="shared" si="0"/>
        <v>0</v>
      </c>
      <c r="H23" s="3" t="s">
        <v>12</v>
      </c>
      <c r="I23">
        <f t="shared" si="1"/>
        <v>6.2782694006124542</v>
      </c>
      <c r="J23">
        <f t="shared" si="1"/>
        <v>5.6623758264530624</v>
      </c>
      <c r="K23">
        <f t="shared" si="1"/>
        <v>0.9128709291752769</v>
      </c>
      <c r="L23">
        <f t="shared" si="1"/>
        <v>0.25</v>
      </c>
      <c r="M23">
        <f t="shared" si="1"/>
        <v>0</v>
      </c>
      <c r="O23" s="3" t="s">
        <v>12</v>
      </c>
      <c r="P23">
        <f t="shared" si="2"/>
        <v>12.556538801224908</v>
      </c>
      <c r="Q23">
        <f t="shared" si="2"/>
        <v>11.324751652906125</v>
      </c>
      <c r="R23">
        <f t="shared" si="2"/>
        <v>1.8257418583505538</v>
      </c>
      <c r="S23">
        <f t="shared" si="2"/>
        <v>0.5</v>
      </c>
      <c r="T23">
        <f t="shared" si="2"/>
        <v>0</v>
      </c>
    </row>
    <row r="24" spans="1:20" ht="16" thickBot="1" x14ac:dyDescent="0.25">
      <c r="A24" s="3" t="s">
        <v>29</v>
      </c>
      <c r="B24">
        <f t="shared" si="0"/>
        <v>293.5</v>
      </c>
      <c r="C24">
        <f t="shared" si="0"/>
        <v>4.25</v>
      </c>
      <c r="D24">
        <f t="shared" si="0"/>
        <v>2</v>
      </c>
      <c r="E24">
        <f t="shared" si="0"/>
        <v>0.25</v>
      </c>
      <c r="F24">
        <f t="shared" si="0"/>
        <v>0</v>
      </c>
      <c r="H24" s="3" t="s">
        <v>13</v>
      </c>
      <c r="I24">
        <f t="shared" si="1"/>
        <v>1.6583123951776999</v>
      </c>
      <c r="J24">
        <f t="shared" si="1"/>
        <v>1.1086778913041726</v>
      </c>
      <c r="K24">
        <f t="shared" si="1"/>
        <v>0.81649658092772603</v>
      </c>
      <c r="L24">
        <f t="shared" si="1"/>
        <v>0.25</v>
      </c>
      <c r="M24">
        <f t="shared" si="1"/>
        <v>0</v>
      </c>
      <c r="O24" s="3" t="s">
        <v>13</v>
      </c>
      <c r="P24">
        <f t="shared" si="2"/>
        <v>3.3166247903553998</v>
      </c>
      <c r="Q24">
        <f t="shared" si="2"/>
        <v>2.2173557826083452</v>
      </c>
      <c r="R24">
        <f t="shared" si="2"/>
        <v>1.6329931618554521</v>
      </c>
      <c r="S24">
        <f t="shared" si="2"/>
        <v>0.5</v>
      </c>
      <c r="T24">
        <f t="shared" si="2"/>
        <v>0</v>
      </c>
    </row>
    <row r="25" spans="1:20" ht="16" thickBot="1" x14ac:dyDescent="0.25">
      <c r="A25" s="3" t="s">
        <v>14</v>
      </c>
      <c r="B25">
        <f t="shared" si="0"/>
        <v>294.75</v>
      </c>
      <c r="C25">
        <f t="shared" si="0"/>
        <v>3.25</v>
      </c>
      <c r="D25">
        <f t="shared" si="0"/>
        <v>2</v>
      </c>
      <c r="E25">
        <f t="shared" si="0"/>
        <v>0</v>
      </c>
      <c r="F25">
        <f t="shared" si="0"/>
        <v>0</v>
      </c>
      <c r="H25" s="3" t="s">
        <v>14</v>
      </c>
      <c r="I25">
        <f t="shared" si="1"/>
        <v>2.4958298553119898</v>
      </c>
      <c r="J25">
        <f t="shared" si="1"/>
        <v>1.1086778913041726</v>
      </c>
      <c r="K25">
        <f t="shared" si="1"/>
        <v>1.4142135623730951</v>
      </c>
      <c r="L25">
        <f t="shared" si="1"/>
        <v>0</v>
      </c>
      <c r="M25">
        <f t="shared" si="1"/>
        <v>0</v>
      </c>
      <c r="O25" s="3" t="s">
        <v>14</v>
      </c>
      <c r="P25">
        <f t="shared" si="2"/>
        <v>4.9916597106239795</v>
      </c>
      <c r="Q25">
        <f t="shared" si="2"/>
        <v>2.2173557826083452</v>
      </c>
      <c r="R25">
        <f t="shared" si="2"/>
        <v>2.8284271247461903</v>
      </c>
      <c r="S25">
        <f t="shared" si="2"/>
        <v>0</v>
      </c>
      <c r="T25">
        <f t="shared" si="2"/>
        <v>0</v>
      </c>
    </row>
    <row r="26" spans="1:20" ht="16" thickBot="1" x14ac:dyDescent="0.25">
      <c r="A26" s="3" t="s">
        <v>15</v>
      </c>
      <c r="B26">
        <f t="shared" si="0"/>
        <v>296.75</v>
      </c>
      <c r="C26">
        <f t="shared" si="0"/>
        <v>1.75</v>
      </c>
      <c r="D26">
        <f t="shared" si="0"/>
        <v>1.5</v>
      </c>
      <c r="E26">
        <f t="shared" si="0"/>
        <v>0</v>
      </c>
      <c r="F26">
        <f t="shared" si="0"/>
        <v>0</v>
      </c>
      <c r="H26" s="3" t="s">
        <v>15</v>
      </c>
      <c r="I26">
        <f t="shared" si="1"/>
        <v>0.8539125638299665</v>
      </c>
      <c r="J26">
        <f t="shared" si="1"/>
        <v>0.8539125638299665</v>
      </c>
      <c r="K26">
        <f t="shared" si="1"/>
        <v>0.5</v>
      </c>
      <c r="L26">
        <f t="shared" si="1"/>
        <v>0</v>
      </c>
      <c r="M26">
        <f t="shared" si="1"/>
        <v>0</v>
      </c>
      <c r="O26" s="3" t="s">
        <v>15</v>
      </c>
      <c r="P26">
        <f t="shared" si="2"/>
        <v>1.707825127659933</v>
      </c>
      <c r="Q26">
        <f t="shared" si="2"/>
        <v>1.707825127659933</v>
      </c>
      <c r="R26">
        <f t="shared" si="2"/>
        <v>1</v>
      </c>
      <c r="S26">
        <f t="shared" si="2"/>
        <v>0</v>
      </c>
      <c r="T26">
        <f t="shared" si="2"/>
        <v>0</v>
      </c>
    </row>
    <row r="27" spans="1:20" ht="16" thickBot="1" x14ac:dyDescent="0.25">
      <c r="A27" s="3" t="s">
        <v>16</v>
      </c>
      <c r="B27">
        <f t="shared" si="0"/>
        <v>293.5</v>
      </c>
      <c r="C27">
        <f t="shared" si="0"/>
        <v>4.5</v>
      </c>
      <c r="D27">
        <f t="shared" si="0"/>
        <v>2</v>
      </c>
      <c r="E27">
        <f t="shared" si="0"/>
        <v>0</v>
      </c>
      <c r="F27">
        <f t="shared" si="0"/>
        <v>0</v>
      </c>
      <c r="H27" s="3" t="s">
        <v>16</v>
      </c>
      <c r="I27">
        <f t="shared" si="1"/>
        <v>2.5331140255951108</v>
      </c>
      <c r="J27">
        <f t="shared" si="1"/>
        <v>1.5545631755148024</v>
      </c>
      <c r="K27">
        <f t="shared" si="1"/>
        <v>1</v>
      </c>
      <c r="L27">
        <f t="shared" si="1"/>
        <v>0</v>
      </c>
      <c r="M27">
        <f t="shared" si="1"/>
        <v>0</v>
      </c>
      <c r="O27" s="3" t="s">
        <v>16</v>
      </c>
      <c r="P27">
        <f t="shared" si="2"/>
        <v>5.0662280511902216</v>
      </c>
      <c r="Q27">
        <f t="shared" si="2"/>
        <v>3.1091263510296048</v>
      </c>
      <c r="R27">
        <f t="shared" si="2"/>
        <v>2</v>
      </c>
      <c r="S27">
        <f t="shared" si="2"/>
        <v>0</v>
      </c>
      <c r="T27">
        <f t="shared" si="2"/>
        <v>0</v>
      </c>
    </row>
    <row r="28" spans="1:20" ht="16" thickBot="1" x14ac:dyDescent="0.25">
      <c r="A28" s="3" t="s">
        <v>17</v>
      </c>
      <c r="B28">
        <f t="shared" si="0"/>
        <v>278</v>
      </c>
      <c r="C28">
        <f t="shared" si="0"/>
        <v>11</v>
      </c>
      <c r="D28">
        <f t="shared" si="0"/>
        <v>6.75</v>
      </c>
      <c r="E28">
        <f t="shared" si="0"/>
        <v>4.25</v>
      </c>
      <c r="F28">
        <f t="shared" si="0"/>
        <v>0</v>
      </c>
      <c r="H28" s="3" t="s">
        <v>17</v>
      </c>
      <c r="I28">
        <f t="shared" si="1"/>
        <v>5.7008771254956896</v>
      </c>
      <c r="J28">
        <f t="shared" si="1"/>
        <v>4.2426406871192848</v>
      </c>
      <c r="K28">
        <f t="shared" si="1"/>
        <v>2.809952550014561</v>
      </c>
      <c r="L28">
        <f t="shared" si="1"/>
        <v>1.7017148213885114</v>
      </c>
      <c r="M28">
        <f t="shared" si="1"/>
        <v>0</v>
      </c>
      <c r="O28" s="3" t="s">
        <v>17</v>
      </c>
      <c r="P28">
        <f t="shared" si="2"/>
        <v>11.401754250991379</v>
      </c>
      <c r="Q28">
        <f t="shared" si="2"/>
        <v>8.4852813742385695</v>
      </c>
      <c r="R28">
        <f t="shared" si="2"/>
        <v>5.619905100029122</v>
      </c>
      <c r="S28">
        <f t="shared" si="2"/>
        <v>3.4034296427770228</v>
      </c>
      <c r="T28">
        <f t="shared" si="2"/>
        <v>0</v>
      </c>
    </row>
    <row r="29" spans="1:20" ht="16" thickBot="1" x14ac:dyDescent="0.25">
      <c r="A29" s="3" t="s">
        <v>30</v>
      </c>
      <c r="B29">
        <f t="shared" si="0"/>
        <v>238.66666666666666</v>
      </c>
      <c r="C29">
        <f t="shared" si="0"/>
        <v>41.666666666666664</v>
      </c>
      <c r="D29">
        <f t="shared" si="0"/>
        <v>18.333333333333332</v>
      </c>
      <c r="E29">
        <f t="shared" si="0"/>
        <v>1.3333333333333333</v>
      </c>
      <c r="F29">
        <f t="shared" si="0"/>
        <v>0</v>
      </c>
      <c r="H29" s="3" t="s">
        <v>18</v>
      </c>
      <c r="I29">
        <f t="shared" si="1"/>
        <v>30.60137978007598</v>
      </c>
      <c r="J29">
        <f t="shared" si="1"/>
        <v>24.442676703758213</v>
      </c>
      <c r="K29">
        <f t="shared" si="1"/>
        <v>8.0897740663410644</v>
      </c>
      <c r="L29">
        <f t="shared" si="1"/>
        <v>0.66666666666666674</v>
      </c>
      <c r="M29">
        <f t="shared" si="1"/>
        <v>0</v>
      </c>
      <c r="O29" s="3" t="s">
        <v>18</v>
      </c>
      <c r="P29">
        <f t="shared" si="2"/>
        <v>53.003144560802511</v>
      </c>
      <c r="Q29">
        <f t="shared" si="2"/>
        <v>42.335957923889396</v>
      </c>
      <c r="R29">
        <f t="shared" si="2"/>
        <v>14.0118997046558</v>
      </c>
      <c r="S29">
        <f t="shared" si="2"/>
        <v>1.1547005383792517</v>
      </c>
      <c r="T29">
        <f t="shared" si="2"/>
        <v>0</v>
      </c>
    </row>
    <row r="30" spans="1:20" ht="16" thickBot="1" x14ac:dyDescent="0.25">
      <c r="A30" s="3" t="s">
        <v>19</v>
      </c>
      <c r="B30">
        <f t="shared" si="0"/>
        <v>186.25</v>
      </c>
      <c r="C30">
        <f t="shared" si="0"/>
        <v>67</v>
      </c>
      <c r="D30">
        <f t="shared" si="0"/>
        <v>20.25</v>
      </c>
      <c r="E30">
        <f t="shared" si="0"/>
        <v>20.75</v>
      </c>
      <c r="F30">
        <f t="shared" si="0"/>
        <v>9</v>
      </c>
      <c r="H30" s="3" t="s">
        <v>19</v>
      </c>
      <c r="I30">
        <f t="shared" si="1"/>
        <v>33.041325134846922</v>
      </c>
      <c r="J30">
        <f t="shared" si="1"/>
        <v>29.28594657283023</v>
      </c>
      <c r="K30">
        <f t="shared" si="1"/>
        <v>6.7128607910487759</v>
      </c>
      <c r="L30">
        <f t="shared" si="1"/>
        <v>6.4209942116985799</v>
      </c>
      <c r="M30">
        <f t="shared" si="1"/>
        <v>5.8022983951764031</v>
      </c>
      <c r="O30" s="3" t="s">
        <v>19</v>
      </c>
      <c r="P30">
        <f t="shared" si="2"/>
        <v>66.082650269693843</v>
      </c>
      <c r="Q30">
        <f t="shared" si="2"/>
        <v>58.571893145660461</v>
      </c>
      <c r="R30">
        <f t="shared" si="2"/>
        <v>13.425721582097552</v>
      </c>
      <c r="S30">
        <f t="shared" si="2"/>
        <v>12.84198842339716</v>
      </c>
      <c r="T30">
        <f t="shared" si="2"/>
        <v>11.604596790352806</v>
      </c>
    </row>
    <row r="31" spans="1:20" ht="16" thickBot="1" x14ac:dyDescent="0.25">
      <c r="A31" s="3" t="s">
        <v>20</v>
      </c>
      <c r="B31">
        <f t="shared" si="0"/>
        <v>116.75</v>
      </c>
      <c r="C31">
        <f t="shared" si="0"/>
        <v>115</v>
      </c>
      <c r="D31">
        <f t="shared" si="0"/>
        <v>50.25</v>
      </c>
      <c r="E31">
        <f t="shared" si="0"/>
        <v>15.25</v>
      </c>
      <c r="F31">
        <f t="shared" si="0"/>
        <v>2.75</v>
      </c>
      <c r="H31" s="3" t="s">
        <v>20</v>
      </c>
      <c r="I31">
        <f t="shared" si="1"/>
        <v>26.379837629017608</v>
      </c>
      <c r="J31">
        <f t="shared" si="1"/>
        <v>26.271023327359494</v>
      </c>
      <c r="K31">
        <f t="shared" si="1"/>
        <v>11.048189896992177</v>
      </c>
      <c r="L31">
        <f t="shared" si="1"/>
        <v>9.0496316683792895</v>
      </c>
      <c r="M31">
        <f t="shared" si="1"/>
        <v>1.7017148213885114</v>
      </c>
      <c r="O31" s="3" t="s">
        <v>20</v>
      </c>
      <c r="P31">
        <f t="shared" si="2"/>
        <v>52.759675258035216</v>
      </c>
      <c r="Q31">
        <f t="shared" si="2"/>
        <v>52.542046654718987</v>
      </c>
      <c r="R31">
        <f t="shared" si="2"/>
        <v>22.096379793984354</v>
      </c>
      <c r="S31">
        <f t="shared" si="2"/>
        <v>18.099263336758579</v>
      </c>
      <c r="T31">
        <f t="shared" si="2"/>
        <v>3.4034296427770228</v>
      </c>
    </row>
    <row r="32" spans="1:20" ht="16" thickBot="1" x14ac:dyDescent="0.25">
      <c r="A32" s="3" t="s">
        <v>21</v>
      </c>
      <c r="B32">
        <f t="shared" si="0"/>
        <v>92.75</v>
      </c>
      <c r="C32">
        <f t="shared" si="0"/>
        <v>139</v>
      </c>
      <c r="D32">
        <f t="shared" si="0"/>
        <v>38.5</v>
      </c>
      <c r="E32">
        <f t="shared" si="0"/>
        <v>25.25</v>
      </c>
      <c r="F32">
        <f t="shared" si="0"/>
        <v>3.25</v>
      </c>
      <c r="H32" s="3" t="s">
        <v>21</v>
      </c>
      <c r="I32">
        <f t="shared" si="1"/>
        <v>27.194898418637273</v>
      </c>
      <c r="J32">
        <f t="shared" si="1"/>
        <v>30.446674695276659</v>
      </c>
      <c r="K32">
        <f t="shared" si="1"/>
        <v>9.2960565115895601</v>
      </c>
      <c r="L32">
        <f t="shared" si="1"/>
        <v>7.0636982759269475</v>
      </c>
      <c r="M32">
        <f t="shared" si="1"/>
        <v>2.1360009363293826</v>
      </c>
      <c r="O32" s="3" t="s">
        <v>21</v>
      </c>
      <c r="P32">
        <f t="shared" si="2"/>
        <v>54.389796837274545</v>
      </c>
      <c r="Q32">
        <f t="shared" si="2"/>
        <v>60.893349390553318</v>
      </c>
      <c r="R32">
        <f t="shared" si="2"/>
        <v>18.59211302317912</v>
      </c>
      <c r="S32">
        <f t="shared" si="2"/>
        <v>14.127396551853895</v>
      </c>
      <c r="T32">
        <f t="shared" si="2"/>
        <v>4.2720018726587652</v>
      </c>
    </row>
    <row r="33" spans="1:20" ht="16" thickBot="1" x14ac:dyDescent="0.25">
      <c r="A33" s="3" t="s">
        <v>22</v>
      </c>
      <c r="B33">
        <f t="shared" si="0"/>
        <v>52.75</v>
      </c>
      <c r="C33">
        <f t="shared" si="0"/>
        <v>148.5</v>
      </c>
      <c r="D33">
        <f t="shared" si="0"/>
        <v>86</v>
      </c>
      <c r="E33">
        <f t="shared" si="0"/>
        <v>8.75</v>
      </c>
      <c r="F33">
        <f t="shared" si="0"/>
        <v>1.25</v>
      </c>
      <c r="H33" s="3" t="s">
        <v>22</v>
      </c>
      <c r="I33">
        <f t="shared" si="1"/>
        <v>23.893426571618676</v>
      </c>
      <c r="J33">
        <f t="shared" si="1"/>
        <v>19.58102823313083</v>
      </c>
      <c r="K33">
        <f t="shared" si="1"/>
        <v>16.160651802036533</v>
      </c>
      <c r="L33">
        <f t="shared" si="1"/>
        <v>3.400367627183861</v>
      </c>
      <c r="M33">
        <f t="shared" si="1"/>
        <v>0.75</v>
      </c>
      <c r="O33" s="3" t="s">
        <v>22</v>
      </c>
      <c r="P33">
        <f t="shared" si="2"/>
        <v>47.786853143237352</v>
      </c>
      <c r="Q33">
        <f t="shared" si="2"/>
        <v>39.16205646626166</v>
      </c>
      <c r="R33">
        <f t="shared" si="2"/>
        <v>32.321303604073066</v>
      </c>
      <c r="S33">
        <f t="shared" si="2"/>
        <v>6.800735254367722</v>
      </c>
      <c r="T33">
        <f t="shared" si="2"/>
        <v>1.5</v>
      </c>
    </row>
    <row r="34" spans="1:20" ht="16" thickBot="1" x14ac:dyDescent="0.25"/>
    <row r="35" spans="1:20" ht="16" thickBot="1" x14ac:dyDescent="0.25">
      <c r="A35" s="5"/>
      <c r="B35" s="6"/>
      <c r="C35" s="6"/>
      <c r="D35" s="6"/>
      <c r="E35" s="6"/>
      <c r="F35" s="6"/>
      <c r="H35" s="7"/>
      <c r="I35" s="6"/>
      <c r="J35" s="6"/>
      <c r="K35" s="6"/>
      <c r="L35" s="6"/>
      <c r="M35" s="6"/>
    </row>
    <row r="36" spans="1:20" ht="16" thickBot="1" x14ac:dyDescent="0.25">
      <c r="H36" s="3"/>
    </row>
    <row r="37" spans="1:20" ht="16" thickBot="1" x14ac:dyDescent="0.25">
      <c r="H37" s="3"/>
    </row>
    <row r="38" spans="1:20" ht="16" thickBot="1" x14ac:dyDescent="0.25">
      <c r="H38" s="3"/>
    </row>
    <row r="39" spans="1:20" ht="16" thickBot="1" x14ac:dyDescent="0.25">
      <c r="H39" s="3"/>
    </row>
    <row r="40" spans="1:20" ht="16" thickBot="1" x14ac:dyDescent="0.25">
      <c r="H40" s="3"/>
    </row>
    <row r="41" spans="1:20" ht="16" thickBot="1" x14ac:dyDescent="0.25">
      <c r="H41" s="3"/>
    </row>
    <row r="42" spans="1:20" ht="16" thickBot="1" x14ac:dyDescent="0.25">
      <c r="H42" s="3"/>
    </row>
    <row r="43" spans="1:20" ht="16" thickBot="1" x14ac:dyDescent="0.25">
      <c r="H43" s="3"/>
    </row>
    <row r="44" spans="1:20" ht="16" thickBot="1" x14ac:dyDescent="0.25">
      <c r="H44" s="3"/>
    </row>
    <row r="45" spans="1:20" ht="16" thickBot="1" x14ac:dyDescent="0.25">
      <c r="H45" s="3"/>
    </row>
    <row r="46" spans="1:20" ht="16" thickBot="1" x14ac:dyDescent="0.25">
      <c r="H46" s="3"/>
    </row>
    <row r="47" spans="1:20" ht="16" thickBot="1" x14ac:dyDescent="0.25">
      <c r="H47" s="3"/>
    </row>
    <row r="48" spans="1:20" ht="16" thickBot="1" x14ac:dyDescent="0.25">
      <c r="H48" s="3"/>
    </row>
    <row r="49" spans="8:8" ht="16" thickBot="1" x14ac:dyDescent="0.25">
      <c r="H49" s="3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138EF-66AF-42F5-9BFB-707A29635C34}">
  <dimension ref="A1:F5"/>
  <sheetViews>
    <sheetView tabSelected="1" workbookViewId="0">
      <selection activeCell="P29" sqref="P29"/>
    </sheetView>
  </sheetViews>
  <sheetFormatPr baseColWidth="10" defaultColWidth="8.83203125" defaultRowHeight="15" x14ac:dyDescent="0.2"/>
  <cols>
    <col min="1" max="1" width="17.33203125" customWidth="1"/>
  </cols>
  <sheetData>
    <row r="1" spans="1:6" x14ac:dyDescent="0.2">
      <c r="A1" t="s">
        <v>133</v>
      </c>
      <c r="B1" t="s">
        <v>2</v>
      </c>
      <c r="C1" t="s">
        <v>3</v>
      </c>
      <c r="D1" t="s">
        <v>4</v>
      </c>
      <c r="E1" t="s">
        <v>24</v>
      </c>
      <c r="F1" t="s">
        <v>79</v>
      </c>
    </row>
    <row r="2" spans="1:6" x14ac:dyDescent="0.2">
      <c r="A2" t="s">
        <v>29</v>
      </c>
      <c r="B2" s="18">
        <v>22.666666666666668</v>
      </c>
      <c r="C2" s="18">
        <v>6.333333333333333</v>
      </c>
      <c r="D2" s="18">
        <v>0</v>
      </c>
      <c r="E2" s="18">
        <v>271</v>
      </c>
      <c r="F2" s="18">
        <v>0</v>
      </c>
    </row>
    <row r="3" spans="1:6" x14ac:dyDescent="0.2">
      <c r="A3" t="s">
        <v>28</v>
      </c>
      <c r="B3" s="18">
        <v>18.666666666666668</v>
      </c>
      <c r="C3" s="18">
        <v>5.666666666666667</v>
      </c>
      <c r="D3" s="18">
        <v>0</v>
      </c>
      <c r="E3" s="18">
        <v>178.66666666666666</v>
      </c>
      <c r="F3" s="18">
        <v>97</v>
      </c>
    </row>
    <row r="4" spans="1:6" x14ac:dyDescent="0.2">
      <c r="A4" t="s">
        <v>27</v>
      </c>
      <c r="B4" s="18">
        <v>59.333333333333336</v>
      </c>
      <c r="C4" s="18">
        <v>32.666666666666664</v>
      </c>
      <c r="D4" s="18">
        <v>0</v>
      </c>
      <c r="E4" s="18">
        <v>77.333333333333329</v>
      </c>
      <c r="F4" s="18">
        <v>131.33333333333334</v>
      </c>
    </row>
    <row r="5" spans="1:6" x14ac:dyDescent="0.2">
      <c r="A5" t="s">
        <v>73</v>
      </c>
      <c r="B5" s="18">
        <v>286.33333333333331</v>
      </c>
      <c r="C5" s="18">
        <v>12.333333333333334</v>
      </c>
      <c r="D5" s="18">
        <v>0</v>
      </c>
      <c r="E5" s="18">
        <v>1.3333333333333333</v>
      </c>
      <c r="F5" s="1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765F-53A0-4C20-B5CC-9FC940BF4B38}">
  <dimension ref="A1:K6"/>
  <sheetViews>
    <sheetView workbookViewId="0">
      <selection activeCell="L8" sqref="L8"/>
    </sheetView>
  </sheetViews>
  <sheetFormatPr baseColWidth="10" defaultColWidth="8.83203125" defaultRowHeight="15" x14ac:dyDescent="0.2"/>
  <cols>
    <col min="1" max="1" width="14.1640625" customWidth="1"/>
  </cols>
  <sheetData>
    <row r="1" spans="1:11" x14ac:dyDescent="0.2">
      <c r="B1" t="s">
        <v>31</v>
      </c>
    </row>
    <row r="2" spans="1:11" x14ac:dyDescent="0.2">
      <c r="A2" s="9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K2" t="s">
        <v>42</v>
      </c>
    </row>
    <row r="3" spans="1:11" x14ac:dyDescent="0.2">
      <c r="A3" t="s">
        <v>43</v>
      </c>
      <c r="B3" s="8">
        <v>0</v>
      </c>
      <c r="C3" s="8">
        <v>0</v>
      </c>
      <c r="D3" s="8">
        <v>0</v>
      </c>
      <c r="E3" s="8">
        <v>37.5</v>
      </c>
      <c r="F3" s="8">
        <v>41.666666666666671</v>
      </c>
      <c r="G3" s="8">
        <v>58.333333333333336</v>
      </c>
      <c r="H3" s="8">
        <v>58.333333333333336</v>
      </c>
      <c r="I3" s="8">
        <v>79.166666666666657</v>
      </c>
      <c r="J3" s="8">
        <v>83.333333333333343</v>
      </c>
      <c r="K3" s="8">
        <v>83.333333333333343</v>
      </c>
    </row>
    <row r="4" spans="1:11" x14ac:dyDescent="0.2">
      <c r="A4" t="s">
        <v>44</v>
      </c>
      <c r="B4" s="8">
        <v>0</v>
      </c>
      <c r="C4" s="8">
        <v>0</v>
      </c>
      <c r="D4" s="8">
        <v>0</v>
      </c>
      <c r="E4" s="8">
        <v>20.833333333333336</v>
      </c>
      <c r="F4" s="8">
        <v>25</v>
      </c>
      <c r="G4" s="8">
        <v>33.333333333333329</v>
      </c>
      <c r="H4" s="8">
        <v>37.5</v>
      </c>
      <c r="I4" s="8">
        <v>50</v>
      </c>
      <c r="J4" s="8">
        <v>50</v>
      </c>
      <c r="K4" s="8">
        <v>50</v>
      </c>
    </row>
    <row r="5" spans="1:11" x14ac:dyDescent="0.2">
      <c r="A5" t="s">
        <v>45</v>
      </c>
      <c r="B5" s="8">
        <v>0</v>
      </c>
      <c r="C5" s="8">
        <v>0</v>
      </c>
      <c r="D5" s="8">
        <v>0</v>
      </c>
      <c r="E5" s="8">
        <v>18.75</v>
      </c>
      <c r="F5" s="8">
        <v>16.666666666666664</v>
      </c>
      <c r="G5" s="8">
        <v>18.75</v>
      </c>
      <c r="H5" s="8">
        <v>22.916666666666664</v>
      </c>
      <c r="I5" s="8">
        <v>27.083333333333332</v>
      </c>
      <c r="J5" s="8">
        <v>29.166666666666668</v>
      </c>
      <c r="K5" s="8">
        <v>29.166666666666668</v>
      </c>
    </row>
    <row r="6" spans="1:11" x14ac:dyDescent="0.2">
      <c r="A6" t="s">
        <v>46</v>
      </c>
      <c r="B6" s="8">
        <v>0</v>
      </c>
      <c r="C6" s="8">
        <v>0</v>
      </c>
      <c r="D6" s="8">
        <v>0</v>
      </c>
      <c r="E6" s="8">
        <v>6.25</v>
      </c>
      <c r="F6" s="8">
        <v>4.1666666666666661</v>
      </c>
      <c r="G6" s="8">
        <v>4.1666666666666661</v>
      </c>
      <c r="H6" s="8">
        <v>4.1666666666666661</v>
      </c>
      <c r="I6" s="8">
        <v>4.1666666666666661</v>
      </c>
      <c r="J6" s="8">
        <v>4.1666666666666661</v>
      </c>
      <c r="K6" s="8">
        <v>4.1666666666666661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6605-E4A2-4090-897E-4A6FE662ED66}">
  <dimension ref="A1:H27"/>
  <sheetViews>
    <sheetView workbookViewId="0">
      <selection activeCell="A28" sqref="A28"/>
    </sheetView>
  </sheetViews>
  <sheetFormatPr baseColWidth="10" defaultColWidth="8.83203125" defaultRowHeight="15" x14ac:dyDescent="0.2"/>
  <cols>
    <col min="1" max="1" width="13.1640625" customWidth="1"/>
  </cols>
  <sheetData>
    <row r="1" spans="1:8" x14ac:dyDescent="0.2">
      <c r="A1" t="s">
        <v>47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</row>
    <row r="2" spans="1:8" x14ac:dyDescent="0.2">
      <c r="A2" t="s">
        <v>48</v>
      </c>
      <c r="D2">
        <v>0.04</v>
      </c>
      <c r="F2">
        <v>0.06</v>
      </c>
      <c r="G2">
        <v>0.17</v>
      </c>
      <c r="H2">
        <v>0.39</v>
      </c>
    </row>
    <row r="3" spans="1:8" x14ac:dyDescent="0.2">
      <c r="A3" t="s">
        <v>49</v>
      </c>
      <c r="B3">
        <v>0.03</v>
      </c>
      <c r="C3">
        <v>0.03</v>
      </c>
      <c r="D3">
        <v>7.0000000000000007E-2</v>
      </c>
      <c r="E3">
        <v>0.1</v>
      </c>
      <c r="F3">
        <v>0.25</v>
      </c>
      <c r="G3">
        <v>1.28</v>
      </c>
      <c r="H3">
        <v>5.33</v>
      </c>
    </row>
    <row r="4" spans="1:8" x14ac:dyDescent="0.2">
      <c r="A4" t="s">
        <v>50</v>
      </c>
      <c r="B4">
        <v>0.04</v>
      </c>
      <c r="C4">
        <v>0.05</v>
      </c>
      <c r="D4">
        <v>0.1</v>
      </c>
      <c r="E4">
        <v>0.11</v>
      </c>
      <c r="F4">
        <v>0.5</v>
      </c>
      <c r="G4">
        <v>2.85</v>
      </c>
      <c r="H4">
        <v>13.1</v>
      </c>
    </row>
    <row r="5" spans="1:8" x14ac:dyDescent="0.2">
      <c r="A5" t="s">
        <v>51</v>
      </c>
      <c r="F5">
        <v>0.03</v>
      </c>
      <c r="G5">
        <v>0.09</v>
      </c>
      <c r="H5">
        <v>0.21</v>
      </c>
    </row>
    <row r="6" spans="1:8" x14ac:dyDescent="0.2">
      <c r="A6" t="s">
        <v>52</v>
      </c>
      <c r="B6">
        <v>0.14000000000000001</v>
      </c>
      <c r="C6">
        <v>0.11</v>
      </c>
      <c r="D6">
        <v>0.22</v>
      </c>
      <c r="E6">
        <v>0.19</v>
      </c>
      <c r="F6">
        <v>0.84</v>
      </c>
      <c r="G6">
        <v>3.65</v>
      </c>
      <c r="H6">
        <v>13.86</v>
      </c>
    </row>
    <row r="7" spans="1:8" x14ac:dyDescent="0.2">
      <c r="A7" t="s">
        <v>53</v>
      </c>
      <c r="E7">
        <v>0.05</v>
      </c>
      <c r="F7">
        <v>0.18</v>
      </c>
      <c r="G7">
        <v>0.79</v>
      </c>
      <c r="H7">
        <v>3.29</v>
      </c>
    </row>
    <row r="8" spans="1:8" x14ac:dyDescent="0.2">
      <c r="A8" t="s">
        <v>54</v>
      </c>
      <c r="G8">
        <v>0.05</v>
      </c>
      <c r="H8">
        <v>0.08</v>
      </c>
    </row>
    <row r="9" spans="1:8" x14ac:dyDescent="0.2">
      <c r="A9" t="s">
        <v>55</v>
      </c>
    </row>
    <row r="10" spans="1:8" x14ac:dyDescent="0.2">
      <c r="A10" t="s">
        <v>56</v>
      </c>
      <c r="F10">
        <v>0.04</v>
      </c>
      <c r="G10">
        <v>0.12</v>
      </c>
      <c r="H10">
        <v>0.26</v>
      </c>
    </row>
    <row r="11" spans="1:8" x14ac:dyDescent="0.2">
      <c r="A11" t="s">
        <v>57</v>
      </c>
      <c r="F11">
        <v>0.03</v>
      </c>
      <c r="G11">
        <v>0.11</v>
      </c>
      <c r="H11">
        <v>0.18</v>
      </c>
    </row>
    <row r="12" spans="1:8" x14ac:dyDescent="0.2">
      <c r="A12" t="s">
        <v>58</v>
      </c>
      <c r="C12">
        <v>0.04</v>
      </c>
      <c r="D12">
        <v>0.04</v>
      </c>
      <c r="E12">
        <v>0.06</v>
      </c>
      <c r="F12">
        <v>0.17</v>
      </c>
      <c r="G12">
        <v>0.68</v>
      </c>
      <c r="H12">
        <v>3.08</v>
      </c>
    </row>
    <row r="13" spans="1:8" x14ac:dyDescent="0.2">
      <c r="A13" t="s">
        <v>59</v>
      </c>
    </row>
    <row r="14" spans="1:8" x14ac:dyDescent="0.2">
      <c r="A14" t="s">
        <v>60</v>
      </c>
      <c r="D14">
        <v>0.03</v>
      </c>
      <c r="E14">
        <v>0.03</v>
      </c>
      <c r="F14">
        <v>7.0000000000000007E-2</v>
      </c>
      <c r="G14">
        <v>0.3</v>
      </c>
      <c r="H14">
        <v>0.65</v>
      </c>
    </row>
    <row r="15" spans="1:8" x14ac:dyDescent="0.2">
      <c r="A15" t="s">
        <v>61</v>
      </c>
    </row>
    <row r="16" spans="1:8" x14ac:dyDescent="0.2">
      <c r="A16" t="s">
        <v>62</v>
      </c>
      <c r="B16">
        <v>0.05</v>
      </c>
      <c r="C16">
        <v>0.04</v>
      </c>
      <c r="D16">
        <v>7.0000000000000007E-2</v>
      </c>
      <c r="E16">
        <v>0.04</v>
      </c>
      <c r="F16">
        <v>0.13</v>
      </c>
      <c r="G16">
        <v>0.61</v>
      </c>
      <c r="H16">
        <v>2.17</v>
      </c>
    </row>
    <row r="17" spans="1:8" x14ac:dyDescent="0.2">
      <c r="A17" t="s">
        <v>63</v>
      </c>
      <c r="B17">
        <v>0.08</v>
      </c>
      <c r="C17">
        <v>0.09</v>
      </c>
      <c r="D17">
        <v>0.21</v>
      </c>
      <c r="E17">
        <v>0.17</v>
      </c>
      <c r="F17">
        <v>1.02</v>
      </c>
      <c r="G17">
        <v>5.4</v>
      </c>
      <c r="H17">
        <v>14.38</v>
      </c>
    </row>
    <row r="18" spans="1:8" x14ac:dyDescent="0.2">
      <c r="A18" t="s">
        <v>64</v>
      </c>
      <c r="B18">
        <v>0.1</v>
      </c>
      <c r="C18">
        <v>0.14000000000000001</v>
      </c>
      <c r="D18">
        <v>0.15</v>
      </c>
      <c r="E18">
        <v>0.06</v>
      </c>
      <c r="F18">
        <v>0.11</v>
      </c>
      <c r="G18">
        <v>0.53</v>
      </c>
      <c r="H18">
        <v>1.32</v>
      </c>
    </row>
    <row r="19" spans="1:8" x14ac:dyDescent="0.2">
      <c r="A19" t="s">
        <v>65</v>
      </c>
      <c r="D19">
        <v>0.05</v>
      </c>
      <c r="E19">
        <v>7.0000000000000007E-2</v>
      </c>
      <c r="F19">
        <v>0.32</v>
      </c>
      <c r="G19">
        <v>1.93</v>
      </c>
      <c r="H19">
        <v>9.44</v>
      </c>
    </row>
    <row r="20" spans="1:8" x14ac:dyDescent="0.2">
      <c r="A20" t="s">
        <v>66</v>
      </c>
      <c r="B20">
        <v>0.04</v>
      </c>
      <c r="C20">
        <v>0.04</v>
      </c>
      <c r="D20">
        <v>0.05</v>
      </c>
      <c r="E20">
        <v>0.02</v>
      </c>
      <c r="F20">
        <v>0.09</v>
      </c>
      <c r="G20">
        <v>0.74</v>
      </c>
      <c r="H20">
        <v>2.56</v>
      </c>
    </row>
    <row r="21" spans="1:8" x14ac:dyDescent="0.2">
      <c r="A21" t="s">
        <v>67</v>
      </c>
      <c r="B21">
        <v>0.03</v>
      </c>
      <c r="C21">
        <v>0.04</v>
      </c>
      <c r="D21">
        <v>0.04</v>
      </c>
      <c r="E21">
        <v>0.03</v>
      </c>
      <c r="F21">
        <v>0.13</v>
      </c>
      <c r="G21">
        <v>0.89</v>
      </c>
      <c r="H21">
        <v>3.59</v>
      </c>
    </row>
    <row r="22" spans="1:8" x14ac:dyDescent="0.2">
      <c r="A22" t="s">
        <v>68</v>
      </c>
      <c r="B22">
        <v>0.1</v>
      </c>
      <c r="C22">
        <v>0.13</v>
      </c>
      <c r="D22">
        <v>0.24</v>
      </c>
      <c r="E22">
        <v>0.22</v>
      </c>
      <c r="F22">
        <v>0.93</v>
      </c>
      <c r="G22">
        <v>5.29</v>
      </c>
      <c r="H22">
        <v>15.19</v>
      </c>
    </row>
    <row r="23" spans="1:8" x14ac:dyDescent="0.2">
      <c r="A23" t="s">
        <v>69</v>
      </c>
      <c r="D23">
        <v>0.04</v>
      </c>
      <c r="E23">
        <v>0.03</v>
      </c>
      <c r="F23">
        <v>0.12</v>
      </c>
      <c r="G23">
        <v>0.39</v>
      </c>
      <c r="H23">
        <v>1.57</v>
      </c>
    </row>
    <row r="24" spans="1:8" x14ac:dyDescent="0.2">
      <c r="A24" t="s">
        <v>70</v>
      </c>
      <c r="F24">
        <v>0.02</v>
      </c>
      <c r="G24">
        <v>0.15</v>
      </c>
      <c r="H24">
        <v>0.33</v>
      </c>
    </row>
    <row r="25" spans="1:8" x14ac:dyDescent="0.2">
      <c r="A25" t="s">
        <v>71</v>
      </c>
    </row>
    <row r="27" spans="1:8" x14ac:dyDescent="0.2">
      <c r="A2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DBF8F-37A5-4836-895E-814C8C61A1CB}">
  <dimension ref="A1:E11"/>
  <sheetViews>
    <sheetView workbookViewId="0">
      <selection activeCell="M34" sqref="M34"/>
    </sheetView>
  </sheetViews>
  <sheetFormatPr baseColWidth="10" defaultColWidth="8.83203125" defaultRowHeight="15" x14ac:dyDescent="0.2"/>
  <cols>
    <col min="1" max="1" width="19.5" customWidth="1"/>
  </cols>
  <sheetData>
    <row r="1" spans="1:5" ht="16" thickBot="1" x14ac:dyDescent="0.25">
      <c r="A1" s="10"/>
      <c r="B1" s="14" t="s">
        <v>75</v>
      </c>
      <c r="C1" s="14" t="s">
        <v>76</v>
      </c>
      <c r="D1" s="14" t="s">
        <v>77</v>
      </c>
      <c r="E1" s="14" t="s">
        <v>78</v>
      </c>
    </row>
    <row r="2" spans="1:5" ht="16" thickBot="1" x14ac:dyDescent="0.25">
      <c r="A2" s="11" t="s">
        <v>11</v>
      </c>
      <c r="B2" s="15">
        <v>5.7960000000000003</v>
      </c>
      <c r="C2" s="15">
        <v>1.7620800000000001</v>
      </c>
      <c r="D2" s="15">
        <v>3.823</v>
      </c>
      <c r="E2" s="15">
        <v>6.9293500000000003</v>
      </c>
    </row>
    <row r="3" spans="1:5" ht="16" thickBot="1" x14ac:dyDescent="0.25">
      <c r="A3" s="11" t="s">
        <v>12</v>
      </c>
      <c r="B3" s="15">
        <v>4.8707000000000003</v>
      </c>
      <c r="C3" s="15">
        <v>1.7409999999999999</v>
      </c>
      <c r="D3" s="15">
        <v>3.9314200000000001</v>
      </c>
      <c r="E3" s="15">
        <v>7.0747999999999998</v>
      </c>
    </row>
    <row r="4" spans="1:5" ht="16" thickBot="1" x14ac:dyDescent="0.25">
      <c r="A4" s="11" t="s">
        <v>13</v>
      </c>
      <c r="B4" s="15">
        <v>5.0663399999999994</v>
      </c>
      <c r="C4" s="15">
        <v>1.7451999999999999</v>
      </c>
      <c r="D4" s="15">
        <v>4.2452699999999997</v>
      </c>
      <c r="E4" s="15">
        <v>6.4710000000000001</v>
      </c>
    </row>
    <row r="5" spans="1:5" ht="16" thickBot="1" x14ac:dyDescent="0.25">
      <c r="A5" s="11" t="s">
        <v>14</v>
      </c>
      <c r="B5" s="15">
        <v>5.1801599999999999</v>
      </c>
      <c r="C5" s="15">
        <v>1.7951599999999999</v>
      </c>
      <c r="D5" s="15">
        <v>4.7861599999999989</v>
      </c>
      <c r="E5" s="15">
        <v>6.6879100000000005</v>
      </c>
    </row>
    <row r="6" spans="1:5" ht="16" thickBot="1" x14ac:dyDescent="0.25">
      <c r="A6" s="11" t="s">
        <v>15</v>
      </c>
      <c r="B6" s="15">
        <v>5.1542000000000003</v>
      </c>
      <c r="C6" s="15"/>
      <c r="D6" s="15">
        <v>4.2661000000000007</v>
      </c>
      <c r="E6" s="15">
        <v>6.2857899999999995</v>
      </c>
    </row>
    <row r="7" spans="1:5" ht="16" thickBot="1" x14ac:dyDescent="0.25">
      <c r="A7" s="11" t="s">
        <v>18</v>
      </c>
      <c r="B7" s="15">
        <v>0.97916000000000003</v>
      </c>
      <c r="C7" s="15">
        <v>0.31212000000000001</v>
      </c>
      <c r="D7" s="15">
        <v>0.80564000000000002</v>
      </c>
      <c r="E7" s="15">
        <v>0.99878</v>
      </c>
    </row>
    <row r="8" spans="1:5" ht="16" thickBot="1" x14ac:dyDescent="0.25">
      <c r="A8" s="11" t="s">
        <v>19</v>
      </c>
      <c r="B8" s="15">
        <v>1.06752</v>
      </c>
      <c r="C8" s="15">
        <v>0.35265000000000002</v>
      </c>
      <c r="D8" s="15">
        <v>0.80599999999999994</v>
      </c>
      <c r="E8" s="15">
        <v>0.88200000000000012</v>
      </c>
    </row>
    <row r="9" spans="1:5" ht="16" thickBot="1" x14ac:dyDescent="0.25">
      <c r="A9" s="11" t="s">
        <v>20</v>
      </c>
      <c r="B9" s="15">
        <v>1.1240000000000001</v>
      </c>
      <c r="C9" s="15">
        <v>0.5</v>
      </c>
      <c r="D9" s="15">
        <v>2.1259999999999999</v>
      </c>
      <c r="E9" s="15">
        <v>1.7629999999999999</v>
      </c>
    </row>
    <row r="10" spans="1:5" ht="16" thickBot="1" x14ac:dyDescent="0.25">
      <c r="A10" s="11" t="s">
        <v>21</v>
      </c>
      <c r="B10" s="15">
        <v>1.254</v>
      </c>
      <c r="C10" s="15">
        <v>0.65200000000000014</v>
      </c>
      <c r="D10" s="15">
        <v>6.9</v>
      </c>
      <c r="E10" s="15">
        <v>3.8400000000000003</v>
      </c>
    </row>
    <row r="11" spans="1:5" ht="16" thickBot="1" x14ac:dyDescent="0.25">
      <c r="A11" s="11" t="s">
        <v>22</v>
      </c>
      <c r="B11" s="15">
        <v>1.0569999999999999</v>
      </c>
      <c r="C11" s="15"/>
      <c r="D11" s="15">
        <v>3.9599999999999995</v>
      </c>
      <c r="E11" s="15">
        <v>11.32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FFAAD-5BA8-4451-9F11-51240FEF8FC9}">
  <dimension ref="A1:AA38"/>
  <sheetViews>
    <sheetView workbookViewId="0">
      <selection activeCell="J39" sqref="J39"/>
    </sheetView>
  </sheetViews>
  <sheetFormatPr baseColWidth="10" defaultColWidth="8.83203125" defaultRowHeight="15" x14ac:dyDescent="0.2"/>
  <sheetData>
    <row r="1" spans="1:27" ht="16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6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O1" s="1" t="s">
        <v>7</v>
      </c>
      <c r="P1" s="1" t="s">
        <v>1</v>
      </c>
      <c r="Q1" s="1" t="s">
        <v>2</v>
      </c>
      <c r="R1" s="1" t="s">
        <v>3</v>
      </c>
      <c r="S1" s="1" t="s">
        <v>4</v>
      </c>
      <c r="T1" s="1" t="s">
        <v>5</v>
      </c>
      <c r="V1" s="2" t="s">
        <v>8</v>
      </c>
      <c r="W1" s="1" t="s">
        <v>1</v>
      </c>
      <c r="X1" s="1" t="s">
        <v>2</v>
      </c>
      <c r="Y1" s="1" t="s">
        <v>3</v>
      </c>
      <c r="Z1" s="1" t="s">
        <v>4</v>
      </c>
      <c r="AA1" s="1" t="s">
        <v>5</v>
      </c>
    </row>
    <row r="2" spans="1:27" ht="16" thickBot="1" x14ac:dyDescent="0.25">
      <c r="A2" s="3" t="s">
        <v>9</v>
      </c>
      <c r="B2" s="1">
        <v>58</v>
      </c>
      <c r="C2" s="1">
        <v>224</v>
      </c>
      <c r="D2" s="1">
        <v>17</v>
      </c>
      <c r="E2" s="1">
        <v>1</v>
      </c>
      <c r="F2" s="1">
        <v>0</v>
      </c>
      <c r="H2" s="3" t="s">
        <v>9</v>
      </c>
      <c r="I2" s="1">
        <v>0</v>
      </c>
      <c r="J2" s="1">
        <v>297</v>
      </c>
      <c r="K2" s="1">
        <v>3</v>
      </c>
      <c r="L2" s="1">
        <v>0</v>
      </c>
      <c r="M2" s="1">
        <v>0</v>
      </c>
      <c r="O2" s="3" t="s">
        <v>9</v>
      </c>
      <c r="P2" s="1">
        <v>11</v>
      </c>
      <c r="Q2" s="1">
        <v>275</v>
      </c>
      <c r="R2" s="1">
        <v>10</v>
      </c>
      <c r="S2" s="1">
        <v>4</v>
      </c>
      <c r="T2" s="1">
        <v>0</v>
      </c>
      <c r="V2" s="3" t="s">
        <v>9</v>
      </c>
      <c r="W2" s="1">
        <v>8</v>
      </c>
      <c r="X2" s="1">
        <v>289</v>
      </c>
      <c r="Y2" s="1">
        <v>3</v>
      </c>
      <c r="Z2" s="1">
        <v>0</v>
      </c>
      <c r="AA2" s="1">
        <v>0</v>
      </c>
    </row>
    <row r="3" spans="1:27" ht="16" thickBot="1" x14ac:dyDescent="0.25">
      <c r="A3" s="3" t="s">
        <v>10</v>
      </c>
      <c r="B3" s="1">
        <v>29</v>
      </c>
      <c r="C3" s="1">
        <v>258</v>
      </c>
      <c r="D3" s="1">
        <v>12</v>
      </c>
      <c r="E3" s="1">
        <v>1</v>
      </c>
      <c r="F3" s="1">
        <v>0</v>
      </c>
      <c r="H3" s="3" t="s">
        <v>10</v>
      </c>
      <c r="I3" s="1">
        <v>43</v>
      </c>
      <c r="J3" s="1">
        <v>249</v>
      </c>
      <c r="K3" s="1">
        <v>8</v>
      </c>
      <c r="L3" s="1">
        <v>0</v>
      </c>
      <c r="M3" s="1">
        <v>0</v>
      </c>
      <c r="O3" s="3" t="s">
        <v>10</v>
      </c>
      <c r="P3" s="1">
        <v>82</v>
      </c>
      <c r="Q3" s="1">
        <v>210</v>
      </c>
      <c r="R3" s="1">
        <v>8</v>
      </c>
      <c r="S3" s="1">
        <v>0</v>
      </c>
      <c r="T3" s="1">
        <v>0</v>
      </c>
      <c r="V3" s="3" t="s">
        <v>10</v>
      </c>
      <c r="W3" s="1">
        <v>40</v>
      </c>
      <c r="X3" s="1">
        <v>258</v>
      </c>
      <c r="Y3" s="1">
        <v>2</v>
      </c>
      <c r="Z3" s="1">
        <v>0</v>
      </c>
      <c r="AA3" s="1">
        <v>0</v>
      </c>
    </row>
    <row r="4" spans="1:27" ht="16" thickBot="1" x14ac:dyDescent="0.25">
      <c r="A4" s="3" t="s">
        <v>11</v>
      </c>
      <c r="B4" s="1">
        <v>280</v>
      </c>
      <c r="C4" s="1">
        <v>17</v>
      </c>
      <c r="D4" s="1">
        <v>3</v>
      </c>
      <c r="E4" s="1">
        <v>0</v>
      </c>
      <c r="F4" s="1">
        <v>0</v>
      </c>
      <c r="H4" s="3" t="s">
        <v>11</v>
      </c>
      <c r="I4" s="1">
        <v>252</v>
      </c>
      <c r="J4" s="1">
        <v>48</v>
      </c>
      <c r="K4" s="1">
        <v>0</v>
      </c>
      <c r="L4" s="1">
        <v>0</v>
      </c>
      <c r="M4" s="1">
        <v>0</v>
      </c>
      <c r="O4" s="3" t="s">
        <v>11</v>
      </c>
      <c r="P4" s="1">
        <v>283</v>
      </c>
      <c r="Q4" s="1">
        <v>8</v>
      </c>
      <c r="R4" s="1">
        <v>8</v>
      </c>
      <c r="S4" s="1">
        <v>1</v>
      </c>
      <c r="T4" s="1">
        <v>0</v>
      </c>
      <c r="V4" s="3" t="s">
        <v>11</v>
      </c>
      <c r="W4" s="1">
        <v>262</v>
      </c>
      <c r="X4" s="1">
        <v>38</v>
      </c>
      <c r="Y4" s="1">
        <v>0</v>
      </c>
      <c r="Z4" s="1">
        <v>0</v>
      </c>
      <c r="AA4" s="1">
        <v>0</v>
      </c>
    </row>
    <row r="5" spans="1:27" ht="16" thickBot="1" x14ac:dyDescent="0.25">
      <c r="A5" s="3" t="s">
        <v>12</v>
      </c>
      <c r="B5" s="1">
        <v>295</v>
      </c>
      <c r="C5" s="1">
        <v>4</v>
      </c>
      <c r="D5" s="1">
        <v>1</v>
      </c>
      <c r="E5" s="1">
        <v>0</v>
      </c>
      <c r="F5" s="1">
        <v>0</v>
      </c>
      <c r="H5" s="3" t="s">
        <v>12</v>
      </c>
      <c r="I5" s="1">
        <v>293</v>
      </c>
      <c r="J5" s="1">
        <v>7</v>
      </c>
      <c r="K5" s="1">
        <v>0</v>
      </c>
      <c r="L5" s="1">
        <v>0</v>
      </c>
      <c r="M5" s="1">
        <v>0</v>
      </c>
      <c r="O5" s="3" t="s">
        <v>12</v>
      </c>
      <c r="P5" s="1">
        <v>280</v>
      </c>
      <c r="Q5" s="1">
        <v>16</v>
      </c>
      <c r="R5" s="1">
        <v>4</v>
      </c>
      <c r="S5" s="1">
        <v>0</v>
      </c>
      <c r="T5" s="1">
        <v>0</v>
      </c>
      <c r="V5" s="3" t="s">
        <v>12</v>
      </c>
      <c r="W5" s="1">
        <v>299</v>
      </c>
      <c r="X5" s="1">
        <v>1</v>
      </c>
      <c r="Y5" s="1">
        <v>0</v>
      </c>
      <c r="Z5" s="1">
        <v>0</v>
      </c>
      <c r="AA5" s="1">
        <v>0</v>
      </c>
    </row>
    <row r="6" spans="1:27" ht="16" thickBot="1" x14ac:dyDescent="0.25">
      <c r="A6" s="3" t="s">
        <v>13</v>
      </c>
      <c r="B6" s="1">
        <v>290</v>
      </c>
      <c r="C6" s="1">
        <v>3</v>
      </c>
      <c r="D6" s="1">
        <v>5</v>
      </c>
      <c r="E6" s="1">
        <v>2</v>
      </c>
      <c r="F6" s="1">
        <v>0</v>
      </c>
      <c r="H6" s="3" t="s">
        <v>13</v>
      </c>
      <c r="I6" s="1">
        <v>292</v>
      </c>
      <c r="J6" s="1">
        <v>6</v>
      </c>
      <c r="K6" s="1">
        <v>2</v>
      </c>
      <c r="L6" s="1">
        <v>0</v>
      </c>
      <c r="M6" s="1">
        <v>0</v>
      </c>
      <c r="O6" s="3" t="s">
        <v>13</v>
      </c>
      <c r="P6" s="1">
        <v>278</v>
      </c>
      <c r="Q6" s="1">
        <v>3</v>
      </c>
      <c r="R6" s="1">
        <v>14</v>
      </c>
      <c r="S6" s="1">
        <v>5</v>
      </c>
      <c r="T6" s="1">
        <v>0</v>
      </c>
      <c r="V6" s="3" t="s">
        <v>13</v>
      </c>
      <c r="W6" s="1">
        <v>299</v>
      </c>
      <c r="X6" s="1">
        <v>1</v>
      </c>
      <c r="Y6" s="1">
        <v>0</v>
      </c>
      <c r="Z6" s="1">
        <v>0</v>
      </c>
      <c r="AA6" s="1">
        <v>0</v>
      </c>
    </row>
    <row r="7" spans="1:27" ht="16" thickBot="1" x14ac:dyDescent="0.25">
      <c r="A7" s="3" t="s">
        <v>14</v>
      </c>
      <c r="B7" s="1">
        <v>298</v>
      </c>
      <c r="C7" s="1">
        <v>2</v>
      </c>
      <c r="D7" s="1">
        <v>0</v>
      </c>
      <c r="E7" s="1">
        <v>0</v>
      </c>
      <c r="F7" s="1">
        <v>0</v>
      </c>
      <c r="H7" s="3" t="s">
        <v>14</v>
      </c>
      <c r="I7" s="1">
        <v>289</v>
      </c>
      <c r="J7" s="1">
        <v>11</v>
      </c>
      <c r="K7" s="1">
        <v>0</v>
      </c>
      <c r="L7" s="1">
        <v>0</v>
      </c>
      <c r="M7" s="1">
        <v>0</v>
      </c>
      <c r="O7" s="3" t="s">
        <v>14</v>
      </c>
      <c r="P7" s="1">
        <v>297</v>
      </c>
      <c r="Q7" s="1">
        <v>2</v>
      </c>
      <c r="R7" s="1">
        <v>1</v>
      </c>
      <c r="S7" s="1">
        <v>0</v>
      </c>
      <c r="T7" s="1">
        <v>0</v>
      </c>
      <c r="V7" s="3" t="s">
        <v>14</v>
      </c>
      <c r="W7" s="1">
        <v>294</v>
      </c>
      <c r="X7" s="1">
        <v>6</v>
      </c>
      <c r="Y7" s="1">
        <v>0</v>
      </c>
      <c r="Z7" s="1">
        <v>0</v>
      </c>
      <c r="AA7" s="1">
        <v>0</v>
      </c>
    </row>
    <row r="8" spans="1:27" ht="16" thickBot="1" x14ac:dyDescent="0.25">
      <c r="A8" s="3" t="s">
        <v>15</v>
      </c>
      <c r="B8" s="1">
        <v>298</v>
      </c>
      <c r="C8" s="1">
        <v>2</v>
      </c>
      <c r="D8" s="1">
        <v>0</v>
      </c>
      <c r="E8" s="1">
        <v>0</v>
      </c>
      <c r="F8" s="1">
        <v>0</v>
      </c>
      <c r="H8" s="3" t="s">
        <v>15</v>
      </c>
      <c r="I8" s="1">
        <v>296</v>
      </c>
      <c r="J8" s="1">
        <v>4</v>
      </c>
      <c r="K8" s="1">
        <v>0</v>
      </c>
      <c r="L8" s="1">
        <v>0</v>
      </c>
      <c r="M8" s="1">
        <v>0</v>
      </c>
      <c r="O8" s="3" t="s">
        <v>15</v>
      </c>
      <c r="P8" s="1">
        <v>295</v>
      </c>
      <c r="Q8" s="1">
        <v>3</v>
      </c>
      <c r="R8" s="1">
        <v>2</v>
      </c>
      <c r="S8" s="1">
        <v>0</v>
      </c>
      <c r="T8" s="1">
        <v>0</v>
      </c>
      <c r="V8" s="3" t="s">
        <v>15</v>
      </c>
      <c r="W8" s="1">
        <v>296</v>
      </c>
      <c r="X8" s="1">
        <v>4</v>
      </c>
      <c r="Y8" s="1">
        <v>0</v>
      </c>
      <c r="Z8" s="1">
        <v>0</v>
      </c>
      <c r="AA8" s="1">
        <v>0</v>
      </c>
    </row>
    <row r="9" spans="1:27" ht="16" thickBot="1" x14ac:dyDescent="0.25">
      <c r="A9" s="3" t="s">
        <v>16</v>
      </c>
      <c r="B9" s="1">
        <v>285</v>
      </c>
      <c r="C9" s="1">
        <v>14</v>
      </c>
      <c r="D9" s="1">
        <v>1</v>
      </c>
      <c r="E9" s="1">
        <v>0</v>
      </c>
      <c r="F9" s="1">
        <v>0</v>
      </c>
      <c r="H9" s="3" t="s">
        <v>16</v>
      </c>
      <c r="I9" s="1">
        <v>277</v>
      </c>
      <c r="J9" s="1">
        <v>17</v>
      </c>
      <c r="K9" s="1">
        <v>5</v>
      </c>
      <c r="L9" s="1">
        <v>0</v>
      </c>
      <c r="M9" s="1">
        <v>0</v>
      </c>
      <c r="O9" s="3" t="s">
        <v>16</v>
      </c>
      <c r="P9" s="1">
        <v>279</v>
      </c>
      <c r="Q9" s="1">
        <v>14</v>
      </c>
      <c r="R9" s="1">
        <v>5</v>
      </c>
      <c r="S9" s="1">
        <v>2</v>
      </c>
      <c r="T9" s="1">
        <v>0</v>
      </c>
      <c r="V9" s="3" t="s">
        <v>16</v>
      </c>
      <c r="W9" s="1">
        <v>295</v>
      </c>
      <c r="X9" s="1">
        <v>3</v>
      </c>
      <c r="Y9" s="1">
        <v>2</v>
      </c>
      <c r="Z9" s="1">
        <v>0</v>
      </c>
      <c r="AA9" s="1">
        <v>0</v>
      </c>
    </row>
    <row r="10" spans="1:27" ht="16" thickBot="1" x14ac:dyDescent="0.25">
      <c r="A10" s="3" t="s">
        <v>17</v>
      </c>
      <c r="B10" s="1">
        <v>280</v>
      </c>
      <c r="C10" s="1">
        <v>8</v>
      </c>
      <c r="D10" s="1">
        <v>12</v>
      </c>
      <c r="E10" s="1">
        <v>0</v>
      </c>
      <c r="F10" s="1">
        <v>0</v>
      </c>
      <c r="H10" s="3" t="s">
        <v>17</v>
      </c>
      <c r="I10" s="1">
        <v>279</v>
      </c>
      <c r="J10" s="1">
        <v>13</v>
      </c>
      <c r="K10" s="1">
        <v>5</v>
      </c>
      <c r="L10" s="1">
        <v>0</v>
      </c>
      <c r="M10" s="1">
        <v>0</v>
      </c>
      <c r="O10" s="3" t="s">
        <v>17</v>
      </c>
      <c r="P10" s="1">
        <v>280</v>
      </c>
      <c r="Q10" s="1">
        <v>2</v>
      </c>
      <c r="R10" s="1">
        <v>17</v>
      </c>
      <c r="S10" s="1">
        <v>1</v>
      </c>
      <c r="T10" s="1">
        <v>0</v>
      </c>
      <c r="V10" s="3" t="s">
        <v>17</v>
      </c>
      <c r="W10" s="1">
        <v>276</v>
      </c>
      <c r="X10" s="1">
        <v>18</v>
      </c>
      <c r="Y10" s="1">
        <v>6</v>
      </c>
      <c r="Z10" s="1">
        <v>0</v>
      </c>
      <c r="AA10" s="1">
        <v>0</v>
      </c>
    </row>
    <row r="11" spans="1:27" ht="16" thickBot="1" x14ac:dyDescent="0.25">
      <c r="A11" s="3" t="s">
        <v>18</v>
      </c>
      <c r="B11" s="1">
        <v>206</v>
      </c>
      <c r="C11" s="1">
        <v>80</v>
      </c>
      <c r="D11" s="1">
        <v>11</v>
      </c>
      <c r="E11" s="1">
        <v>3</v>
      </c>
      <c r="F11" s="1">
        <v>0</v>
      </c>
      <c r="H11" s="3" t="s">
        <v>18</v>
      </c>
      <c r="I11" s="1">
        <v>216</v>
      </c>
      <c r="J11" s="1">
        <v>45</v>
      </c>
      <c r="K11" s="1">
        <v>39</v>
      </c>
      <c r="L11" s="1">
        <v>0</v>
      </c>
      <c r="M11" s="1">
        <v>0</v>
      </c>
      <c r="O11" s="3" t="s">
        <v>18</v>
      </c>
      <c r="P11" s="1">
        <v>153</v>
      </c>
      <c r="Q11" s="1">
        <v>111</v>
      </c>
      <c r="R11" s="1">
        <v>35</v>
      </c>
      <c r="S11" s="1">
        <v>0</v>
      </c>
      <c r="T11" s="1">
        <v>1</v>
      </c>
      <c r="V11" s="3" t="s">
        <v>18</v>
      </c>
      <c r="W11" s="1"/>
      <c r="X11" s="1"/>
      <c r="Y11" s="1"/>
      <c r="Z11" s="1"/>
      <c r="AA11" s="1"/>
    </row>
    <row r="12" spans="1:27" ht="16" thickBot="1" x14ac:dyDescent="0.25">
      <c r="A12" s="3" t="s">
        <v>19</v>
      </c>
      <c r="B12" s="1">
        <v>111</v>
      </c>
      <c r="C12" s="1">
        <v>94</v>
      </c>
      <c r="D12" s="1">
        <v>57</v>
      </c>
      <c r="E12" s="1">
        <v>38</v>
      </c>
      <c r="F12" s="1">
        <v>0</v>
      </c>
      <c r="H12" s="3" t="s">
        <v>19</v>
      </c>
      <c r="I12" s="1">
        <v>183</v>
      </c>
      <c r="J12" s="1">
        <v>48</v>
      </c>
      <c r="K12" s="1">
        <v>49</v>
      </c>
      <c r="L12" s="1">
        <v>20</v>
      </c>
      <c r="M12" s="1">
        <v>0</v>
      </c>
      <c r="O12" s="3" t="s">
        <v>19</v>
      </c>
      <c r="P12" s="1">
        <v>0</v>
      </c>
      <c r="Q12" s="1">
        <v>174</v>
      </c>
      <c r="R12" s="1">
        <v>35</v>
      </c>
      <c r="S12" s="1">
        <v>84</v>
      </c>
      <c r="T12" s="1">
        <v>7</v>
      </c>
      <c r="V12" s="3" t="s">
        <v>19</v>
      </c>
      <c r="W12" s="1">
        <v>252</v>
      </c>
      <c r="X12" s="1">
        <v>24</v>
      </c>
      <c r="Y12" s="1">
        <v>11</v>
      </c>
      <c r="Z12" s="1">
        <v>13</v>
      </c>
      <c r="AA12" s="1">
        <v>0</v>
      </c>
    </row>
    <row r="13" spans="1:27" ht="16" thickBot="1" x14ac:dyDescent="0.25">
      <c r="A13" s="3" t="s">
        <v>20</v>
      </c>
      <c r="B13" s="1">
        <v>144</v>
      </c>
      <c r="C13" s="1">
        <v>90</v>
      </c>
      <c r="D13" s="1">
        <v>48</v>
      </c>
      <c r="E13" s="1">
        <v>18</v>
      </c>
      <c r="F13" s="1">
        <v>0</v>
      </c>
      <c r="H13" s="3" t="s">
        <v>20</v>
      </c>
      <c r="I13" s="1">
        <v>128</v>
      </c>
      <c r="J13" s="1">
        <v>22</v>
      </c>
      <c r="K13" s="1">
        <v>116</v>
      </c>
      <c r="L13" s="1">
        <v>34</v>
      </c>
      <c r="M13" s="1">
        <v>0</v>
      </c>
      <c r="O13" s="3" t="s">
        <v>20</v>
      </c>
      <c r="P13" s="1">
        <v>0</v>
      </c>
      <c r="Q13" s="1">
        <v>210</v>
      </c>
      <c r="R13" s="1">
        <v>83</v>
      </c>
      <c r="S13" s="1">
        <v>7</v>
      </c>
      <c r="T13" s="1">
        <v>0</v>
      </c>
      <c r="V13" s="3" t="s">
        <v>20</v>
      </c>
      <c r="W13" s="1">
        <v>95</v>
      </c>
      <c r="X13" s="1">
        <v>164</v>
      </c>
      <c r="Y13" s="1">
        <v>37</v>
      </c>
      <c r="Z13" s="1">
        <v>4</v>
      </c>
      <c r="AA13" s="1">
        <v>0</v>
      </c>
    </row>
    <row r="14" spans="1:27" ht="16" thickBot="1" x14ac:dyDescent="0.25">
      <c r="A14" s="3" t="s">
        <v>21</v>
      </c>
      <c r="B14" s="1">
        <v>92</v>
      </c>
      <c r="C14" s="1">
        <v>98</v>
      </c>
      <c r="D14" s="1">
        <v>59</v>
      </c>
      <c r="E14" s="1">
        <v>49</v>
      </c>
      <c r="F14" s="1">
        <v>2</v>
      </c>
      <c r="H14" s="3" t="s">
        <v>21</v>
      </c>
      <c r="I14" s="1">
        <v>45</v>
      </c>
      <c r="J14" s="1">
        <v>97</v>
      </c>
      <c r="K14" s="1">
        <v>121</v>
      </c>
      <c r="L14" s="1">
        <v>37</v>
      </c>
      <c r="M14" s="1">
        <v>0</v>
      </c>
      <c r="O14" s="3" t="s">
        <v>21</v>
      </c>
      <c r="P14" s="1">
        <v>25</v>
      </c>
      <c r="Q14" s="1">
        <v>231</v>
      </c>
      <c r="R14" s="1">
        <v>29</v>
      </c>
      <c r="S14" s="1">
        <v>15</v>
      </c>
      <c r="T14" s="1">
        <v>0</v>
      </c>
      <c r="V14" s="3" t="s">
        <v>21</v>
      </c>
      <c r="W14" s="1">
        <v>65</v>
      </c>
      <c r="X14" s="1">
        <v>128</v>
      </c>
      <c r="Y14" s="1">
        <v>21</v>
      </c>
      <c r="Z14" s="1">
        <v>84</v>
      </c>
      <c r="AA14" s="1">
        <v>2</v>
      </c>
    </row>
    <row r="15" spans="1:27" ht="16" thickBot="1" x14ac:dyDescent="0.25">
      <c r="A15" s="3" t="s">
        <v>22</v>
      </c>
      <c r="B15" s="1">
        <v>60</v>
      </c>
      <c r="C15" s="1">
        <v>140</v>
      </c>
      <c r="D15" s="1">
        <v>94</v>
      </c>
      <c r="E15" s="1">
        <v>6</v>
      </c>
      <c r="F15" s="1">
        <v>0</v>
      </c>
      <c r="H15" s="3" t="s">
        <v>22</v>
      </c>
      <c r="I15" s="1">
        <v>78</v>
      </c>
      <c r="J15" s="1">
        <v>43</v>
      </c>
      <c r="K15" s="1">
        <v>127</v>
      </c>
      <c r="L15" s="1">
        <v>52</v>
      </c>
      <c r="M15" s="1">
        <v>0</v>
      </c>
      <c r="O15" s="3" t="s">
        <v>22</v>
      </c>
      <c r="P15" s="1">
        <v>4</v>
      </c>
      <c r="Q15" s="1">
        <v>168</v>
      </c>
      <c r="R15" s="1">
        <v>84</v>
      </c>
      <c r="S15" s="1">
        <v>43</v>
      </c>
      <c r="T15" s="1">
        <v>1</v>
      </c>
      <c r="V15" s="3" t="s">
        <v>22</v>
      </c>
      <c r="W15" s="1">
        <v>13</v>
      </c>
      <c r="X15" s="1">
        <v>158</v>
      </c>
      <c r="Y15" s="1">
        <v>116</v>
      </c>
      <c r="Z15" s="1">
        <v>10</v>
      </c>
      <c r="AA15" s="1">
        <v>3</v>
      </c>
    </row>
    <row r="18" spans="1:20" ht="16" thickBot="1" x14ac:dyDescent="0.25"/>
    <row r="19" spans="1:20" ht="16" thickBot="1" x14ac:dyDescent="0.25">
      <c r="A19" s="5" t="s">
        <v>23</v>
      </c>
      <c r="B19" s="6" t="s">
        <v>24</v>
      </c>
      <c r="C19" s="6" t="s">
        <v>2</v>
      </c>
      <c r="D19" s="6" t="s">
        <v>3</v>
      </c>
      <c r="E19" s="6" t="s">
        <v>4</v>
      </c>
      <c r="F19" s="6" t="s">
        <v>5</v>
      </c>
      <c r="H19" s="7" t="s">
        <v>25</v>
      </c>
      <c r="I19" s="6" t="s">
        <v>1</v>
      </c>
      <c r="J19" s="6" t="s">
        <v>2</v>
      </c>
      <c r="K19" s="6" t="s">
        <v>3</v>
      </c>
      <c r="L19" s="6" t="s">
        <v>4</v>
      </c>
      <c r="M19" s="6" t="s">
        <v>5</v>
      </c>
      <c r="O19" s="7" t="s">
        <v>26</v>
      </c>
      <c r="P19" s="6" t="s">
        <v>1</v>
      </c>
      <c r="Q19" s="6" t="s">
        <v>2</v>
      </c>
      <c r="R19" s="6" t="s">
        <v>3</v>
      </c>
      <c r="S19" s="6" t="s">
        <v>4</v>
      </c>
      <c r="T19" s="6" t="s">
        <v>5</v>
      </c>
    </row>
    <row r="20" spans="1:20" ht="16" thickBot="1" x14ac:dyDescent="0.25">
      <c r="A20" s="3" t="s">
        <v>9</v>
      </c>
      <c r="B20">
        <f t="shared" ref="B20:F33" si="0">AVERAGE(B2,I2,P2,W2)</f>
        <v>19.25</v>
      </c>
      <c r="C20">
        <f t="shared" si="0"/>
        <v>271.25</v>
      </c>
      <c r="D20">
        <f t="shared" si="0"/>
        <v>8.25</v>
      </c>
      <c r="E20">
        <f t="shared" si="0"/>
        <v>1.25</v>
      </c>
      <c r="F20">
        <f t="shared" si="0"/>
        <v>0</v>
      </c>
      <c r="H20" s="3" t="s">
        <v>9</v>
      </c>
      <c r="I20">
        <f t="shared" ref="I20:M33" si="1">STDEV(B2,I2,P2,W2)/SQRT(COUNT(B2,I2,P2,W2))</f>
        <v>13.123611037617149</v>
      </c>
      <c r="J20">
        <f t="shared" si="1"/>
        <v>16.392960887730645</v>
      </c>
      <c r="K20">
        <f t="shared" si="1"/>
        <v>3.3509948771471834</v>
      </c>
      <c r="L20">
        <f t="shared" si="1"/>
        <v>0.9464847243000456</v>
      </c>
      <c r="M20">
        <f t="shared" si="1"/>
        <v>0</v>
      </c>
      <c r="O20" s="3" t="s">
        <v>9</v>
      </c>
      <c r="P20">
        <f t="shared" ref="P20:T33" si="2">STDEV(B2,I2,P2,W2)</f>
        <v>26.247222075234298</v>
      </c>
      <c r="Q20">
        <f t="shared" si="2"/>
        <v>32.78592177546129</v>
      </c>
      <c r="R20">
        <f t="shared" si="2"/>
        <v>6.7019897542943667</v>
      </c>
      <c r="S20">
        <f t="shared" si="2"/>
        <v>1.8929694486000912</v>
      </c>
      <c r="T20">
        <f t="shared" si="2"/>
        <v>0</v>
      </c>
    </row>
    <row r="21" spans="1:20" ht="16" thickBot="1" x14ac:dyDescent="0.25">
      <c r="A21" s="3" t="s">
        <v>10</v>
      </c>
      <c r="B21">
        <f t="shared" si="0"/>
        <v>48.5</v>
      </c>
      <c r="C21">
        <f t="shared" si="0"/>
        <v>243.75</v>
      </c>
      <c r="D21">
        <f t="shared" si="0"/>
        <v>7.5</v>
      </c>
      <c r="E21">
        <f t="shared" si="0"/>
        <v>0.25</v>
      </c>
      <c r="F21">
        <f t="shared" si="0"/>
        <v>0</v>
      </c>
      <c r="H21" s="3" t="s">
        <v>10</v>
      </c>
      <c r="I21">
        <f t="shared" si="1"/>
        <v>11.565033506220377</v>
      </c>
      <c r="J21">
        <f t="shared" si="1"/>
        <v>11.448253141855311</v>
      </c>
      <c r="K21">
        <f t="shared" si="1"/>
        <v>2.0615528128088303</v>
      </c>
      <c r="L21">
        <f t="shared" si="1"/>
        <v>0.25</v>
      </c>
      <c r="M21">
        <f t="shared" si="1"/>
        <v>0</v>
      </c>
      <c r="O21" s="3" t="s">
        <v>10</v>
      </c>
      <c r="P21">
        <f t="shared" si="2"/>
        <v>23.130067012440755</v>
      </c>
      <c r="Q21">
        <f t="shared" si="2"/>
        <v>22.896506283710622</v>
      </c>
      <c r="R21">
        <f t="shared" si="2"/>
        <v>4.1231056256176606</v>
      </c>
      <c r="S21">
        <f t="shared" si="2"/>
        <v>0.5</v>
      </c>
      <c r="T21">
        <f t="shared" si="2"/>
        <v>0</v>
      </c>
    </row>
    <row r="22" spans="1:20" ht="16" thickBot="1" x14ac:dyDescent="0.25">
      <c r="A22" s="3" t="s">
        <v>27</v>
      </c>
      <c r="B22">
        <f t="shared" si="0"/>
        <v>269.25</v>
      </c>
      <c r="C22">
        <f t="shared" si="0"/>
        <v>27.75</v>
      </c>
      <c r="D22">
        <f t="shared" si="0"/>
        <v>2.75</v>
      </c>
      <c r="E22">
        <f t="shared" si="0"/>
        <v>0.25</v>
      </c>
      <c r="F22">
        <f t="shared" si="0"/>
        <v>0</v>
      </c>
      <c r="H22" s="3" t="s">
        <v>11</v>
      </c>
      <c r="I22">
        <f t="shared" si="1"/>
        <v>7.3866433513470788</v>
      </c>
      <c r="J22">
        <f t="shared" si="1"/>
        <v>9.2229333728483578</v>
      </c>
      <c r="K22">
        <f t="shared" si="1"/>
        <v>1.8874586088176875</v>
      </c>
      <c r="L22">
        <f t="shared" si="1"/>
        <v>0.25</v>
      </c>
      <c r="M22">
        <f t="shared" si="1"/>
        <v>0</v>
      </c>
      <c r="O22" s="3" t="s">
        <v>11</v>
      </c>
      <c r="P22">
        <f t="shared" si="2"/>
        <v>14.773286702694158</v>
      </c>
      <c r="Q22">
        <f t="shared" si="2"/>
        <v>18.445866745696716</v>
      </c>
      <c r="R22">
        <f t="shared" si="2"/>
        <v>3.7749172176353749</v>
      </c>
      <c r="S22">
        <f t="shared" si="2"/>
        <v>0.5</v>
      </c>
      <c r="T22">
        <f t="shared" si="2"/>
        <v>0</v>
      </c>
    </row>
    <row r="23" spans="1:20" ht="16" thickBot="1" x14ac:dyDescent="0.25">
      <c r="A23" s="3" t="s">
        <v>28</v>
      </c>
      <c r="B23">
        <f t="shared" si="0"/>
        <v>291.75</v>
      </c>
      <c r="C23">
        <f t="shared" si="0"/>
        <v>7</v>
      </c>
      <c r="D23">
        <f t="shared" si="0"/>
        <v>1.25</v>
      </c>
      <c r="E23">
        <f t="shared" si="0"/>
        <v>0</v>
      </c>
      <c r="F23">
        <f t="shared" si="0"/>
        <v>0</v>
      </c>
      <c r="H23" s="3" t="s">
        <v>12</v>
      </c>
      <c r="I23">
        <f t="shared" si="1"/>
        <v>4.1104541517128412</v>
      </c>
      <c r="J23">
        <f t="shared" si="1"/>
        <v>3.2403703492039302</v>
      </c>
      <c r="K23">
        <f t="shared" si="1"/>
        <v>0.9464847243000456</v>
      </c>
      <c r="L23">
        <f t="shared" si="1"/>
        <v>0</v>
      </c>
      <c r="M23">
        <f t="shared" si="1"/>
        <v>0</v>
      </c>
      <c r="O23" s="3" t="s">
        <v>12</v>
      </c>
      <c r="P23">
        <f t="shared" si="2"/>
        <v>8.2209083034256825</v>
      </c>
      <c r="Q23">
        <f t="shared" si="2"/>
        <v>6.4807406984078604</v>
      </c>
      <c r="R23">
        <f t="shared" si="2"/>
        <v>1.8929694486000912</v>
      </c>
      <c r="S23">
        <f t="shared" si="2"/>
        <v>0</v>
      </c>
      <c r="T23">
        <f t="shared" si="2"/>
        <v>0</v>
      </c>
    </row>
    <row r="24" spans="1:20" ht="16" thickBot="1" x14ac:dyDescent="0.25">
      <c r="A24" s="3" t="s">
        <v>29</v>
      </c>
      <c r="B24">
        <f t="shared" si="0"/>
        <v>289.75</v>
      </c>
      <c r="C24">
        <f t="shared" si="0"/>
        <v>3.25</v>
      </c>
      <c r="D24">
        <f t="shared" si="0"/>
        <v>5.25</v>
      </c>
      <c r="E24">
        <f t="shared" si="0"/>
        <v>1.75</v>
      </c>
      <c r="F24">
        <f t="shared" si="0"/>
        <v>0</v>
      </c>
      <c r="H24" s="3" t="s">
        <v>13</v>
      </c>
      <c r="I24">
        <f t="shared" si="1"/>
        <v>4.3660622991432447</v>
      </c>
      <c r="J24">
        <f t="shared" si="1"/>
        <v>1.0307764064044151</v>
      </c>
      <c r="K24">
        <f t="shared" si="1"/>
        <v>3.0923292192132452</v>
      </c>
      <c r="L24">
        <f t="shared" si="1"/>
        <v>1.181453906563152</v>
      </c>
      <c r="M24">
        <f t="shared" si="1"/>
        <v>0</v>
      </c>
      <c r="O24" s="3" t="s">
        <v>13</v>
      </c>
      <c r="P24">
        <f t="shared" si="2"/>
        <v>8.7321245982864895</v>
      </c>
      <c r="Q24">
        <f t="shared" si="2"/>
        <v>2.0615528128088303</v>
      </c>
      <c r="R24">
        <f t="shared" si="2"/>
        <v>6.1846584384264904</v>
      </c>
      <c r="S24">
        <f t="shared" si="2"/>
        <v>2.3629078131263039</v>
      </c>
      <c r="T24">
        <f t="shared" si="2"/>
        <v>0</v>
      </c>
    </row>
    <row r="25" spans="1:20" ht="16" thickBot="1" x14ac:dyDescent="0.25">
      <c r="A25" s="3" t="s">
        <v>14</v>
      </c>
      <c r="B25">
        <f t="shared" si="0"/>
        <v>294.5</v>
      </c>
      <c r="C25">
        <f t="shared" si="0"/>
        <v>5.25</v>
      </c>
      <c r="D25">
        <f t="shared" si="0"/>
        <v>0.25</v>
      </c>
      <c r="E25">
        <f t="shared" si="0"/>
        <v>0</v>
      </c>
      <c r="F25">
        <f t="shared" si="0"/>
        <v>0</v>
      </c>
      <c r="H25" s="3" t="s">
        <v>14</v>
      </c>
      <c r="I25">
        <f t="shared" si="1"/>
        <v>2.0207259421636903</v>
      </c>
      <c r="J25">
        <f t="shared" si="1"/>
        <v>2.1360009363293826</v>
      </c>
      <c r="K25">
        <f t="shared" si="1"/>
        <v>0.25</v>
      </c>
      <c r="L25">
        <f t="shared" si="1"/>
        <v>0</v>
      </c>
      <c r="M25">
        <f t="shared" si="1"/>
        <v>0</v>
      </c>
      <c r="O25" s="3" t="s">
        <v>14</v>
      </c>
      <c r="P25">
        <f t="shared" si="2"/>
        <v>4.0414518843273806</v>
      </c>
      <c r="Q25">
        <f t="shared" si="2"/>
        <v>4.2720018726587652</v>
      </c>
      <c r="R25">
        <f t="shared" si="2"/>
        <v>0.5</v>
      </c>
      <c r="S25">
        <f t="shared" si="2"/>
        <v>0</v>
      </c>
      <c r="T25">
        <f t="shared" si="2"/>
        <v>0</v>
      </c>
    </row>
    <row r="26" spans="1:20" ht="16" thickBot="1" x14ac:dyDescent="0.25">
      <c r="A26" s="3" t="s">
        <v>15</v>
      </c>
      <c r="B26">
        <f t="shared" si="0"/>
        <v>296.25</v>
      </c>
      <c r="C26">
        <f t="shared" si="0"/>
        <v>3.25</v>
      </c>
      <c r="D26">
        <f t="shared" si="0"/>
        <v>0.5</v>
      </c>
      <c r="E26">
        <f t="shared" si="0"/>
        <v>0</v>
      </c>
      <c r="F26">
        <f t="shared" si="0"/>
        <v>0</v>
      </c>
      <c r="H26" s="3" t="s">
        <v>15</v>
      </c>
      <c r="I26">
        <f t="shared" si="1"/>
        <v>0.62915286960589578</v>
      </c>
      <c r="J26">
        <f t="shared" si="1"/>
        <v>0.47871355387816905</v>
      </c>
      <c r="K26">
        <f t="shared" si="1"/>
        <v>0.5</v>
      </c>
      <c r="L26">
        <f t="shared" si="1"/>
        <v>0</v>
      </c>
      <c r="M26">
        <f t="shared" si="1"/>
        <v>0</v>
      </c>
      <c r="O26" s="3" t="s">
        <v>15</v>
      </c>
      <c r="P26">
        <f t="shared" si="2"/>
        <v>1.2583057392117916</v>
      </c>
      <c r="Q26">
        <f t="shared" si="2"/>
        <v>0.9574271077563381</v>
      </c>
      <c r="R26">
        <f t="shared" si="2"/>
        <v>1</v>
      </c>
      <c r="S26">
        <f t="shared" si="2"/>
        <v>0</v>
      </c>
      <c r="T26">
        <f t="shared" si="2"/>
        <v>0</v>
      </c>
    </row>
    <row r="27" spans="1:20" ht="16" thickBot="1" x14ac:dyDescent="0.25">
      <c r="A27" s="3" t="s">
        <v>16</v>
      </c>
      <c r="B27">
        <f t="shared" si="0"/>
        <v>284</v>
      </c>
      <c r="C27">
        <f t="shared" si="0"/>
        <v>12</v>
      </c>
      <c r="D27">
        <f t="shared" si="0"/>
        <v>3.25</v>
      </c>
      <c r="E27">
        <f t="shared" si="0"/>
        <v>0.5</v>
      </c>
      <c r="F27">
        <f t="shared" si="0"/>
        <v>0</v>
      </c>
      <c r="H27" s="3" t="s">
        <v>16</v>
      </c>
      <c r="I27">
        <f t="shared" si="1"/>
        <v>4.0414518843273806</v>
      </c>
      <c r="J27">
        <f t="shared" si="1"/>
        <v>3.082207001484488</v>
      </c>
      <c r="K27">
        <f t="shared" si="1"/>
        <v>1.0307764064044151</v>
      </c>
      <c r="L27">
        <f t="shared" si="1"/>
        <v>0.5</v>
      </c>
      <c r="M27">
        <f t="shared" si="1"/>
        <v>0</v>
      </c>
      <c r="O27" s="3" t="s">
        <v>16</v>
      </c>
      <c r="P27">
        <f t="shared" si="2"/>
        <v>8.0829037686547611</v>
      </c>
      <c r="Q27">
        <f t="shared" si="2"/>
        <v>6.164414002968976</v>
      </c>
      <c r="R27">
        <f t="shared" si="2"/>
        <v>2.0615528128088303</v>
      </c>
      <c r="S27">
        <f t="shared" si="2"/>
        <v>1</v>
      </c>
      <c r="T27">
        <f t="shared" si="2"/>
        <v>0</v>
      </c>
    </row>
    <row r="28" spans="1:20" ht="16" thickBot="1" x14ac:dyDescent="0.25">
      <c r="A28" s="3" t="s">
        <v>17</v>
      </c>
      <c r="B28">
        <f t="shared" si="0"/>
        <v>278.75</v>
      </c>
      <c r="C28">
        <f t="shared" si="0"/>
        <v>10.25</v>
      </c>
      <c r="D28">
        <f t="shared" si="0"/>
        <v>10</v>
      </c>
      <c r="E28">
        <f t="shared" si="0"/>
        <v>0.25</v>
      </c>
      <c r="F28">
        <f t="shared" si="0"/>
        <v>0</v>
      </c>
      <c r="H28" s="3" t="s">
        <v>17</v>
      </c>
      <c r="I28">
        <f t="shared" si="1"/>
        <v>0.9464847243000456</v>
      </c>
      <c r="J28">
        <f t="shared" si="1"/>
        <v>3.4247870980057527</v>
      </c>
      <c r="K28">
        <f t="shared" si="1"/>
        <v>2.7988092706244441</v>
      </c>
      <c r="L28">
        <f t="shared" si="1"/>
        <v>0.25</v>
      </c>
      <c r="M28">
        <f t="shared" si="1"/>
        <v>0</v>
      </c>
      <c r="O28" s="3" t="s">
        <v>17</v>
      </c>
      <c r="P28">
        <f t="shared" si="2"/>
        <v>1.8929694486000912</v>
      </c>
      <c r="Q28">
        <f t="shared" si="2"/>
        <v>6.8495741960115053</v>
      </c>
      <c r="R28">
        <f t="shared" si="2"/>
        <v>5.5976185412488881</v>
      </c>
      <c r="S28">
        <f t="shared" si="2"/>
        <v>0.5</v>
      </c>
      <c r="T28">
        <f t="shared" si="2"/>
        <v>0</v>
      </c>
    </row>
    <row r="29" spans="1:20" ht="16" thickBot="1" x14ac:dyDescent="0.25">
      <c r="A29" s="3" t="s">
        <v>30</v>
      </c>
      <c r="B29">
        <f t="shared" si="0"/>
        <v>191.66666666666666</v>
      </c>
      <c r="C29">
        <f t="shared" si="0"/>
        <v>78.666666666666671</v>
      </c>
      <c r="D29">
        <f t="shared" si="0"/>
        <v>28.333333333333332</v>
      </c>
      <c r="E29">
        <f t="shared" si="0"/>
        <v>1</v>
      </c>
      <c r="F29">
        <f t="shared" si="0"/>
        <v>0.33333333333333331</v>
      </c>
      <c r="H29" s="3" t="s">
        <v>18</v>
      </c>
      <c r="I29">
        <f t="shared" si="1"/>
        <v>19.547662548527686</v>
      </c>
      <c r="J29">
        <f t="shared" si="1"/>
        <v>19.06421895710508</v>
      </c>
      <c r="K29">
        <f t="shared" si="1"/>
        <v>8.7432513657360005</v>
      </c>
      <c r="L29">
        <f t="shared" si="1"/>
        <v>1</v>
      </c>
      <c r="M29">
        <f t="shared" si="1"/>
        <v>0.33333333333333337</v>
      </c>
      <c r="O29" s="3" t="s">
        <v>18</v>
      </c>
      <c r="P29">
        <f t="shared" si="2"/>
        <v>33.857544703261276</v>
      </c>
      <c r="Q29">
        <f t="shared" si="2"/>
        <v>33.020195840323751</v>
      </c>
      <c r="R29">
        <f t="shared" si="2"/>
        <v>15.143755588800728</v>
      </c>
      <c r="S29">
        <f t="shared" si="2"/>
        <v>1.7320508075688772</v>
      </c>
      <c r="T29">
        <f t="shared" si="2"/>
        <v>0.57735026918962584</v>
      </c>
    </row>
    <row r="30" spans="1:20" ht="16" thickBot="1" x14ac:dyDescent="0.25">
      <c r="A30" s="3" t="s">
        <v>19</v>
      </c>
      <c r="B30">
        <f t="shared" si="0"/>
        <v>136.5</v>
      </c>
      <c r="C30">
        <f t="shared" si="0"/>
        <v>85</v>
      </c>
      <c r="D30">
        <f t="shared" si="0"/>
        <v>38</v>
      </c>
      <c r="E30">
        <f t="shared" si="0"/>
        <v>38.75</v>
      </c>
      <c r="F30">
        <f t="shared" si="0"/>
        <v>1.75</v>
      </c>
      <c r="H30" s="3" t="s">
        <v>19</v>
      </c>
      <c r="I30">
        <f t="shared" si="1"/>
        <v>53.84004086179727</v>
      </c>
      <c r="J30">
        <f t="shared" si="1"/>
        <v>33.030289129827487</v>
      </c>
      <c r="K30">
        <f t="shared" si="1"/>
        <v>10.082988974836116</v>
      </c>
      <c r="L30">
        <f t="shared" si="1"/>
        <v>15.975893297924427</v>
      </c>
      <c r="M30">
        <f t="shared" si="1"/>
        <v>1.75</v>
      </c>
      <c r="O30" s="3" t="s">
        <v>19</v>
      </c>
      <c r="P30">
        <f t="shared" si="2"/>
        <v>107.68008172359454</v>
      </c>
      <c r="Q30">
        <f t="shared" si="2"/>
        <v>66.060578259654974</v>
      </c>
      <c r="R30">
        <f t="shared" si="2"/>
        <v>20.165977949672232</v>
      </c>
      <c r="S30">
        <f t="shared" si="2"/>
        <v>31.951786595848855</v>
      </c>
      <c r="T30">
        <f t="shared" si="2"/>
        <v>3.5</v>
      </c>
    </row>
    <row r="31" spans="1:20" ht="16" thickBot="1" x14ac:dyDescent="0.25">
      <c r="A31" s="3" t="s">
        <v>20</v>
      </c>
      <c r="B31">
        <f t="shared" si="0"/>
        <v>91.75</v>
      </c>
      <c r="C31">
        <f t="shared" si="0"/>
        <v>121.5</v>
      </c>
      <c r="D31">
        <f t="shared" si="0"/>
        <v>71</v>
      </c>
      <c r="E31">
        <f t="shared" si="0"/>
        <v>15.75</v>
      </c>
      <c r="F31">
        <f t="shared" si="0"/>
        <v>0</v>
      </c>
      <c r="H31" s="3" t="s">
        <v>20</v>
      </c>
      <c r="I31">
        <f t="shared" si="1"/>
        <v>32.239662425858825</v>
      </c>
      <c r="J31">
        <f t="shared" si="1"/>
        <v>41.36322843621695</v>
      </c>
      <c r="K31">
        <f t="shared" si="1"/>
        <v>17.921123476687132</v>
      </c>
      <c r="L31">
        <f t="shared" si="1"/>
        <v>6.7869359802491136</v>
      </c>
      <c r="M31">
        <f t="shared" si="1"/>
        <v>0</v>
      </c>
      <c r="O31" s="3" t="s">
        <v>20</v>
      </c>
      <c r="P31">
        <f t="shared" si="2"/>
        <v>64.479324851717649</v>
      </c>
      <c r="Q31">
        <f t="shared" si="2"/>
        <v>82.7264568724339</v>
      </c>
      <c r="R31">
        <f t="shared" si="2"/>
        <v>35.842246953374264</v>
      </c>
      <c r="S31">
        <f t="shared" si="2"/>
        <v>13.573871960498227</v>
      </c>
      <c r="T31">
        <f t="shared" si="2"/>
        <v>0</v>
      </c>
    </row>
    <row r="32" spans="1:20" ht="16" thickBot="1" x14ac:dyDescent="0.25">
      <c r="A32" s="3" t="s">
        <v>21</v>
      </c>
      <c r="B32">
        <f t="shared" si="0"/>
        <v>56.75</v>
      </c>
      <c r="C32">
        <f t="shared" si="0"/>
        <v>138.5</v>
      </c>
      <c r="D32">
        <f t="shared" si="0"/>
        <v>57.5</v>
      </c>
      <c r="E32">
        <f t="shared" si="0"/>
        <v>46.25</v>
      </c>
      <c r="F32">
        <f t="shared" si="0"/>
        <v>1</v>
      </c>
      <c r="H32" s="3" t="s">
        <v>21</v>
      </c>
      <c r="I32">
        <f t="shared" si="1"/>
        <v>14.308360027154288</v>
      </c>
      <c r="J32">
        <f t="shared" si="1"/>
        <v>31.660964398872416</v>
      </c>
      <c r="K32">
        <f t="shared" si="1"/>
        <v>22.691775308835282</v>
      </c>
      <c r="L32">
        <f t="shared" si="1"/>
        <v>14.4185933202006</v>
      </c>
      <c r="M32">
        <f t="shared" si="1"/>
        <v>0.57735026918962573</v>
      </c>
      <c r="O32" s="3" t="s">
        <v>21</v>
      </c>
      <c r="P32">
        <f t="shared" si="2"/>
        <v>28.616720054308576</v>
      </c>
      <c r="Q32">
        <f t="shared" si="2"/>
        <v>63.321928797744832</v>
      </c>
      <c r="R32">
        <f t="shared" si="2"/>
        <v>45.383550617670565</v>
      </c>
      <c r="S32">
        <f t="shared" si="2"/>
        <v>28.8371866404012</v>
      </c>
      <c r="T32">
        <f t="shared" si="2"/>
        <v>1.1547005383792515</v>
      </c>
    </row>
    <row r="33" spans="1:20" ht="16" thickBot="1" x14ac:dyDescent="0.25">
      <c r="A33" s="3" t="s">
        <v>22</v>
      </c>
      <c r="B33">
        <f t="shared" si="0"/>
        <v>38.75</v>
      </c>
      <c r="C33">
        <f t="shared" si="0"/>
        <v>127.25</v>
      </c>
      <c r="D33">
        <f t="shared" si="0"/>
        <v>105.25</v>
      </c>
      <c r="E33">
        <f t="shared" si="0"/>
        <v>27.75</v>
      </c>
      <c r="F33">
        <f t="shared" si="0"/>
        <v>1</v>
      </c>
      <c r="H33" s="3" t="s">
        <v>22</v>
      </c>
      <c r="I33">
        <f t="shared" si="1"/>
        <v>17.941455719459704</v>
      </c>
      <c r="J33">
        <f t="shared" si="1"/>
        <v>28.674538647843431</v>
      </c>
      <c r="K33">
        <f t="shared" si="1"/>
        <v>9.8604851131507054</v>
      </c>
      <c r="L33">
        <f t="shared" si="1"/>
        <v>11.578536176909411</v>
      </c>
      <c r="M33">
        <f t="shared" si="1"/>
        <v>0.70710678118654757</v>
      </c>
      <c r="O33" s="3" t="s">
        <v>22</v>
      </c>
      <c r="P33">
        <f t="shared" si="2"/>
        <v>35.882911438919407</v>
      </c>
      <c r="Q33">
        <f t="shared" si="2"/>
        <v>57.349077295686861</v>
      </c>
      <c r="R33">
        <f t="shared" si="2"/>
        <v>19.720970226301411</v>
      </c>
      <c r="S33">
        <f t="shared" si="2"/>
        <v>23.157072353818823</v>
      </c>
      <c r="T33">
        <f t="shared" si="2"/>
        <v>1.4142135623730951</v>
      </c>
    </row>
    <row r="34" spans="1:20" ht="16" thickBot="1" x14ac:dyDescent="0.25"/>
    <row r="35" spans="1:20" ht="16" thickBot="1" x14ac:dyDescent="0.25">
      <c r="A35" s="5"/>
      <c r="B35" s="6"/>
      <c r="C35" s="6"/>
      <c r="D35" s="6"/>
      <c r="E35" s="6"/>
      <c r="F35" s="6"/>
      <c r="H35" s="7"/>
      <c r="I35" s="6"/>
      <c r="J35" s="6"/>
      <c r="K35" s="6"/>
      <c r="L35" s="6"/>
      <c r="M35" s="6"/>
    </row>
    <row r="36" spans="1:20" ht="16" thickBot="1" x14ac:dyDescent="0.25">
      <c r="H36" s="3"/>
    </row>
    <row r="37" spans="1:20" ht="16" thickBot="1" x14ac:dyDescent="0.25">
      <c r="H37" s="3"/>
    </row>
    <row r="38" spans="1:20" ht="16" thickBot="1" x14ac:dyDescent="0.25">
      <c r="H38" s="3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508B-72C8-4979-A419-8968B6F69F8A}">
  <dimension ref="A1:T11"/>
  <sheetViews>
    <sheetView workbookViewId="0">
      <selection activeCell="K34" sqref="K34"/>
    </sheetView>
  </sheetViews>
  <sheetFormatPr baseColWidth="10" defaultColWidth="8.83203125" defaultRowHeight="15" x14ac:dyDescent="0.2"/>
  <sheetData>
    <row r="1" spans="1:20" ht="16" thickBot="1" x14ac:dyDescent="0.25">
      <c r="A1" s="11" t="s">
        <v>0</v>
      </c>
      <c r="B1" s="11" t="s">
        <v>74</v>
      </c>
      <c r="C1" s="11" t="s">
        <v>3</v>
      </c>
      <c r="D1" s="11" t="s">
        <v>4</v>
      </c>
      <c r="E1" s="10"/>
      <c r="F1" s="12" t="s">
        <v>6</v>
      </c>
      <c r="G1" s="13" t="s">
        <v>74</v>
      </c>
      <c r="H1" s="13" t="s">
        <v>3</v>
      </c>
      <c r="I1" s="13" t="s">
        <v>4</v>
      </c>
      <c r="J1" s="10"/>
      <c r="K1" s="12" t="s">
        <v>7</v>
      </c>
      <c r="L1" s="11" t="s">
        <v>74</v>
      </c>
      <c r="M1" s="11" t="s">
        <v>3</v>
      </c>
      <c r="N1" s="11" t="s">
        <v>4</v>
      </c>
      <c r="O1" s="10"/>
      <c r="P1" s="12" t="s">
        <v>8</v>
      </c>
      <c r="Q1" s="11" t="s">
        <v>74</v>
      </c>
      <c r="R1" s="11" t="s">
        <v>3</v>
      </c>
      <c r="S1" s="11" t="s">
        <v>4</v>
      </c>
      <c r="T1" s="10"/>
    </row>
    <row r="2" spans="1:20" ht="16" thickBot="1" x14ac:dyDescent="0.25">
      <c r="A2" s="11" t="s">
        <v>27</v>
      </c>
      <c r="B2" s="13">
        <v>99.723947550034509</v>
      </c>
      <c r="C2" s="13">
        <v>0.27605244996549344</v>
      </c>
      <c r="D2" s="13">
        <v>0</v>
      </c>
      <c r="E2" s="10"/>
      <c r="F2" s="11" t="s">
        <v>27</v>
      </c>
      <c r="G2" s="13">
        <v>99.314446563152643</v>
      </c>
      <c r="H2" s="13">
        <v>0.567511123218015</v>
      </c>
      <c r="I2" s="13">
        <v>0.11804231362934711</v>
      </c>
      <c r="J2" s="10"/>
      <c r="K2" s="11" t="s">
        <v>27</v>
      </c>
      <c r="L2" s="13">
        <v>96.521056761705495</v>
      </c>
      <c r="M2" s="13">
        <v>3.1388961548522101</v>
      </c>
      <c r="N2" s="13">
        <v>0.34004708344232276</v>
      </c>
      <c r="O2" s="10"/>
      <c r="P2" s="11" t="s">
        <v>27</v>
      </c>
      <c r="Q2" s="13">
        <v>99.432125668352725</v>
      </c>
      <c r="R2" s="13">
        <v>0.43294104064594802</v>
      </c>
      <c r="S2" s="13">
        <v>0.13493329100132048</v>
      </c>
      <c r="T2" s="10"/>
    </row>
    <row r="3" spans="1:20" ht="16" thickBot="1" x14ac:dyDescent="0.25">
      <c r="A3" s="11" t="s">
        <v>28</v>
      </c>
      <c r="B3" s="13">
        <v>99.780319050649808</v>
      </c>
      <c r="C3" s="13">
        <v>0.14638552980064465</v>
      </c>
      <c r="D3" s="13">
        <v>7.3295419549551391E-2</v>
      </c>
      <c r="E3" s="10"/>
      <c r="F3" s="11" t="s">
        <v>28</v>
      </c>
      <c r="G3" s="13">
        <v>98.79379666858128</v>
      </c>
      <c r="H3" s="13">
        <v>1.206203331418725</v>
      </c>
      <c r="I3" s="13">
        <v>0</v>
      </c>
      <c r="J3" s="10"/>
      <c r="K3" s="11" t="s">
        <v>28</v>
      </c>
      <c r="L3" s="13">
        <v>97.928992577745447</v>
      </c>
      <c r="M3" s="13">
        <v>1.9585798515549087</v>
      </c>
      <c r="N3" s="13">
        <v>0.11242757069964543</v>
      </c>
      <c r="O3" s="10"/>
      <c r="P3" s="11" t="s">
        <v>28</v>
      </c>
      <c r="Q3" s="13">
        <v>99.649460055407928</v>
      </c>
      <c r="R3" s="13">
        <v>0.25442415333295643</v>
      </c>
      <c r="S3" s="13">
        <v>9.6115791259116873E-2</v>
      </c>
      <c r="T3" s="10"/>
    </row>
    <row r="4" spans="1:20" ht="16" thickBot="1" x14ac:dyDescent="0.25">
      <c r="A4" s="11" t="s">
        <v>29</v>
      </c>
      <c r="B4" s="13">
        <v>99.874860352838539</v>
      </c>
      <c r="C4" s="13">
        <v>8.3492225156621955E-2</v>
      </c>
      <c r="D4" s="13">
        <v>4.1647422004839785E-2</v>
      </c>
      <c r="E4" s="10"/>
      <c r="F4" s="11" t="s">
        <v>29</v>
      </c>
      <c r="G4" s="13">
        <v>98.556039422415779</v>
      </c>
      <c r="H4" s="13">
        <v>1.2033004813201928</v>
      </c>
      <c r="I4" s="13">
        <v>0.2406600962640385</v>
      </c>
      <c r="J4" s="10"/>
      <c r="K4" s="11" t="s">
        <v>29</v>
      </c>
      <c r="L4" s="13">
        <v>98.462524173963033</v>
      </c>
      <c r="M4" s="13">
        <v>1.3897820397760332</v>
      </c>
      <c r="N4" s="13">
        <v>0.14769378626094454</v>
      </c>
      <c r="O4" s="10"/>
      <c r="P4" s="11" t="s">
        <v>29</v>
      </c>
      <c r="Q4" s="13">
        <v>99.830010817493431</v>
      </c>
      <c r="R4" s="13">
        <v>0.16998918250656775</v>
      </c>
      <c r="S4" s="13">
        <v>0</v>
      </c>
      <c r="T4" s="10"/>
    </row>
    <row r="5" spans="1:20" ht="16" thickBot="1" x14ac:dyDescent="0.25">
      <c r="A5" s="11" t="s">
        <v>14</v>
      </c>
      <c r="B5" s="13">
        <v>99.610822831727205</v>
      </c>
      <c r="C5" s="13">
        <v>0.23165307635285398</v>
      </c>
      <c r="D5" s="13">
        <v>0.15752409191994071</v>
      </c>
      <c r="E5" s="10"/>
      <c r="F5" s="11" t="s">
        <v>14</v>
      </c>
      <c r="G5" s="13">
        <v>95.813186568328177</v>
      </c>
      <c r="H5" s="13">
        <v>3.7322578488825515</v>
      </c>
      <c r="I5" s="13">
        <v>0.45455558278927793</v>
      </c>
      <c r="J5" s="10"/>
      <c r="K5" s="11" t="s">
        <v>14</v>
      </c>
      <c r="L5" s="13">
        <v>99.66235980410184</v>
      </c>
      <c r="M5" s="13">
        <v>0.25072291774616817</v>
      </c>
      <c r="N5" s="13">
        <v>8.6917278152004965E-2</v>
      </c>
      <c r="O5" s="10"/>
      <c r="P5" s="11" t="s">
        <v>14</v>
      </c>
      <c r="Q5" s="13">
        <v>99.881726877305454</v>
      </c>
      <c r="R5" s="13">
        <v>7.8798907281946079E-2</v>
      </c>
      <c r="S5" s="13">
        <v>3.947421541258779E-2</v>
      </c>
      <c r="T5" s="10"/>
    </row>
    <row r="6" spans="1:20" ht="16" thickBot="1" x14ac:dyDescent="0.25">
      <c r="A6" s="11" t="s">
        <v>15</v>
      </c>
      <c r="B6" s="13">
        <v>99.918513057312481</v>
      </c>
      <c r="C6" s="13">
        <v>0</v>
      </c>
      <c r="D6" s="13">
        <v>8.1486942687516967E-2</v>
      </c>
      <c r="E6" s="10"/>
      <c r="F6" s="11" t="s">
        <v>15</v>
      </c>
      <c r="G6" s="13"/>
      <c r="H6" s="13"/>
      <c r="I6" s="13"/>
      <c r="J6" s="10"/>
      <c r="K6" s="11" t="s">
        <v>15</v>
      </c>
      <c r="L6" s="13">
        <v>99.153793863247458</v>
      </c>
      <c r="M6" s="13">
        <v>0.79698084901901023</v>
      </c>
      <c r="N6" s="13">
        <v>4.9225287733527093E-2</v>
      </c>
      <c r="O6" s="10"/>
      <c r="P6" s="11" t="s">
        <v>15</v>
      </c>
      <c r="Q6" s="13">
        <v>99.430620494798589</v>
      </c>
      <c r="R6" s="13">
        <v>0.46135807909586551</v>
      </c>
      <c r="S6" s="13">
        <v>0.10802142610554918</v>
      </c>
      <c r="T6" s="10"/>
    </row>
    <row r="7" spans="1:20" ht="16" thickBot="1" x14ac:dyDescent="0.25">
      <c r="A7" s="11" t="s">
        <v>18</v>
      </c>
      <c r="B7" s="13">
        <v>99.064504268965223</v>
      </c>
      <c r="C7" s="13">
        <v>0.23387393275869109</v>
      </c>
      <c r="D7" s="13">
        <v>0.70162179827607341</v>
      </c>
      <c r="E7" s="10"/>
      <c r="F7" s="11" t="s">
        <v>18</v>
      </c>
      <c r="G7" s="13">
        <v>99.32077406125849</v>
      </c>
      <c r="H7" s="13">
        <v>0</v>
      </c>
      <c r="I7" s="13">
        <v>0.67922593874150972</v>
      </c>
      <c r="J7" s="10"/>
      <c r="K7" s="11" t="s">
        <v>18</v>
      </c>
      <c r="L7" s="13">
        <v>96.817437068665896</v>
      </c>
      <c r="M7" s="13">
        <v>2.6066233056948511</v>
      </c>
      <c r="N7" s="13">
        <v>0.57593962563924328</v>
      </c>
      <c r="O7" s="10"/>
      <c r="P7" s="11" t="s">
        <v>18</v>
      </c>
      <c r="Q7" s="13">
        <v>99.120927531588535</v>
      </c>
      <c r="R7" s="13">
        <v>0.43953623420573096</v>
      </c>
      <c r="S7" s="13">
        <v>0.43953623420573096</v>
      </c>
      <c r="T7" s="10"/>
    </row>
    <row r="8" spans="1:20" ht="16" thickBot="1" x14ac:dyDescent="0.25">
      <c r="A8" s="11" t="s">
        <v>19</v>
      </c>
      <c r="B8" s="13">
        <v>95.548561151079141</v>
      </c>
      <c r="C8" s="13">
        <v>0.42341127098321341</v>
      </c>
      <c r="D8" s="13">
        <v>4.0280275779376495</v>
      </c>
      <c r="E8" s="10"/>
      <c r="F8" s="11" t="s">
        <v>19</v>
      </c>
      <c r="G8" s="13">
        <v>96.41287395434567</v>
      </c>
      <c r="H8" s="13">
        <v>1.1966539061392314</v>
      </c>
      <c r="I8" s="13">
        <v>2.3904721395150998</v>
      </c>
      <c r="J8" s="10"/>
      <c r="K8" s="11" t="s">
        <v>19</v>
      </c>
      <c r="L8" s="13">
        <v>76.923076923076934</v>
      </c>
      <c r="M8" s="13">
        <v>12.406947890818861</v>
      </c>
      <c r="N8" s="13">
        <v>10.669975186104217</v>
      </c>
      <c r="O8" s="10"/>
      <c r="P8" s="11" t="s">
        <v>19</v>
      </c>
      <c r="Q8" s="13">
        <v>90.702947845804985</v>
      </c>
      <c r="R8" s="13">
        <v>5.8956916099773231</v>
      </c>
      <c r="S8" s="13">
        <v>3.4013605442176869</v>
      </c>
      <c r="T8" s="10"/>
    </row>
    <row r="9" spans="1:20" ht="16" thickBot="1" x14ac:dyDescent="0.25">
      <c r="A9" s="11" t="s">
        <v>20</v>
      </c>
      <c r="B9" s="13">
        <v>94.306049822064054</v>
      </c>
      <c r="C9" s="13">
        <v>1.9572953736654801</v>
      </c>
      <c r="D9" s="13">
        <v>3.7366548042704624</v>
      </c>
      <c r="E9" s="10"/>
      <c r="F9" s="11" t="s">
        <v>20</v>
      </c>
      <c r="G9" s="13">
        <v>90</v>
      </c>
      <c r="H9" s="13">
        <v>5.4</v>
      </c>
      <c r="I9" s="13">
        <v>4.5999999999999996</v>
      </c>
      <c r="J9" s="10"/>
      <c r="K9" s="11" t="s">
        <v>20</v>
      </c>
      <c r="L9" s="13">
        <v>84.19567262464723</v>
      </c>
      <c r="M9" s="13">
        <v>15.051740357478835</v>
      </c>
      <c r="N9" s="13">
        <v>0.75258701787394167</v>
      </c>
      <c r="O9" s="10"/>
      <c r="P9" s="11" t="s">
        <v>20</v>
      </c>
      <c r="Q9" s="13">
        <v>96.426545660805445</v>
      </c>
      <c r="R9" s="13">
        <v>2.6659103800340334</v>
      </c>
      <c r="S9" s="13">
        <v>0.90754395916052188</v>
      </c>
      <c r="T9" s="10"/>
    </row>
    <row r="10" spans="1:20" ht="16" thickBot="1" x14ac:dyDescent="0.25">
      <c r="A10" s="11" t="s">
        <v>21</v>
      </c>
      <c r="B10" s="13">
        <v>93.301435406698559</v>
      </c>
      <c r="C10" s="13">
        <v>2.2328548644338118</v>
      </c>
      <c r="D10" s="13">
        <v>4.4657097288676235</v>
      </c>
      <c r="E10" s="10"/>
      <c r="F10" s="11" t="s">
        <v>21</v>
      </c>
      <c r="G10" s="13">
        <v>85.889570552147234</v>
      </c>
      <c r="H10" s="13">
        <v>6.74846625766871</v>
      </c>
      <c r="I10" s="13">
        <v>7.3619631901840483</v>
      </c>
      <c r="J10" s="10"/>
      <c r="K10" s="11" t="s">
        <v>21</v>
      </c>
      <c r="L10" s="13">
        <v>86.811594202898547</v>
      </c>
      <c r="M10" s="13">
        <v>6.2318840579710137</v>
      </c>
      <c r="N10" s="13">
        <v>6.9565217391304337</v>
      </c>
      <c r="O10" s="10"/>
      <c r="P10" s="11" t="s">
        <v>21</v>
      </c>
      <c r="Q10" s="13">
        <v>84.635416666666657</v>
      </c>
      <c r="R10" s="13">
        <v>3.6458333333333335</v>
      </c>
      <c r="S10" s="13">
        <v>11.71875</v>
      </c>
      <c r="T10" s="10"/>
    </row>
    <row r="11" spans="1:20" ht="16" thickBot="1" x14ac:dyDescent="0.25">
      <c r="A11" s="11" t="s">
        <v>22</v>
      </c>
      <c r="B11" s="13">
        <v>93.661305581835393</v>
      </c>
      <c r="C11" s="13">
        <v>3.7842951750236518</v>
      </c>
      <c r="D11" s="13">
        <v>2.5543992431409652</v>
      </c>
      <c r="E11" s="10"/>
      <c r="F11" s="11" t="s">
        <v>22</v>
      </c>
      <c r="G11" s="13"/>
      <c r="H11" s="13"/>
      <c r="I11" s="13"/>
      <c r="J11" s="10"/>
      <c r="K11" s="11" t="s">
        <v>22</v>
      </c>
      <c r="L11" s="13">
        <v>65.909090909090921</v>
      </c>
      <c r="M11" s="13">
        <v>23.989898989898993</v>
      </c>
      <c r="N11" s="13">
        <v>10.101010101010102</v>
      </c>
      <c r="O11" s="10"/>
      <c r="P11" s="11" t="s">
        <v>22</v>
      </c>
      <c r="Q11" s="13">
        <v>75.53003533568905</v>
      </c>
      <c r="R11" s="13">
        <v>20.229681978798585</v>
      </c>
      <c r="S11" s="13">
        <v>4.2402826855123674</v>
      </c>
      <c r="T11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4526-523B-4714-9647-8F1B9383484D}">
  <dimension ref="A1:N15"/>
  <sheetViews>
    <sheetView workbookViewId="0">
      <selection activeCell="A9" sqref="A9"/>
    </sheetView>
  </sheetViews>
  <sheetFormatPr baseColWidth="10" defaultColWidth="8.83203125" defaultRowHeight="15" x14ac:dyDescent="0.2"/>
  <cols>
    <col min="1" max="1" width="18" customWidth="1"/>
  </cols>
  <sheetData>
    <row r="1" spans="1:14" x14ac:dyDescent="0.2">
      <c r="A1" t="s">
        <v>114</v>
      </c>
      <c r="B1" t="s">
        <v>115</v>
      </c>
      <c r="C1" t="s">
        <v>116</v>
      </c>
      <c r="D1" t="s">
        <v>117</v>
      </c>
      <c r="E1" t="s">
        <v>118</v>
      </c>
      <c r="F1" t="s">
        <v>119</v>
      </c>
      <c r="G1" t="s">
        <v>105</v>
      </c>
      <c r="H1" t="s">
        <v>103</v>
      </c>
      <c r="I1" t="s">
        <v>106</v>
      </c>
      <c r="J1" t="s">
        <v>120</v>
      </c>
      <c r="K1" t="s">
        <v>121</v>
      </c>
      <c r="L1" t="s">
        <v>122</v>
      </c>
    </row>
    <row r="2" spans="1:14" x14ac:dyDescent="0.2">
      <c r="A2" t="s">
        <v>123</v>
      </c>
      <c r="B2">
        <v>4.8926348980878815</v>
      </c>
      <c r="C2">
        <v>2.8860472771775436</v>
      </c>
      <c r="D2">
        <v>4.1506259329516455</v>
      </c>
      <c r="E2">
        <v>7.2789362725651072</v>
      </c>
      <c r="F2">
        <v>2.72</v>
      </c>
      <c r="G2">
        <v>13.4</v>
      </c>
      <c r="H2">
        <v>9.5</v>
      </c>
      <c r="I2">
        <v>4.0599999999999996</v>
      </c>
      <c r="J2">
        <v>4.8465678192625443</v>
      </c>
      <c r="K2">
        <v>9.0723912704551815</v>
      </c>
      <c r="L2">
        <v>10.804162597452255</v>
      </c>
    </row>
    <row r="3" spans="1:14" x14ac:dyDescent="0.2">
      <c r="A3" t="s">
        <v>124</v>
      </c>
      <c r="B3">
        <v>4.6792214443511968</v>
      </c>
      <c r="C3">
        <v>2.1819146129115583</v>
      </c>
      <c r="D3">
        <v>4.2781218177075253</v>
      </c>
      <c r="E3">
        <v>7.6384347590169401</v>
      </c>
      <c r="F3">
        <v>3.32</v>
      </c>
      <c r="G3">
        <v>14.3</v>
      </c>
      <c r="H3">
        <v>10.9</v>
      </c>
      <c r="I3">
        <v>3.84</v>
      </c>
      <c r="J3">
        <v>5.0743070538333273</v>
      </c>
      <c r="K3">
        <v>7.9265077054527051</v>
      </c>
      <c r="L3">
        <v>10.323374167413155</v>
      </c>
    </row>
    <row r="4" spans="1:14" x14ac:dyDescent="0.2">
      <c r="A4" t="s">
        <v>125</v>
      </c>
      <c r="B4">
        <v>5.02070907391162</v>
      </c>
      <c r="C4">
        <v>2.8726116642057726</v>
      </c>
      <c r="D4">
        <v>4.3547377272126253</v>
      </c>
      <c r="E4">
        <v>8.0271554909906477</v>
      </c>
      <c r="F4">
        <v>3.19</v>
      </c>
      <c r="G4">
        <v>13.5</v>
      </c>
      <c r="H4">
        <v>11.8</v>
      </c>
      <c r="I4">
        <v>3.96</v>
      </c>
      <c r="J4">
        <v>4.8099285571851942</v>
      </c>
      <c r="K4">
        <v>5.8491604040054597</v>
      </c>
      <c r="L4">
        <v>8.7670085126748667</v>
      </c>
    </row>
    <row r="5" spans="1:14" x14ac:dyDescent="0.2">
      <c r="A5" t="s">
        <v>126</v>
      </c>
      <c r="B5">
        <v>4.951756756577792</v>
      </c>
      <c r="C5">
        <v>2.6335701421452788</v>
      </c>
      <c r="D5">
        <v>3.8980909604643132</v>
      </c>
      <c r="E5">
        <v>7.8423377646259471</v>
      </c>
      <c r="F5">
        <v>2.64</v>
      </c>
      <c r="G5">
        <v>12.9</v>
      </c>
      <c r="H5">
        <v>10.5</v>
      </c>
      <c r="I5">
        <v>1.69</v>
      </c>
      <c r="J5">
        <v>3.1385516488462906</v>
      </c>
      <c r="K5">
        <v>3.0835778402286222</v>
      </c>
      <c r="L5">
        <v>5.1065385916470403</v>
      </c>
    </row>
    <row r="6" spans="1:14" x14ac:dyDescent="0.2">
      <c r="A6" t="s">
        <v>127</v>
      </c>
      <c r="B6">
        <v>4.8778227306614266</v>
      </c>
      <c r="C6">
        <v>2.7148535811191161</v>
      </c>
      <c r="D6">
        <v>4.0789889681373044</v>
      </c>
      <c r="E6">
        <v>7.2860964999886351</v>
      </c>
      <c r="G6">
        <v>12.2</v>
      </c>
      <c r="H6">
        <v>8.8000000000000007</v>
      </c>
      <c r="I6">
        <v>2.1080000000000001</v>
      </c>
    </row>
    <row r="7" spans="1:14" x14ac:dyDescent="0.2">
      <c r="A7" t="s">
        <v>128</v>
      </c>
      <c r="B7">
        <v>5.0029053021314471</v>
      </c>
      <c r="C7">
        <v>2.956921607812768</v>
      </c>
      <c r="D7">
        <v>4.3086817064035978</v>
      </c>
      <c r="E7">
        <v>7.780472192647407</v>
      </c>
      <c r="G7">
        <v>10.9</v>
      </c>
      <c r="H7">
        <v>7.73</v>
      </c>
      <c r="I7">
        <v>1.5680000000000001</v>
      </c>
    </row>
    <row r="9" spans="1:14" x14ac:dyDescent="0.2">
      <c r="A9" t="s">
        <v>129</v>
      </c>
      <c r="B9" t="s">
        <v>115</v>
      </c>
      <c r="C9" t="s">
        <v>116</v>
      </c>
      <c r="D9" t="s">
        <v>117</v>
      </c>
      <c r="E9" t="s">
        <v>118</v>
      </c>
      <c r="F9" t="s">
        <v>119</v>
      </c>
      <c r="G9" t="s">
        <v>105</v>
      </c>
      <c r="H9" t="s">
        <v>103</v>
      </c>
      <c r="I9" t="s">
        <v>106</v>
      </c>
      <c r="J9" t="s">
        <v>120</v>
      </c>
      <c r="K9" t="s">
        <v>121</v>
      </c>
      <c r="L9" t="s">
        <v>122</v>
      </c>
      <c r="M9" t="s">
        <v>89</v>
      </c>
      <c r="N9" t="s">
        <v>101</v>
      </c>
    </row>
    <row r="10" spans="1:14" x14ac:dyDescent="0.2">
      <c r="A10" t="s">
        <v>73</v>
      </c>
      <c r="B10">
        <f t="shared" ref="B10:B15" si="0">(B2/$B$2*100)-100</f>
        <v>0</v>
      </c>
      <c r="C10">
        <f t="shared" ref="C10:C15" si="1">(C2/$C$2*100)-100</f>
        <v>0</v>
      </c>
      <c r="D10">
        <f t="shared" ref="D10:D15" si="2">(D2/$D$2*100)-100</f>
        <v>0</v>
      </c>
      <c r="E10">
        <f t="shared" ref="E10:E15" si="3">(E2/$E$2*100)-100</f>
        <v>0</v>
      </c>
      <c r="F10">
        <f>(F2/$F$2*100)-100</f>
        <v>0</v>
      </c>
      <c r="G10">
        <f>(G2/$G$2*100)-100</f>
        <v>0</v>
      </c>
      <c r="H10">
        <f>(H2/$H$2*100)-100</f>
        <v>0</v>
      </c>
      <c r="I10">
        <f>(I2/$I$2*100)-100</f>
        <v>0</v>
      </c>
      <c r="J10">
        <f>(J2/$J$2*100)-100</f>
        <v>0</v>
      </c>
      <c r="K10">
        <f>(K2/$K$2*100)-100</f>
        <v>0</v>
      </c>
      <c r="L10">
        <f>(L2/$L$2*100)-100</f>
        <v>0</v>
      </c>
      <c r="M10">
        <f>B18</f>
        <v>0</v>
      </c>
      <c r="N10">
        <f>E18</f>
        <v>0</v>
      </c>
    </row>
    <row r="11" spans="1:14" x14ac:dyDescent="0.2">
      <c r="A11" t="s">
        <v>27</v>
      </c>
      <c r="B11">
        <f t="shared" si="0"/>
        <v>-4.3619329498730792</v>
      </c>
      <c r="C11">
        <f t="shared" si="1"/>
        <v>-24.397821540699198</v>
      </c>
      <c r="D11">
        <f t="shared" si="2"/>
        <v>3.0717266941281167</v>
      </c>
      <c r="E11">
        <f t="shared" si="3"/>
        <v>4.9388876752062316</v>
      </c>
      <c r="F11">
        <f t="shared" ref="F11:F13" si="4">(F3/$F$2*100)-100</f>
        <v>22.058823529411754</v>
      </c>
      <c r="G11">
        <f t="shared" ref="G11:G15" si="5">(G3/$G$2*100)-100</f>
        <v>6.7164179104477739</v>
      </c>
      <c r="H11">
        <f t="shared" ref="H11:H15" si="6">(H3/$H$2*100)-100</f>
        <v>14.736842105263165</v>
      </c>
      <c r="I11">
        <f t="shared" ref="I11:I15" si="7">(I3/$I$2*100)-100</f>
        <v>-5.4187192118226477</v>
      </c>
      <c r="J11">
        <f t="shared" ref="J11:J13" si="8">(J3/$J$2*100)-100</f>
        <v>4.6989796297833664</v>
      </c>
      <c r="K11">
        <f t="shared" ref="K11:K13" si="9">(K3/$K$2*100)-100</f>
        <v>-12.63044693336937</v>
      </c>
      <c r="L11">
        <f t="shared" ref="L11:L13" si="10">(L3/$L$2*100)-100</f>
        <v>-4.450029566867812</v>
      </c>
      <c r="M11">
        <f>B19</f>
        <v>0</v>
      </c>
      <c r="N11">
        <f t="shared" ref="N11:N15" si="11">E19</f>
        <v>0</v>
      </c>
    </row>
    <row r="12" spans="1:14" x14ac:dyDescent="0.2">
      <c r="A12" t="s">
        <v>28</v>
      </c>
      <c r="B12">
        <f t="shared" si="0"/>
        <v>2.6176932980180396</v>
      </c>
      <c r="C12">
        <f t="shared" si="1"/>
        <v>-0.46553682879758185</v>
      </c>
      <c r="D12">
        <f t="shared" si="2"/>
        <v>4.9176147780638217</v>
      </c>
      <c r="E12">
        <f t="shared" si="3"/>
        <v>10.279238482216684</v>
      </c>
      <c r="F12">
        <f t="shared" si="4"/>
        <v>17.27941176470587</v>
      </c>
      <c r="G12">
        <f t="shared" si="5"/>
        <v>0.74626865671640985</v>
      </c>
      <c r="H12">
        <f t="shared" si="6"/>
        <v>24.21052631578948</v>
      </c>
      <c r="I12">
        <f t="shared" si="7"/>
        <v>-2.4630541871921139</v>
      </c>
      <c r="J12">
        <f t="shared" si="8"/>
        <v>-0.75598368667675686</v>
      </c>
      <c r="K12">
        <f t="shared" si="9"/>
        <v>-35.527908468259938</v>
      </c>
      <c r="L12">
        <f t="shared" si="10"/>
        <v>-18.855270516363504</v>
      </c>
      <c r="M12">
        <f t="shared" ref="M12:M13" si="12">B20</f>
        <v>0</v>
      </c>
      <c r="N12">
        <f t="shared" si="11"/>
        <v>0</v>
      </c>
    </row>
    <row r="13" spans="1:14" x14ac:dyDescent="0.2">
      <c r="A13" t="s">
        <v>29</v>
      </c>
      <c r="B13">
        <f t="shared" si="0"/>
        <v>1.2083848421433601</v>
      </c>
      <c r="C13">
        <f t="shared" si="1"/>
        <v>-8.748198168090255</v>
      </c>
      <c r="D13">
        <f t="shared" si="2"/>
        <v>-6.0842623875706892</v>
      </c>
      <c r="E13">
        <f t="shared" si="3"/>
        <v>7.7401624490702829</v>
      </c>
      <c r="F13">
        <f t="shared" si="4"/>
        <v>-2.941176470588232</v>
      </c>
      <c r="G13">
        <f t="shared" si="5"/>
        <v>-3.7313432835820919</v>
      </c>
      <c r="H13">
        <f t="shared" si="6"/>
        <v>10.526315789473699</v>
      </c>
      <c r="I13">
        <f t="shared" si="7"/>
        <v>-58.374384236453196</v>
      </c>
      <c r="J13">
        <f t="shared" si="8"/>
        <v>-35.241767661391066</v>
      </c>
      <c r="K13">
        <f t="shared" si="9"/>
        <v>-66.011410351419812</v>
      </c>
      <c r="L13">
        <f t="shared" si="10"/>
        <v>-52.735452233463974</v>
      </c>
      <c r="M13">
        <f t="shared" si="12"/>
        <v>0</v>
      </c>
      <c r="N13">
        <f t="shared" si="11"/>
        <v>0</v>
      </c>
    </row>
    <row r="14" spans="1:14" x14ac:dyDescent="0.2">
      <c r="A14" t="s">
        <v>14</v>
      </c>
      <c r="B14">
        <f t="shared" si="0"/>
        <v>-0.30274418048736607</v>
      </c>
      <c r="C14">
        <f t="shared" si="1"/>
        <v>-5.9317703286499608</v>
      </c>
      <c r="D14">
        <f t="shared" si="2"/>
        <v>-1.7259316057758411</v>
      </c>
      <c r="E14">
        <f t="shared" si="3"/>
        <v>9.8369145647225764E-2</v>
      </c>
      <c r="G14">
        <f t="shared" si="5"/>
        <v>-8.9552238805970177</v>
      </c>
      <c r="H14">
        <f t="shared" si="6"/>
        <v>-7.3684210526315752</v>
      </c>
      <c r="I14">
        <f t="shared" si="7"/>
        <v>-48.078817733990142</v>
      </c>
      <c r="N14">
        <f t="shared" si="11"/>
        <v>0</v>
      </c>
    </row>
    <row r="15" spans="1:14" x14ac:dyDescent="0.2">
      <c r="A15" t="s">
        <v>15</v>
      </c>
      <c r="B15">
        <f t="shared" si="0"/>
        <v>2.2538040614201691</v>
      </c>
      <c r="C15">
        <f t="shared" si="1"/>
        <v>2.4557577831690054</v>
      </c>
      <c r="D15">
        <f t="shared" si="2"/>
        <v>3.8079985044461324</v>
      </c>
      <c r="E15">
        <f t="shared" si="3"/>
        <v>6.8902364480456981</v>
      </c>
      <c r="G15">
        <f t="shared" si="5"/>
        <v>-18.656716417910445</v>
      </c>
      <c r="H15">
        <f t="shared" si="6"/>
        <v>-18.631578947368425</v>
      </c>
      <c r="I15">
        <f t="shared" si="7"/>
        <v>-61.37931034482758</v>
      </c>
      <c r="N15">
        <f t="shared" si="11"/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6800-9172-4AD1-A982-3D34F0B7A755}">
  <dimension ref="A3:V76"/>
  <sheetViews>
    <sheetView workbookViewId="0">
      <selection activeCell="A3" sqref="A3"/>
    </sheetView>
  </sheetViews>
  <sheetFormatPr baseColWidth="10" defaultColWidth="8.83203125" defaultRowHeight="15" x14ac:dyDescent="0.2"/>
  <cols>
    <col min="2" max="2" width="15.83203125" customWidth="1"/>
    <col min="11" max="11" width="18.6640625" customWidth="1"/>
  </cols>
  <sheetData>
    <row r="3" spans="1:22" x14ac:dyDescent="0.2">
      <c r="A3" s="9" t="s">
        <v>130</v>
      </c>
    </row>
    <row r="5" spans="1:22" x14ac:dyDescent="0.2">
      <c r="A5" s="9"/>
      <c r="C5" t="s">
        <v>2</v>
      </c>
      <c r="D5" t="s">
        <v>3</v>
      </c>
      <c r="E5" t="s">
        <v>4</v>
      </c>
      <c r="F5" t="s">
        <v>1</v>
      </c>
      <c r="G5" t="s">
        <v>79</v>
      </c>
      <c r="K5" t="s">
        <v>80</v>
      </c>
      <c r="L5" t="s">
        <v>73</v>
      </c>
      <c r="M5" t="s">
        <v>27</v>
      </c>
      <c r="N5" t="s">
        <v>28</v>
      </c>
      <c r="O5" t="s">
        <v>29</v>
      </c>
      <c r="P5" t="s">
        <v>14</v>
      </c>
      <c r="Q5" t="s">
        <v>15</v>
      </c>
      <c r="R5" t="s">
        <v>80</v>
      </c>
      <c r="S5" t="s">
        <v>73</v>
      </c>
      <c r="T5" t="s">
        <v>27</v>
      </c>
      <c r="U5" t="s">
        <v>28</v>
      </c>
      <c r="V5" t="s">
        <v>29</v>
      </c>
    </row>
    <row r="6" spans="1:22" x14ac:dyDescent="0.2">
      <c r="A6" t="s">
        <v>81</v>
      </c>
      <c r="B6" t="s">
        <v>82</v>
      </c>
      <c r="C6">
        <v>294</v>
      </c>
      <c r="D6">
        <v>3.5</v>
      </c>
      <c r="E6">
        <v>0</v>
      </c>
      <c r="F6">
        <v>2.5</v>
      </c>
      <c r="G6">
        <v>0</v>
      </c>
      <c r="K6" t="s">
        <v>83</v>
      </c>
      <c r="L6">
        <v>0</v>
      </c>
      <c r="M6">
        <v>41.512605042016808</v>
      </c>
      <c r="N6">
        <v>56.974789915966383</v>
      </c>
      <c r="O6">
        <v>94.9579831932773</v>
      </c>
      <c r="R6" t="s">
        <v>83</v>
      </c>
      <c r="S6">
        <v>0.84033613445378197</v>
      </c>
      <c r="T6">
        <v>42.352941176470587</v>
      </c>
      <c r="U6">
        <v>57.333333333333336</v>
      </c>
      <c r="V6">
        <v>95</v>
      </c>
    </row>
    <row r="7" spans="1:22" x14ac:dyDescent="0.2">
      <c r="B7" t="s">
        <v>84</v>
      </c>
      <c r="C7">
        <v>48.5</v>
      </c>
      <c r="D7">
        <v>25</v>
      </c>
      <c r="E7">
        <v>0</v>
      </c>
      <c r="F7">
        <v>126</v>
      </c>
      <c r="G7">
        <v>100.5</v>
      </c>
      <c r="K7" t="s">
        <v>85</v>
      </c>
      <c r="L7">
        <v>0</v>
      </c>
      <c r="M7">
        <v>17.666666666666668</v>
      </c>
      <c r="N7">
        <v>55.333333333333336</v>
      </c>
      <c r="O7">
        <v>84.5</v>
      </c>
      <c r="R7" t="s">
        <v>85</v>
      </c>
      <c r="S7">
        <v>0</v>
      </c>
      <c r="T7">
        <v>17.666666666666668</v>
      </c>
      <c r="U7">
        <v>55.333333333333336</v>
      </c>
      <c r="V7">
        <v>84.5</v>
      </c>
    </row>
    <row r="8" spans="1:22" x14ac:dyDescent="0.2">
      <c r="B8" t="s">
        <v>86</v>
      </c>
      <c r="C8">
        <v>22</v>
      </c>
      <c r="D8">
        <v>4.5</v>
      </c>
      <c r="E8">
        <v>0</v>
      </c>
      <c r="F8">
        <v>172</v>
      </c>
      <c r="G8">
        <v>101.5</v>
      </c>
      <c r="K8" t="s">
        <v>87</v>
      </c>
      <c r="L8">
        <v>0</v>
      </c>
      <c r="M8">
        <v>31.543624161073826</v>
      </c>
      <c r="N8">
        <v>62.248322147651002</v>
      </c>
      <c r="O8">
        <v>91.610738255033553</v>
      </c>
      <c r="R8" t="s">
        <v>87</v>
      </c>
      <c r="S8">
        <v>0.66666666666666674</v>
      </c>
      <c r="T8">
        <v>32</v>
      </c>
      <c r="U8">
        <v>62.5</v>
      </c>
      <c r="V8">
        <v>91.666666666666657</v>
      </c>
    </row>
    <row r="9" spans="1:22" x14ac:dyDescent="0.2">
      <c r="B9" t="s">
        <v>88</v>
      </c>
      <c r="C9">
        <v>8.5</v>
      </c>
      <c r="D9">
        <v>6.5</v>
      </c>
      <c r="E9">
        <v>0</v>
      </c>
      <c r="F9">
        <v>285</v>
      </c>
      <c r="G9">
        <v>0</v>
      </c>
      <c r="K9" t="s">
        <v>89</v>
      </c>
      <c r="L9">
        <v>0</v>
      </c>
      <c r="M9">
        <v>30.240965289919099</v>
      </c>
      <c r="N9">
        <v>58.185481798983574</v>
      </c>
      <c r="O9">
        <v>90.356240482770275</v>
      </c>
      <c r="R9" t="s">
        <v>89</v>
      </c>
      <c r="S9">
        <v>14.619981325863677</v>
      </c>
      <c r="T9">
        <v>30.673202614379083</v>
      </c>
      <c r="U9">
        <v>58.388888888888893</v>
      </c>
      <c r="V9">
        <v>90.388888888888872</v>
      </c>
    </row>
    <row r="10" spans="1:22" x14ac:dyDescent="0.2">
      <c r="B10" t="s">
        <v>90</v>
      </c>
      <c r="C10">
        <v>282</v>
      </c>
      <c r="D10">
        <v>18</v>
      </c>
      <c r="E10">
        <v>0</v>
      </c>
      <c r="F10">
        <v>0</v>
      </c>
      <c r="G10">
        <v>0</v>
      </c>
      <c r="K10" t="s">
        <v>91</v>
      </c>
      <c r="L10">
        <v>0</v>
      </c>
      <c r="M10">
        <v>78.485370051635115</v>
      </c>
      <c r="N10">
        <v>98.278829604130806</v>
      </c>
      <c r="O10">
        <v>98.450946643717728</v>
      </c>
      <c r="R10" t="s">
        <v>91</v>
      </c>
      <c r="S10">
        <v>3.166666666666667</v>
      </c>
      <c r="T10">
        <v>79.166666666666657</v>
      </c>
      <c r="U10">
        <v>98.333333333333329</v>
      </c>
      <c r="V10">
        <v>98.5</v>
      </c>
    </row>
    <row r="11" spans="1:22" x14ac:dyDescent="0.2">
      <c r="B11" t="s">
        <v>92</v>
      </c>
      <c r="C11">
        <v>30.5</v>
      </c>
      <c r="D11">
        <v>29</v>
      </c>
      <c r="E11">
        <v>0</v>
      </c>
      <c r="F11">
        <v>53</v>
      </c>
      <c r="G11">
        <v>188.5</v>
      </c>
      <c r="K11" t="s">
        <v>93</v>
      </c>
      <c r="L11">
        <v>0</v>
      </c>
      <c r="M11">
        <v>85.055350553505534</v>
      </c>
      <c r="N11">
        <v>98.154981549815503</v>
      </c>
      <c r="O11">
        <v>96.863468634686342</v>
      </c>
      <c r="P11">
        <v>98.523985239852394</v>
      </c>
      <c r="Q11">
        <v>98.892988929889299</v>
      </c>
      <c r="R11" t="s">
        <v>93</v>
      </c>
      <c r="S11">
        <v>9.6666666666666661</v>
      </c>
      <c r="T11">
        <v>86.5</v>
      </c>
      <c r="U11">
        <v>98.333333333333329</v>
      </c>
      <c r="V11">
        <v>97.166666666666671</v>
      </c>
    </row>
    <row r="12" spans="1:22" x14ac:dyDescent="0.2">
      <c r="B12" t="s">
        <v>94</v>
      </c>
      <c r="C12">
        <v>3</v>
      </c>
      <c r="D12">
        <v>12</v>
      </c>
      <c r="E12">
        <v>0</v>
      </c>
      <c r="F12">
        <v>166</v>
      </c>
      <c r="G12">
        <v>119</v>
      </c>
      <c r="K12" t="s">
        <v>95</v>
      </c>
      <c r="L12">
        <v>0</v>
      </c>
      <c r="M12">
        <v>83.166666666666671</v>
      </c>
      <c r="N12">
        <v>93.833333333333329</v>
      </c>
      <c r="O12">
        <v>97.5</v>
      </c>
      <c r="P12">
        <v>97.833333333333343</v>
      </c>
      <c r="Q12">
        <v>98.5</v>
      </c>
      <c r="R12" t="s">
        <v>95</v>
      </c>
      <c r="S12">
        <v>0</v>
      </c>
      <c r="T12">
        <v>83.166666666666671</v>
      </c>
      <c r="U12">
        <v>93.833333333333329</v>
      </c>
      <c r="V12">
        <v>97.5</v>
      </c>
    </row>
    <row r="13" spans="1:22" x14ac:dyDescent="0.2">
      <c r="B13" t="s">
        <v>96</v>
      </c>
      <c r="C13">
        <v>42</v>
      </c>
      <c r="D13">
        <v>4.5</v>
      </c>
      <c r="E13">
        <v>0</v>
      </c>
      <c r="F13">
        <v>253.5</v>
      </c>
      <c r="G13">
        <v>0</v>
      </c>
      <c r="K13" t="s">
        <v>97</v>
      </c>
      <c r="L13">
        <v>0</v>
      </c>
      <c r="M13">
        <v>87.883959044368595</v>
      </c>
      <c r="N13">
        <v>94.368600682593865</v>
      </c>
      <c r="O13">
        <v>94.539249146757669</v>
      </c>
      <c r="P13">
        <v>97.440273037542653</v>
      </c>
      <c r="Q13">
        <v>98.634812286689424</v>
      </c>
      <c r="R13" t="s">
        <v>97</v>
      </c>
      <c r="S13">
        <v>2.3333333333333335</v>
      </c>
      <c r="T13">
        <v>88.166666666666671</v>
      </c>
      <c r="U13">
        <v>94.5</v>
      </c>
      <c r="V13">
        <v>94.666666666666671</v>
      </c>
    </row>
    <row r="14" spans="1:22" x14ac:dyDescent="0.2">
      <c r="B14" t="s">
        <v>98</v>
      </c>
      <c r="C14">
        <v>293</v>
      </c>
      <c r="D14">
        <v>5</v>
      </c>
      <c r="E14">
        <v>0</v>
      </c>
      <c r="F14">
        <v>2</v>
      </c>
      <c r="G14">
        <v>0</v>
      </c>
      <c r="K14" t="s">
        <v>99</v>
      </c>
      <c r="L14">
        <v>0</v>
      </c>
      <c r="M14">
        <v>85.13513513513513</v>
      </c>
      <c r="N14">
        <v>99.493243243243242</v>
      </c>
      <c r="O14">
        <v>99.493243243243242</v>
      </c>
      <c r="P14">
        <v>98.817567567567565</v>
      </c>
      <c r="Q14">
        <v>99.155405405405403</v>
      </c>
      <c r="R14" t="s">
        <v>99</v>
      </c>
      <c r="S14">
        <v>1.3333333333333335</v>
      </c>
      <c r="T14">
        <v>85.333333333333343</v>
      </c>
      <c r="U14">
        <v>99.5</v>
      </c>
      <c r="V14">
        <v>99.5</v>
      </c>
    </row>
    <row r="15" spans="1:22" x14ac:dyDescent="0.2">
      <c r="B15" t="s">
        <v>100</v>
      </c>
      <c r="C15">
        <v>34.5</v>
      </c>
      <c r="D15">
        <v>6</v>
      </c>
      <c r="E15">
        <v>0</v>
      </c>
      <c r="F15">
        <v>96</v>
      </c>
      <c r="G15">
        <v>163.5</v>
      </c>
      <c r="K15" t="s">
        <v>101</v>
      </c>
      <c r="L15">
        <v>0</v>
      </c>
      <c r="M15">
        <v>85.310277849918975</v>
      </c>
      <c r="N15">
        <v>96.462539702246488</v>
      </c>
      <c r="O15">
        <v>97.098990256171817</v>
      </c>
      <c r="P15">
        <v>98.153789794573996</v>
      </c>
      <c r="Q15">
        <v>98.795801655496035</v>
      </c>
      <c r="R15" t="s">
        <v>101</v>
      </c>
      <c r="S15">
        <v>3.3333333333333335</v>
      </c>
      <c r="T15">
        <v>85.791666666666686</v>
      </c>
      <c r="U15">
        <v>96.541666666666657</v>
      </c>
      <c r="V15">
        <v>97.208333333333343</v>
      </c>
    </row>
    <row r="16" spans="1:22" x14ac:dyDescent="0.2">
      <c r="B16" t="s">
        <v>102</v>
      </c>
      <c r="C16">
        <v>11.5</v>
      </c>
      <c r="D16">
        <v>4</v>
      </c>
      <c r="E16">
        <v>0</v>
      </c>
      <c r="F16">
        <v>187.5</v>
      </c>
      <c r="G16">
        <v>97</v>
      </c>
      <c r="K16" t="s">
        <v>103</v>
      </c>
      <c r="L16">
        <v>0</v>
      </c>
      <c r="M16">
        <v>98.474576271186436</v>
      </c>
      <c r="N16">
        <v>98.983050847457633</v>
      </c>
      <c r="O16">
        <v>99.661016949152554</v>
      </c>
      <c r="R16" t="s">
        <v>103</v>
      </c>
      <c r="S16">
        <v>1.3333333333333335</v>
      </c>
      <c r="T16">
        <v>98.166666666666671</v>
      </c>
      <c r="U16">
        <v>98.666666666666671</v>
      </c>
      <c r="V16">
        <v>99.333333333333329</v>
      </c>
    </row>
    <row r="17" spans="1:22" x14ac:dyDescent="0.2">
      <c r="B17" t="s">
        <v>104</v>
      </c>
      <c r="C17">
        <v>16.5</v>
      </c>
      <c r="D17">
        <v>7</v>
      </c>
      <c r="E17">
        <v>0</v>
      </c>
      <c r="F17">
        <v>275</v>
      </c>
      <c r="G17">
        <v>1.5</v>
      </c>
      <c r="K17" t="s">
        <v>105</v>
      </c>
      <c r="L17">
        <v>0</v>
      </c>
      <c r="M17">
        <v>90.802675585284277</v>
      </c>
      <c r="N17">
        <v>97.993311036789294</v>
      </c>
      <c r="O17">
        <v>99.163879598662206</v>
      </c>
      <c r="R17" t="s">
        <v>105</v>
      </c>
      <c r="S17">
        <v>0.33333333333333337</v>
      </c>
      <c r="T17">
        <v>90.833333333333329</v>
      </c>
      <c r="U17">
        <v>98</v>
      </c>
      <c r="V17">
        <v>99.166666666666671</v>
      </c>
    </row>
    <row r="18" spans="1:22" x14ac:dyDescent="0.2">
      <c r="K18" t="s">
        <v>106</v>
      </c>
      <c r="L18">
        <v>0</v>
      </c>
      <c r="M18">
        <v>95.966386554621849</v>
      </c>
      <c r="N18">
        <v>98.487394957983199</v>
      </c>
      <c r="O18">
        <v>98.655462184873954</v>
      </c>
      <c r="R18" t="s">
        <v>106</v>
      </c>
      <c r="S18">
        <v>0.83333333333333304</v>
      </c>
      <c r="T18">
        <v>96</v>
      </c>
      <c r="U18">
        <v>98.5</v>
      </c>
      <c r="V18">
        <v>98.666666666666671</v>
      </c>
    </row>
    <row r="19" spans="1:22" x14ac:dyDescent="0.2">
      <c r="C19" t="s">
        <v>2</v>
      </c>
      <c r="D19" t="s">
        <v>3</v>
      </c>
      <c r="E19" t="s">
        <v>4</v>
      </c>
      <c r="F19" t="s">
        <v>1</v>
      </c>
    </row>
    <row r="20" spans="1:22" x14ac:dyDescent="0.2">
      <c r="A20" t="s">
        <v>91</v>
      </c>
      <c r="B20" t="s">
        <v>107</v>
      </c>
      <c r="C20">
        <v>290.5</v>
      </c>
      <c r="D20">
        <v>0</v>
      </c>
      <c r="E20">
        <v>0</v>
      </c>
      <c r="F20">
        <v>9.5</v>
      </c>
    </row>
    <row r="21" spans="1:22" x14ac:dyDescent="0.2">
      <c r="B21" t="s">
        <v>27</v>
      </c>
      <c r="C21">
        <v>62.5</v>
      </c>
      <c r="D21">
        <v>0</v>
      </c>
      <c r="E21">
        <v>0</v>
      </c>
      <c r="F21">
        <v>237.5</v>
      </c>
      <c r="L21" t="s">
        <v>73</v>
      </c>
      <c r="M21" t="s">
        <v>27</v>
      </c>
      <c r="N21" t="s">
        <v>28</v>
      </c>
      <c r="O21" t="s">
        <v>29</v>
      </c>
    </row>
    <row r="22" spans="1:22" x14ac:dyDescent="0.2">
      <c r="B22" t="s">
        <v>28</v>
      </c>
      <c r="C22">
        <v>5</v>
      </c>
      <c r="D22">
        <v>0</v>
      </c>
      <c r="E22">
        <v>0</v>
      </c>
      <c r="F22">
        <v>295</v>
      </c>
    </row>
    <row r="23" spans="1:22" x14ac:dyDescent="0.2">
      <c r="B23" t="s">
        <v>29</v>
      </c>
      <c r="C23">
        <v>1</v>
      </c>
      <c r="D23">
        <v>3.5</v>
      </c>
      <c r="E23">
        <v>0</v>
      </c>
      <c r="F23">
        <v>295.5</v>
      </c>
      <c r="K23" t="s">
        <v>108</v>
      </c>
      <c r="L23">
        <v>0</v>
      </c>
      <c r="M23">
        <v>30.240965289919099</v>
      </c>
      <c r="N23">
        <v>58.185481798983574</v>
      </c>
      <c r="O23">
        <v>90.356240482770275</v>
      </c>
    </row>
    <row r="24" spans="1:22" x14ac:dyDescent="0.2">
      <c r="K24" t="s">
        <v>109</v>
      </c>
      <c r="L24">
        <v>0</v>
      </c>
      <c r="M24">
        <v>6.9144747776240552</v>
      </c>
      <c r="N24">
        <v>2.0859529159145627</v>
      </c>
      <c r="O24">
        <v>3.0834329684718704</v>
      </c>
    </row>
    <row r="25" spans="1:22" x14ac:dyDescent="0.2">
      <c r="A25" t="s">
        <v>101</v>
      </c>
      <c r="B25" t="s">
        <v>0</v>
      </c>
      <c r="C25" t="s">
        <v>2</v>
      </c>
      <c r="D25" t="s">
        <v>3</v>
      </c>
      <c r="E25" t="s">
        <v>4</v>
      </c>
      <c r="F25" t="s">
        <v>1</v>
      </c>
      <c r="G25" t="s">
        <v>5</v>
      </c>
      <c r="K25" t="s">
        <v>110</v>
      </c>
      <c r="L25">
        <v>0</v>
      </c>
      <c r="M25">
        <v>11.976221622498366</v>
      </c>
      <c r="N25">
        <v>3.6129764325604721</v>
      </c>
      <c r="O25">
        <v>5.3406625631262035</v>
      </c>
    </row>
    <row r="26" spans="1:22" x14ac:dyDescent="0.2">
      <c r="B26" t="s">
        <v>107</v>
      </c>
      <c r="C26">
        <v>255.5</v>
      </c>
      <c r="D26">
        <v>15</v>
      </c>
      <c r="E26">
        <v>0.5</v>
      </c>
      <c r="F26">
        <v>29</v>
      </c>
      <c r="K26" t="s">
        <v>111</v>
      </c>
      <c r="L26">
        <v>0</v>
      </c>
      <c r="M26">
        <v>85.310277849918975</v>
      </c>
      <c r="N26">
        <v>96.462539702246488</v>
      </c>
      <c r="O26">
        <v>97.098990256171817</v>
      </c>
      <c r="P26">
        <v>98.153789794573996</v>
      </c>
      <c r="Q26">
        <v>98.795801655496035</v>
      </c>
    </row>
    <row r="27" spans="1:22" x14ac:dyDescent="0.2">
      <c r="B27" t="s">
        <v>27</v>
      </c>
      <c r="C27">
        <v>37</v>
      </c>
      <c r="D27">
        <v>3.5</v>
      </c>
      <c r="E27">
        <v>0</v>
      </c>
      <c r="F27">
        <v>259.5</v>
      </c>
      <c r="G27">
        <v>0</v>
      </c>
      <c r="K27" t="s">
        <v>112</v>
      </c>
      <c r="L27">
        <v>0</v>
      </c>
      <c r="M27">
        <v>0.97102036936352365</v>
      </c>
      <c r="N27">
        <v>1.3948366125694434</v>
      </c>
      <c r="O27">
        <v>1.0206615976152229</v>
      </c>
      <c r="P27">
        <v>0.31483383259276365</v>
      </c>
      <c r="Q27">
        <v>0.14496448401701048</v>
      </c>
    </row>
    <row r="28" spans="1:22" x14ac:dyDescent="0.2">
      <c r="B28" t="s">
        <v>28</v>
      </c>
      <c r="C28">
        <v>3</v>
      </c>
      <c r="D28">
        <v>2</v>
      </c>
      <c r="E28">
        <v>0</v>
      </c>
      <c r="F28">
        <v>295</v>
      </c>
      <c r="K28" t="s">
        <v>113</v>
      </c>
      <c r="L28">
        <v>0</v>
      </c>
      <c r="M28">
        <v>1.9420407387270473</v>
      </c>
      <c r="N28">
        <v>2.7896732251388867</v>
      </c>
      <c r="O28">
        <v>2.0413231952304458</v>
      </c>
      <c r="P28">
        <v>0.6296676651855273</v>
      </c>
      <c r="Q28">
        <v>0.28992896803402096</v>
      </c>
    </row>
    <row r="29" spans="1:22" x14ac:dyDescent="0.2">
      <c r="B29" t="s">
        <v>29</v>
      </c>
      <c r="C29">
        <v>3</v>
      </c>
      <c r="D29">
        <v>4.5</v>
      </c>
      <c r="E29">
        <v>1</v>
      </c>
      <c r="F29">
        <v>291.5</v>
      </c>
    </row>
    <row r="30" spans="1:22" x14ac:dyDescent="0.2">
      <c r="B30" t="s">
        <v>14</v>
      </c>
      <c r="C30">
        <v>3</v>
      </c>
      <c r="D30">
        <v>1</v>
      </c>
      <c r="E30">
        <v>0</v>
      </c>
      <c r="F30">
        <v>296</v>
      </c>
    </row>
    <row r="31" spans="1:22" x14ac:dyDescent="0.2">
      <c r="B31" t="s">
        <v>15</v>
      </c>
      <c r="C31">
        <v>1.5</v>
      </c>
      <c r="D31">
        <v>1.5</v>
      </c>
      <c r="E31">
        <v>0</v>
      </c>
      <c r="F31">
        <v>297</v>
      </c>
    </row>
    <row r="33" spans="2:7" x14ac:dyDescent="0.2">
      <c r="B33" t="s">
        <v>6</v>
      </c>
      <c r="C33" t="s">
        <v>2</v>
      </c>
      <c r="D33" t="s">
        <v>3</v>
      </c>
      <c r="E33" t="s">
        <v>4</v>
      </c>
      <c r="F33" t="s">
        <v>1</v>
      </c>
      <c r="G33" t="s">
        <v>5</v>
      </c>
    </row>
    <row r="34" spans="2:7" x14ac:dyDescent="0.2">
      <c r="B34" t="s">
        <v>107</v>
      </c>
      <c r="C34">
        <v>295.5</v>
      </c>
      <c r="D34">
        <v>4.5</v>
      </c>
      <c r="E34">
        <v>0</v>
      </c>
      <c r="F34">
        <v>0</v>
      </c>
    </row>
    <row r="35" spans="2:7" x14ac:dyDescent="0.2">
      <c r="B35" t="s">
        <v>27</v>
      </c>
      <c r="C35">
        <v>48.5</v>
      </c>
      <c r="D35">
        <v>2</v>
      </c>
      <c r="E35">
        <v>0</v>
      </c>
      <c r="F35">
        <v>249.5</v>
      </c>
    </row>
    <row r="36" spans="2:7" x14ac:dyDescent="0.2">
      <c r="B36" t="s">
        <v>28</v>
      </c>
      <c r="C36">
        <v>16.5</v>
      </c>
      <c r="D36">
        <v>2</v>
      </c>
      <c r="E36">
        <v>0</v>
      </c>
      <c r="F36">
        <v>281.5</v>
      </c>
    </row>
    <row r="37" spans="2:7" x14ac:dyDescent="0.2">
      <c r="B37" t="s">
        <v>29</v>
      </c>
      <c r="C37">
        <v>5.5</v>
      </c>
      <c r="D37">
        <v>2</v>
      </c>
      <c r="E37">
        <v>0</v>
      </c>
      <c r="F37">
        <v>292.5</v>
      </c>
    </row>
    <row r="38" spans="2:7" x14ac:dyDescent="0.2">
      <c r="B38" t="s">
        <v>14</v>
      </c>
      <c r="C38">
        <v>6.5</v>
      </c>
      <c r="D38">
        <v>0</v>
      </c>
      <c r="E38">
        <v>0</v>
      </c>
      <c r="F38">
        <v>293.5</v>
      </c>
    </row>
    <row r="39" spans="2:7" x14ac:dyDescent="0.2">
      <c r="B39" t="s">
        <v>15</v>
      </c>
      <c r="C39">
        <v>4</v>
      </c>
      <c r="D39">
        <v>0.5</v>
      </c>
      <c r="E39">
        <v>0</v>
      </c>
      <c r="F39">
        <v>295.5</v>
      </c>
    </row>
    <row r="41" spans="2:7" x14ac:dyDescent="0.2">
      <c r="B41" t="s">
        <v>7</v>
      </c>
      <c r="C41" t="s">
        <v>2</v>
      </c>
      <c r="D41" t="s">
        <v>3</v>
      </c>
      <c r="E41" t="s">
        <v>4</v>
      </c>
      <c r="F41" t="s">
        <v>1</v>
      </c>
      <c r="G41" t="s">
        <v>5</v>
      </c>
    </row>
    <row r="42" spans="2:7" x14ac:dyDescent="0.2">
      <c r="B42" t="s">
        <v>107</v>
      </c>
      <c r="C42">
        <v>280.5</v>
      </c>
      <c r="D42">
        <v>10.5</v>
      </c>
      <c r="E42">
        <v>2</v>
      </c>
      <c r="F42">
        <v>7</v>
      </c>
    </row>
    <row r="43" spans="2:7" x14ac:dyDescent="0.2">
      <c r="B43" t="s">
        <v>27</v>
      </c>
      <c r="C43">
        <v>27.5</v>
      </c>
      <c r="D43">
        <v>7.5</v>
      </c>
      <c r="E43">
        <v>0.5</v>
      </c>
      <c r="F43">
        <v>264.5</v>
      </c>
    </row>
    <row r="44" spans="2:7" x14ac:dyDescent="0.2">
      <c r="B44" t="s">
        <v>28</v>
      </c>
      <c r="C44">
        <v>13.5</v>
      </c>
      <c r="D44">
        <v>2.5</v>
      </c>
      <c r="E44">
        <v>0.5</v>
      </c>
      <c r="F44">
        <v>283.5</v>
      </c>
    </row>
    <row r="45" spans="2:7" x14ac:dyDescent="0.2">
      <c r="B45" t="s">
        <v>29</v>
      </c>
      <c r="C45">
        <v>5</v>
      </c>
      <c r="D45">
        <v>8</v>
      </c>
      <c r="E45">
        <v>3</v>
      </c>
      <c r="F45">
        <v>284</v>
      </c>
    </row>
    <row r="46" spans="2:7" x14ac:dyDescent="0.2">
      <c r="B46" t="s">
        <v>14</v>
      </c>
      <c r="C46">
        <v>4</v>
      </c>
      <c r="D46">
        <v>3.5</v>
      </c>
      <c r="E46">
        <v>0</v>
      </c>
      <c r="F46">
        <v>292.5</v>
      </c>
    </row>
    <row r="47" spans="2:7" x14ac:dyDescent="0.2">
      <c r="B47" t="s">
        <v>15</v>
      </c>
      <c r="C47">
        <v>2.5</v>
      </c>
      <c r="D47">
        <v>1.5</v>
      </c>
      <c r="E47">
        <v>0</v>
      </c>
      <c r="F47">
        <v>296</v>
      </c>
    </row>
    <row r="49" spans="1:7" x14ac:dyDescent="0.2">
      <c r="B49" t="s">
        <v>8</v>
      </c>
      <c r="C49" t="s">
        <v>2</v>
      </c>
      <c r="D49" t="s">
        <v>3</v>
      </c>
      <c r="E49" t="s">
        <v>4</v>
      </c>
      <c r="F49" t="s">
        <v>1</v>
      </c>
      <c r="G49" t="s">
        <v>5</v>
      </c>
    </row>
    <row r="50" spans="1:7" x14ac:dyDescent="0.2">
      <c r="B50" t="s">
        <v>107</v>
      </c>
      <c r="C50">
        <v>291</v>
      </c>
      <c r="D50">
        <v>5</v>
      </c>
      <c r="E50">
        <v>0</v>
      </c>
      <c r="F50">
        <v>4</v>
      </c>
    </row>
    <row r="51" spans="1:7" x14ac:dyDescent="0.2">
      <c r="B51" t="s">
        <v>27</v>
      </c>
      <c r="C51">
        <v>42.5</v>
      </c>
      <c r="D51">
        <v>1.5</v>
      </c>
      <c r="E51">
        <v>0</v>
      </c>
      <c r="F51">
        <v>256</v>
      </c>
    </row>
    <row r="52" spans="1:7" x14ac:dyDescent="0.2">
      <c r="B52" t="s">
        <v>28</v>
      </c>
      <c r="C52">
        <v>1.5</v>
      </c>
      <c r="D52">
        <v>0</v>
      </c>
      <c r="E52">
        <v>0</v>
      </c>
      <c r="F52">
        <v>298.5</v>
      </c>
    </row>
    <row r="53" spans="1:7" x14ac:dyDescent="0.2">
      <c r="B53" t="s">
        <v>29</v>
      </c>
      <c r="C53">
        <v>1.5</v>
      </c>
      <c r="D53">
        <v>0</v>
      </c>
      <c r="E53">
        <v>0</v>
      </c>
      <c r="F53">
        <v>298.5</v>
      </c>
    </row>
    <row r="54" spans="1:7" x14ac:dyDescent="0.2">
      <c r="B54" t="s">
        <v>14</v>
      </c>
      <c r="C54">
        <v>3.5</v>
      </c>
      <c r="D54">
        <v>0</v>
      </c>
      <c r="E54">
        <v>0</v>
      </c>
      <c r="F54">
        <v>296.5</v>
      </c>
    </row>
    <row r="55" spans="1:7" x14ac:dyDescent="0.2">
      <c r="B55" t="s">
        <v>15</v>
      </c>
      <c r="C55">
        <v>2</v>
      </c>
      <c r="D55">
        <v>0.5</v>
      </c>
      <c r="E55">
        <v>0</v>
      </c>
      <c r="F55">
        <v>297.5</v>
      </c>
    </row>
    <row r="58" spans="1:7" x14ac:dyDescent="0.2">
      <c r="A58" t="s">
        <v>103</v>
      </c>
      <c r="C58" t="s">
        <v>2</v>
      </c>
      <c r="D58" t="s">
        <v>3</v>
      </c>
      <c r="E58" t="s">
        <v>4</v>
      </c>
      <c r="F58" t="s">
        <v>1</v>
      </c>
    </row>
    <row r="59" spans="1:7" x14ac:dyDescent="0.2">
      <c r="B59" t="s">
        <v>107</v>
      </c>
      <c r="C59">
        <v>293.5</v>
      </c>
      <c r="D59">
        <v>1.5</v>
      </c>
      <c r="E59">
        <v>0</v>
      </c>
      <c r="F59">
        <v>4</v>
      </c>
    </row>
    <row r="60" spans="1:7" x14ac:dyDescent="0.2">
      <c r="B60" t="s">
        <v>27</v>
      </c>
      <c r="C60">
        <v>2.5</v>
      </c>
      <c r="D60">
        <v>2</v>
      </c>
      <c r="E60">
        <v>0</v>
      </c>
      <c r="F60">
        <v>294.5</v>
      </c>
    </row>
    <row r="61" spans="1:7" x14ac:dyDescent="0.2">
      <c r="B61" t="s">
        <v>28</v>
      </c>
      <c r="C61">
        <v>4</v>
      </c>
      <c r="D61">
        <v>0</v>
      </c>
      <c r="E61">
        <v>0</v>
      </c>
      <c r="F61">
        <v>296</v>
      </c>
    </row>
    <row r="62" spans="1:7" x14ac:dyDescent="0.2">
      <c r="B62" t="s">
        <v>29</v>
      </c>
      <c r="C62">
        <v>2</v>
      </c>
      <c r="D62">
        <v>0</v>
      </c>
      <c r="E62">
        <v>0</v>
      </c>
      <c r="F62">
        <v>298</v>
      </c>
    </row>
    <row r="64" spans="1:7" x14ac:dyDescent="0.2">
      <c r="A64" t="s">
        <v>105</v>
      </c>
      <c r="C64" t="s">
        <v>2</v>
      </c>
      <c r="D64" t="s">
        <v>3</v>
      </c>
      <c r="E64" t="s">
        <v>4</v>
      </c>
      <c r="F64" t="s">
        <v>1</v>
      </c>
    </row>
    <row r="65" spans="1:6" x14ac:dyDescent="0.2">
      <c r="B65" t="s">
        <v>107</v>
      </c>
      <c r="C65">
        <v>286.5</v>
      </c>
      <c r="D65">
        <v>12.5</v>
      </c>
      <c r="E65">
        <v>0</v>
      </c>
      <c r="F65">
        <v>1</v>
      </c>
    </row>
    <row r="66" spans="1:6" x14ac:dyDescent="0.2">
      <c r="B66" t="s">
        <v>27</v>
      </c>
      <c r="C66">
        <v>23.5</v>
      </c>
      <c r="D66">
        <v>4</v>
      </c>
      <c r="E66">
        <v>0</v>
      </c>
      <c r="F66">
        <v>272.5</v>
      </c>
    </row>
    <row r="67" spans="1:6" x14ac:dyDescent="0.2">
      <c r="B67" t="s">
        <v>28</v>
      </c>
      <c r="C67">
        <v>4</v>
      </c>
      <c r="D67">
        <v>2</v>
      </c>
      <c r="E67">
        <v>0</v>
      </c>
      <c r="F67">
        <v>294</v>
      </c>
    </row>
    <row r="68" spans="1:6" x14ac:dyDescent="0.2">
      <c r="B68" t="s">
        <v>29</v>
      </c>
      <c r="C68">
        <v>2</v>
      </c>
      <c r="D68">
        <v>0.5</v>
      </c>
      <c r="E68">
        <v>0</v>
      </c>
      <c r="F68">
        <v>297.5</v>
      </c>
    </row>
    <row r="70" spans="1:6" x14ac:dyDescent="0.2">
      <c r="A70" t="s">
        <v>106</v>
      </c>
      <c r="C70" t="s">
        <v>2</v>
      </c>
      <c r="D70" t="s">
        <v>3</v>
      </c>
      <c r="E70" t="s">
        <v>4</v>
      </c>
      <c r="F70" t="s">
        <v>1</v>
      </c>
    </row>
    <row r="71" spans="1:6" x14ac:dyDescent="0.2">
      <c r="B71" t="s">
        <v>107</v>
      </c>
      <c r="C71">
        <v>278.5</v>
      </c>
      <c r="D71">
        <v>19</v>
      </c>
      <c r="E71">
        <v>0</v>
      </c>
      <c r="F71">
        <v>2.5</v>
      </c>
    </row>
    <row r="72" spans="1:6" x14ac:dyDescent="0.2">
      <c r="B72" t="s">
        <v>27</v>
      </c>
      <c r="C72">
        <v>7.5</v>
      </c>
      <c r="D72">
        <v>4.5</v>
      </c>
      <c r="E72">
        <v>0</v>
      </c>
      <c r="F72">
        <v>288</v>
      </c>
    </row>
    <row r="73" spans="1:6" x14ac:dyDescent="0.2">
      <c r="B73" t="s">
        <v>28</v>
      </c>
      <c r="C73">
        <v>4</v>
      </c>
      <c r="D73">
        <v>0.5</v>
      </c>
      <c r="E73">
        <v>0</v>
      </c>
      <c r="F73">
        <v>295.5</v>
      </c>
    </row>
    <row r="74" spans="1:6" x14ac:dyDescent="0.2">
      <c r="B74" t="s">
        <v>29</v>
      </c>
      <c r="C74">
        <v>4.5</v>
      </c>
      <c r="D74">
        <v>1</v>
      </c>
      <c r="E74">
        <v>0</v>
      </c>
      <c r="F74">
        <v>296</v>
      </c>
    </row>
    <row r="75" spans="1:6" x14ac:dyDescent="0.2">
      <c r="B75" t="s">
        <v>14</v>
      </c>
    </row>
    <row r="76" spans="1:6" x14ac:dyDescent="0.2">
      <c r="B76" t="s">
        <v>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1AE9B-0D99-4E9C-970E-B2D7E4EF5975}">
  <dimension ref="A1:H7"/>
  <sheetViews>
    <sheetView workbookViewId="0">
      <selection activeCell="E16" sqref="E16"/>
    </sheetView>
  </sheetViews>
  <sheetFormatPr baseColWidth="10" defaultColWidth="8.83203125" defaultRowHeight="15" x14ac:dyDescent="0.2"/>
  <sheetData>
    <row r="1" spans="1:8" x14ac:dyDescent="0.2">
      <c r="C1" s="19"/>
      <c r="D1" s="19"/>
      <c r="E1" s="19"/>
      <c r="F1" s="19" t="s">
        <v>131</v>
      </c>
      <c r="G1" s="19"/>
      <c r="H1" s="19"/>
    </row>
    <row r="2" spans="1:8" x14ac:dyDescent="0.2">
      <c r="A2" t="s">
        <v>132</v>
      </c>
      <c r="C2" s="20"/>
      <c r="D2" s="20"/>
      <c r="E2" s="20"/>
      <c r="F2" s="20"/>
      <c r="G2" s="20"/>
      <c r="H2" s="20"/>
    </row>
    <row r="3" spans="1:8" x14ac:dyDescent="0.2">
      <c r="B3" s="16"/>
      <c r="C3" s="16"/>
      <c r="D3" s="16"/>
      <c r="E3" s="16"/>
      <c r="F3" s="16" t="s">
        <v>75</v>
      </c>
      <c r="G3" s="16" t="s">
        <v>76</v>
      </c>
      <c r="H3" s="16" t="s">
        <v>77</v>
      </c>
    </row>
    <row r="4" spans="1:8" x14ac:dyDescent="0.2">
      <c r="B4" s="16" t="s">
        <v>73</v>
      </c>
      <c r="C4" s="17"/>
      <c r="D4" s="17"/>
      <c r="E4" s="17"/>
      <c r="F4" s="17">
        <v>4.8465678192625443</v>
      </c>
      <c r="G4" s="17">
        <v>9.0723912704551815</v>
      </c>
      <c r="H4" s="17">
        <v>10.804162597452255</v>
      </c>
    </row>
    <row r="5" spans="1:8" x14ac:dyDescent="0.2">
      <c r="B5" s="16" t="s">
        <v>27</v>
      </c>
      <c r="C5" s="17"/>
      <c r="D5" s="17"/>
      <c r="E5" s="17"/>
      <c r="F5" s="17">
        <v>5.0743070538333273</v>
      </c>
      <c r="G5" s="17">
        <v>7.9265077054527051</v>
      </c>
      <c r="H5" s="17">
        <v>10.323374167413155</v>
      </c>
    </row>
    <row r="6" spans="1:8" x14ac:dyDescent="0.2">
      <c r="B6" s="16" t="s">
        <v>28</v>
      </c>
      <c r="C6" s="17"/>
      <c r="D6" s="17"/>
      <c r="E6" s="17"/>
      <c r="F6" s="17">
        <v>4.8099285571851942</v>
      </c>
      <c r="G6" s="17">
        <v>5.8491604040054597</v>
      </c>
      <c r="H6" s="17">
        <v>8.7670085126748667</v>
      </c>
    </row>
    <row r="7" spans="1:8" x14ac:dyDescent="0.2">
      <c r="B7" s="16" t="s">
        <v>29</v>
      </c>
      <c r="C7" s="17"/>
      <c r="D7" s="17"/>
      <c r="E7" s="17"/>
      <c r="F7" s="17">
        <v>3.1385516488462906</v>
      </c>
      <c r="G7" s="17">
        <v>3.0835778402286222</v>
      </c>
      <c r="H7" s="17">
        <v>5.1065385916470403</v>
      </c>
    </row>
  </sheetData>
  <mergeCells count="2">
    <mergeCell ref="C1:E2"/>
    <mergeCell ref="F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1A</vt:lpstr>
      <vt:lpstr>Fig 1C (left)</vt:lpstr>
      <vt:lpstr>Fig 1C (right)</vt:lpstr>
      <vt:lpstr>Fig S1A</vt:lpstr>
      <vt:lpstr>Fig S1B</vt:lpstr>
      <vt:lpstr>Fig S1C</vt:lpstr>
      <vt:lpstr>Fig S4A</vt:lpstr>
      <vt:lpstr>Fig S4B</vt:lpstr>
      <vt:lpstr>Fig S4C</vt:lpstr>
      <vt:lpstr>Fig S4E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Jaishree Tripathi</dc:creator>
  <cp:lastModifiedBy>Zbynek Bozdech (Prof)</cp:lastModifiedBy>
  <dcterms:created xsi:type="dcterms:W3CDTF">2024-07-09T05:15:48Z</dcterms:created>
  <dcterms:modified xsi:type="dcterms:W3CDTF">2024-08-13T03:46:19Z</dcterms:modified>
</cp:coreProperties>
</file>