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martine.simonelig/Desktop/"/>
    </mc:Choice>
  </mc:AlternateContent>
  <xr:revisionPtr revIDLastSave="0" documentId="8_{DDD50B04-D564-9342-97C1-69211DDAF5B2}" xr6:coauthVersionLast="36" xr6:coauthVersionMax="36" xr10:uidLastSave="{00000000-0000-0000-0000-000000000000}"/>
  <bookViews>
    <workbookView xWindow="4180" yWindow="1460" windowWidth="38400" windowHeight="19260" tabRatio="731" firstSheet="10" activeTab="22" xr2:uid="{3E791CD6-85C7-3948-B5BB-36D6EAD32CEF}"/>
  </bookViews>
  <sheets>
    <sheet name="Figure 1 d and e" sheetId="2" r:id="rId1"/>
    <sheet name="Figure 2 f" sheetId="3" r:id="rId2"/>
    <sheet name="Figure 2 g and h" sheetId="28" r:id="rId3"/>
    <sheet name="Figure 2 i" sheetId="29" r:id="rId4"/>
    <sheet name="Figure 2 l" sheetId="4" r:id="rId5"/>
    <sheet name="Figure 2 m" sheetId="11" r:id="rId6"/>
    <sheet name="Figure 3 j" sheetId="26" r:id="rId7"/>
    <sheet name="Figure 3 k" sheetId="27" r:id="rId8"/>
    <sheet name="Figure 4 e f g and h" sheetId="5" r:id="rId9"/>
    <sheet name="Figure 5 d and i" sheetId="6" r:id="rId10"/>
    <sheet name="Figure 6 c and d" sheetId="7" r:id="rId11"/>
    <sheet name="Figure 6 g" sheetId="23" r:id="rId12"/>
    <sheet name="Figure 6 h and i" sheetId="1" r:id="rId13"/>
    <sheet name="Figure 7 b" sheetId="8" r:id="rId14"/>
    <sheet name="Figure 7 d" sheetId="9" r:id="rId15"/>
    <sheet name="Figure 7 g" sheetId="10" r:id="rId16"/>
    <sheet name="Figure 7 i" sheetId="25" r:id="rId17"/>
    <sheet name="Figure S1 d" sheetId="14" r:id="rId18"/>
    <sheet name="Figure S2 c" sheetId="12" r:id="rId19"/>
    <sheet name="Figure S3 d" sheetId="13" r:id="rId20"/>
    <sheet name="Figure S3 h" sheetId="18" r:id="rId21"/>
    <sheet name="Figure S3 k" sheetId="30" r:id="rId22"/>
    <sheet name="Figure S3 m" sheetId="31" r:id="rId23"/>
    <sheet name="Figure S5 b" sheetId="15" r:id="rId24"/>
    <sheet name="Figure S5 c" sheetId="17" r:id="rId25"/>
    <sheet name="Figure S6b" sheetId="16" r:id="rId26"/>
    <sheet name="Figure S6 d and e" sheetId="19" r:id="rId27"/>
    <sheet name="Figure S9 b" sheetId="20" r:id="rId28"/>
    <sheet name="Figure S9 c" sheetId="21" r:id="rId29"/>
    <sheet name="Figure S9 e and g" sheetId="22" r:id="rId3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28" l="1"/>
  <c r="G19" i="2"/>
  <c r="I6" i="3" l="1"/>
  <c r="I5" i="3"/>
  <c r="I13" i="28"/>
  <c r="I14" i="28"/>
  <c r="I6" i="28"/>
  <c r="R8" i="9"/>
  <c r="R7" i="9"/>
  <c r="Q9" i="9"/>
  <c r="Q8" i="9"/>
  <c r="Q7" i="9"/>
  <c r="P8" i="15"/>
  <c r="Q7" i="15"/>
  <c r="Q8" i="15" s="1"/>
  <c r="Q6" i="15"/>
  <c r="P7" i="15"/>
  <c r="P6" i="15"/>
  <c r="E10" i="7"/>
  <c r="C10" i="7"/>
  <c r="I8" i="17"/>
  <c r="I7" i="17"/>
  <c r="R9" i="9" l="1"/>
  <c r="I7" i="3"/>
  <c r="I15" i="28"/>
  <c r="I8" i="28"/>
  <c r="AB21" i="12"/>
  <c r="Q13" i="21" l="1"/>
  <c r="Q7" i="21"/>
  <c r="Q12" i="21"/>
  <c r="Q8" i="21"/>
  <c r="Q9" i="21" s="1"/>
  <c r="M43" i="21"/>
  <c r="M44" i="21"/>
  <c r="M45" i="21"/>
  <c r="M46" i="21"/>
  <c r="M47" i="21"/>
  <c r="M48" i="21"/>
  <c r="M49" i="21"/>
  <c r="M50" i="21"/>
  <c r="M51" i="21"/>
  <c r="M52" i="21"/>
  <c r="M53" i="21"/>
  <c r="M54" i="21"/>
  <c r="M55" i="21"/>
  <c r="M42" i="21"/>
  <c r="M41" i="21"/>
  <c r="M35" i="21"/>
  <c r="M34" i="21"/>
  <c r="M33" i="21"/>
  <c r="M27" i="21"/>
  <c r="M26" i="21"/>
  <c r="M25" i="21"/>
  <c r="M19" i="21"/>
  <c r="M18" i="21"/>
  <c r="M17" i="21"/>
  <c r="M11" i="21"/>
  <c r="M10" i="21"/>
  <c r="M9" i="21"/>
  <c r="M40" i="21"/>
  <c r="M39" i="21"/>
  <c r="M38" i="21"/>
  <c r="M37" i="21"/>
  <c r="M36" i="21"/>
  <c r="M32" i="21"/>
  <c r="M31" i="21"/>
  <c r="M30" i="21"/>
  <c r="M29" i="21"/>
  <c r="M28" i="21"/>
  <c r="M24" i="21"/>
  <c r="M23" i="21"/>
  <c r="M22" i="21"/>
  <c r="M21" i="21"/>
  <c r="M20" i="21"/>
  <c r="M16" i="21"/>
  <c r="M15" i="21"/>
  <c r="M14" i="21"/>
  <c r="M13" i="21"/>
  <c r="M12" i="21"/>
  <c r="M8" i="21"/>
  <c r="M7" i="21"/>
  <c r="H9" i="21"/>
  <c r="H8" i="21"/>
  <c r="H7" i="21"/>
  <c r="D8" i="21"/>
  <c r="D9" i="21"/>
  <c r="D10" i="21"/>
  <c r="D11" i="21"/>
  <c r="D12" i="21"/>
  <c r="D13" i="21"/>
  <c r="D14" i="21"/>
  <c r="D15" i="21"/>
  <c r="D16" i="21"/>
  <c r="D17" i="21"/>
  <c r="D18" i="21"/>
  <c r="D19" i="21"/>
  <c r="D20" i="21"/>
  <c r="D21" i="21"/>
  <c r="D22" i="21"/>
  <c r="D23" i="21"/>
  <c r="D24" i="21"/>
  <c r="D25" i="21"/>
  <c r="D26" i="21"/>
  <c r="D27" i="21"/>
  <c r="D28" i="21"/>
  <c r="D29" i="21"/>
  <c r="D30" i="21"/>
  <c r="D31" i="21"/>
  <c r="D32" i="21"/>
  <c r="D33" i="21"/>
  <c r="D34" i="21"/>
  <c r="D35" i="21"/>
  <c r="D36" i="21"/>
  <c r="D37" i="21"/>
  <c r="D38" i="21"/>
  <c r="D39" i="21"/>
  <c r="D40" i="21"/>
  <c r="D41" i="21"/>
  <c r="D42" i="21"/>
  <c r="D7" i="21"/>
  <c r="I7" i="18" l="1"/>
  <c r="I6" i="18"/>
  <c r="I5" i="18"/>
  <c r="E6" i="18"/>
  <c r="E7" i="18"/>
  <c r="E8" i="18"/>
  <c r="E9" i="18"/>
  <c r="E10" i="18"/>
  <c r="E11" i="18"/>
  <c r="E12" i="18"/>
  <c r="E13" i="18"/>
  <c r="E14" i="18"/>
  <c r="E15" i="18"/>
  <c r="E16" i="18"/>
  <c r="E17" i="18"/>
  <c r="E18" i="18"/>
  <c r="E19" i="18"/>
  <c r="E20" i="18"/>
  <c r="E21" i="18"/>
  <c r="E22" i="18"/>
  <c r="E23" i="18"/>
  <c r="E24" i="18"/>
  <c r="E25" i="18"/>
  <c r="E26" i="18"/>
  <c r="E27" i="18"/>
  <c r="E28" i="18"/>
  <c r="E29" i="18"/>
  <c r="E30" i="18"/>
  <c r="E31" i="18"/>
  <c r="E32" i="18"/>
  <c r="E33" i="18"/>
  <c r="E34" i="18"/>
  <c r="E35" i="18"/>
  <c r="E36" i="18"/>
  <c r="E37" i="18"/>
  <c r="E38" i="18"/>
  <c r="E39" i="18"/>
  <c r="E40" i="18"/>
  <c r="E41" i="18"/>
  <c r="E42" i="18"/>
  <c r="E43" i="18"/>
  <c r="E44" i="18"/>
  <c r="E45" i="18"/>
  <c r="E46" i="18"/>
  <c r="E47" i="18"/>
  <c r="E48" i="18"/>
  <c r="E49" i="18"/>
  <c r="E50" i="18"/>
  <c r="E51" i="18"/>
  <c r="E52" i="18"/>
  <c r="E53" i="18"/>
  <c r="E54" i="18"/>
  <c r="E55" i="18"/>
  <c r="E56" i="18"/>
  <c r="E57" i="18"/>
  <c r="E58" i="18"/>
  <c r="E59" i="18"/>
  <c r="E60" i="18"/>
  <c r="E61" i="18"/>
  <c r="E62" i="18"/>
  <c r="E63" i="18"/>
  <c r="E64" i="18"/>
  <c r="E65" i="18"/>
  <c r="E66" i="18"/>
  <c r="E67" i="18"/>
  <c r="E68" i="18"/>
  <c r="E69" i="18"/>
  <c r="E70" i="18"/>
  <c r="E71" i="18"/>
  <c r="E72" i="18"/>
  <c r="E73" i="18"/>
  <c r="E74" i="18"/>
  <c r="E75" i="18"/>
  <c r="E76" i="18"/>
  <c r="E77" i="18"/>
  <c r="E78" i="18"/>
  <c r="E79" i="18"/>
  <c r="E80" i="18"/>
  <c r="E81" i="18"/>
  <c r="E82" i="18"/>
  <c r="E83" i="18"/>
  <c r="E84" i="18"/>
  <c r="E85" i="18"/>
  <c r="E86" i="18"/>
  <c r="E87" i="18"/>
  <c r="E88" i="18"/>
  <c r="E89" i="18"/>
  <c r="E90" i="18"/>
  <c r="E91" i="18"/>
  <c r="E92" i="18"/>
  <c r="E93" i="18"/>
  <c r="E94" i="18"/>
  <c r="E95" i="18"/>
  <c r="E96" i="18"/>
  <c r="E97" i="18"/>
  <c r="E98" i="18"/>
  <c r="E99" i="18"/>
  <c r="E100" i="18"/>
  <c r="E101" i="18"/>
  <c r="E102" i="18"/>
  <c r="E103" i="18"/>
  <c r="E104" i="18"/>
  <c r="E105" i="18"/>
  <c r="E106" i="18"/>
  <c r="E107" i="18"/>
  <c r="E108" i="18"/>
  <c r="E109" i="18"/>
  <c r="E110" i="18"/>
  <c r="E111" i="18"/>
  <c r="E112" i="18"/>
  <c r="E113" i="18"/>
  <c r="E114" i="18"/>
  <c r="E115" i="18"/>
  <c r="E116" i="18"/>
  <c r="E117" i="18"/>
  <c r="E118" i="18"/>
  <c r="E119" i="18"/>
  <c r="E120" i="18"/>
  <c r="E121" i="18"/>
  <c r="E122" i="18"/>
  <c r="E123" i="18"/>
  <c r="E124" i="18"/>
  <c r="E125" i="18"/>
  <c r="E126" i="18"/>
  <c r="E127" i="18"/>
  <c r="E128" i="18"/>
  <c r="E129" i="18"/>
  <c r="E130" i="18"/>
  <c r="E131" i="18"/>
  <c r="E132" i="18"/>
  <c r="E133" i="18"/>
  <c r="E134" i="18"/>
  <c r="E135" i="18"/>
  <c r="E136" i="18"/>
  <c r="E137" i="18"/>
  <c r="E138" i="18"/>
  <c r="E139" i="18"/>
  <c r="E140" i="18"/>
  <c r="E141" i="18"/>
  <c r="E142" i="18"/>
  <c r="E143" i="18"/>
  <c r="E144" i="18"/>
  <c r="E145" i="18"/>
  <c r="E146" i="18"/>
  <c r="E147" i="18"/>
  <c r="E148" i="18"/>
  <c r="E149" i="18"/>
  <c r="E150" i="18"/>
  <c r="E151" i="18"/>
  <c r="E152" i="18"/>
  <c r="E153" i="18"/>
  <c r="E154" i="18"/>
  <c r="E155" i="18"/>
  <c r="E156" i="18"/>
  <c r="E157" i="18"/>
  <c r="E158" i="18"/>
  <c r="E159" i="18"/>
  <c r="E160" i="18"/>
  <c r="E161" i="18"/>
  <c r="E162" i="18"/>
  <c r="E163" i="18"/>
  <c r="E164" i="18"/>
  <c r="E165" i="18"/>
  <c r="E166" i="18"/>
  <c r="E167" i="18"/>
  <c r="E168" i="18"/>
  <c r="E169" i="18"/>
  <c r="E170" i="18"/>
  <c r="E171" i="18"/>
  <c r="E172" i="18"/>
  <c r="E173" i="18"/>
  <c r="E174" i="18"/>
  <c r="E175" i="18"/>
  <c r="E176" i="18"/>
  <c r="E177" i="18"/>
  <c r="E178" i="18"/>
  <c r="E179" i="18"/>
  <c r="E180" i="18"/>
  <c r="E181" i="18"/>
  <c r="E182" i="18"/>
  <c r="E183" i="18"/>
  <c r="E5" i="18"/>
  <c r="E6" i="4" l="1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5" i="4"/>
  <c r="J7" i="4"/>
  <c r="J6" i="4"/>
  <c r="J5" i="4"/>
  <c r="AB15" i="12" l="1"/>
  <c r="B8" i="17" l="1"/>
  <c r="B7" i="17"/>
  <c r="I10" i="6"/>
  <c r="J9" i="6" s="1"/>
  <c r="G10" i="6"/>
  <c r="H9" i="6" s="1"/>
  <c r="E10" i="6"/>
  <c r="F7" i="6" s="1"/>
  <c r="C10" i="6"/>
  <c r="D7" i="6" s="1"/>
  <c r="I10" i="7"/>
  <c r="J7" i="7" s="1"/>
  <c r="G10" i="7"/>
  <c r="H9" i="7" s="1"/>
  <c r="F7" i="7"/>
  <c r="D7" i="7"/>
  <c r="G15" i="8"/>
  <c r="Q15" i="8"/>
  <c r="G15" i="25"/>
  <c r="S15" i="25"/>
  <c r="S7" i="25"/>
  <c r="S6" i="25"/>
  <c r="S4" i="25"/>
  <c r="C10" i="16"/>
  <c r="D9" i="16" s="1"/>
  <c r="E10" i="16"/>
  <c r="F9" i="16" s="1"/>
  <c r="H7" i="7" l="1"/>
  <c r="F8" i="7"/>
  <c r="J7" i="6"/>
  <c r="J8" i="6"/>
  <c r="H7" i="6"/>
  <c r="H8" i="6"/>
  <c r="F8" i="6"/>
  <c r="F9" i="6"/>
  <c r="D8" i="6"/>
  <c r="D9" i="6"/>
  <c r="D10" i="6" s="1"/>
  <c r="H8" i="7"/>
  <c r="H10" i="7" s="1"/>
  <c r="J8" i="7"/>
  <c r="J9" i="7"/>
  <c r="D8" i="7"/>
  <c r="D9" i="7"/>
  <c r="F9" i="7"/>
  <c r="D7" i="16"/>
  <c r="D8" i="16"/>
  <c r="D10" i="16" s="1"/>
  <c r="F7" i="16"/>
  <c r="F8" i="16"/>
  <c r="C10" i="5"/>
  <c r="D9" i="5" s="1"/>
  <c r="H10" i="6" l="1"/>
  <c r="F10" i="6"/>
  <c r="F10" i="7"/>
  <c r="J10" i="6"/>
  <c r="J10" i="7"/>
  <c r="D10" i="7"/>
  <c r="F10" i="16"/>
  <c r="D8" i="5"/>
  <c r="D7" i="5"/>
  <c r="D10" i="5" l="1"/>
  <c r="E10" i="5" s="1"/>
  <c r="F7" i="5" s="1"/>
  <c r="F9" i="5"/>
  <c r="F8" i="5"/>
  <c r="F10" i="5" l="1"/>
  <c r="G10" i="5"/>
  <c r="H7" i="5" s="1"/>
  <c r="H9" i="5" l="1"/>
  <c r="H8" i="5"/>
  <c r="H10" i="5" l="1"/>
  <c r="I10" i="5" l="1"/>
  <c r="J9" i="5" l="1"/>
  <c r="J7" i="5"/>
  <c r="J8" i="5"/>
  <c r="J10" i="5" l="1"/>
  <c r="K10" i="5" l="1"/>
  <c r="L7" i="5" s="1"/>
  <c r="L9" i="5" l="1"/>
  <c r="L8" i="5"/>
  <c r="L10" i="5" l="1"/>
  <c r="M10" i="5" l="1"/>
  <c r="N7" i="5" s="1"/>
  <c r="N9" i="5" l="1"/>
  <c r="N8" i="5"/>
  <c r="N10" i="5" l="1"/>
  <c r="O10" i="5" l="1"/>
  <c r="P8" i="5" l="1"/>
  <c r="P7" i="5"/>
  <c r="P9" i="5"/>
  <c r="P10" i="5" l="1"/>
  <c r="Q10" i="5" l="1"/>
  <c r="R9" i="5" l="1"/>
  <c r="R7" i="5"/>
  <c r="R8" i="5"/>
  <c r="R10" i="5" l="1"/>
  <c r="Q13" i="8" l="1"/>
  <c r="Q12" i="8"/>
  <c r="Q11" i="8"/>
  <c r="Q10" i="8"/>
  <c r="Q9" i="8"/>
  <c r="Q7" i="8"/>
  <c r="Q6" i="8"/>
  <c r="Q5" i="8"/>
  <c r="Q4" i="8"/>
  <c r="G19" i="8"/>
  <c r="G21" i="8"/>
  <c r="Q21" i="8"/>
  <c r="Q19" i="8"/>
  <c r="T6" i="8" l="1"/>
  <c r="Q21" i="12"/>
  <c r="G19" i="12"/>
  <c r="Q19" i="12"/>
  <c r="AB19" i="12"/>
  <c r="S21" i="25" l="1"/>
  <c r="S19" i="25"/>
  <c r="G21" i="25"/>
  <c r="G19" i="25"/>
  <c r="S13" i="25"/>
  <c r="S12" i="25"/>
  <c r="S11" i="25"/>
  <c r="S10" i="25"/>
  <c r="S9" i="25"/>
  <c r="S8" i="25"/>
  <c r="S5" i="25"/>
  <c r="G13" i="25"/>
  <c r="G12" i="25"/>
  <c r="G11" i="25"/>
  <c r="G10" i="25"/>
  <c r="G9" i="25"/>
  <c r="G8" i="25"/>
  <c r="G7" i="25"/>
  <c r="G6" i="25"/>
  <c r="G5" i="25"/>
  <c r="G4" i="25"/>
  <c r="V8" i="25" l="1"/>
  <c r="J6" i="25"/>
  <c r="AB13" i="12"/>
  <c r="AB12" i="12"/>
  <c r="AB11" i="12"/>
  <c r="AB10" i="12"/>
  <c r="AB8" i="12"/>
  <c r="AB7" i="12"/>
  <c r="AB6" i="12"/>
  <c r="Q13" i="12"/>
  <c r="Q10" i="12"/>
  <c r="Q11" i="12"/>
  <c r="AB9" i="12"/>
  <c r="Q7" i="12"/>
  <c r="AB5" i="12"/>
  <c r="AB4" i="12"/>
  <c r="Q12" i="12"/>
  <c r="Q9" i="12"/>
  <c r="Q8" i="12"/>
  <c r="Q6" i="12"/>
  <c r="Q5" i="12"/>
  <c r="Q4" i="12"/>
  <c r="G4" i="12"/>
  <c r="G5" i="12"/>
  <c r="G7" i="12"/>
  <c r="Q8" i="8"/>
  <c r="G6" i="8"/>
  <c r="G10" i="8"/>
  <c r="G7" i="8"/>
  <c r="G5" i="8"/>
  <c r="T4" i="8" l="1"/>
  <c r="V5" i="25"/>
  <c r="V10" i="25"/>
  <c r="V4" i="25"/>
  <c r="V11" i="25"/>
  <c r="V12" i="25"/>
  <c r="V13" i="25"/>
  <c r="V9" i="25"/>
  <c r="V7" i="25"/>
  <c r="V6" i="25"/>
  <c r="J5" i="25"/>
  <c r="J9" i="25"/>
  <c r="J12" i="25"/>
  <c r="J8" i="25"/>
  <c r="J11" i="25"/>
  <c r="J4" i="25"/>
  <c r="J10" i="25"/>
  <c r="J13" i="25"/>
  <c r="J7" i="25"/>
  <c r="AE5" i="12"/>
  <c r="G13" i="12"/>
  <c r="G10" i="12"/>
  <c r="G9" i="12"/>
  <c r="G6" i="12"/>
  <c r="G12" i="12"/>
  <c r="G8" i="12"/>
  <c r="G11" i="12"/>
  <c r="G8" i="8"/>
  <c r="G9" i="8"/>
  <c r="G12" i="8"/>
  <c r="G13" i="8"/>
  <c r="G11" i="8"/>
  <c r="G4" i="8"/>
  <c r="Q29" i="2"/>
  <c r="Q27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Q7" i="2"/>
  <c r="Q6" i="2"/>
  <c r="Q5" i="2"/>
  <c r="Q4" i="2"/>
  <c r="G21" i="2"/>
  <c r="G13" i="2"/>
  <c r="G12" i="2"/>
  <c r="G11" i="2"/>
  <c r="G10" i="2"/>
  <c r="G9" i="2"/>
  <c r="G8" i="2"/>
  <c r="G7" i="2"/>
  <c r="G6" i="2"/>
  <c r="G5" i="2"/>
  <c r="G4" i="2"/>
  <c r="G15" i="2" l="1"/>
  <c r="Q23" i="2"/>
  <c r="T17" i="2"/>
  <c r="T18" i="2"/>
  <c r="T6" i="2"/>
  <c r="T14" i="2"/>
  <c r="T15" i="2"/>
  <c r="T5" i="2"/>
  <c r="J5" i="2"/>
  <c r="T5" i="8"/>
  <c r="T9" i="8"/>
  <c r="T12" i="8"/>
  <c r="T8" i="8"/>
  <c r="T10" i="8"/>
  <c r="T11" i="8"/>
  <c r="T13" i="8"/>
  <c r="J4" i="8"/>
  <c r="J9" i="8"/>
  <c r="T7" i="8"/>
  <c r="AE6" i="12"/>
  <c r="AE4" i="12"/>
  <c r="AE12" i="12"/>
  <c r="AE10" i="12"/>
  <c r="AE8" i="12"/>
  <c r="AE9" i="12"/>
  <c r="AE13" i="12"/>
  <c r="AE11" i="12"/>
  <c r="AE7" i="12"/>
  <c r="Q15" i="12"/>
  <c r="G15" i="12"/>
  <c r="J13" i="8"/>
  <c r="J7" i="2"/>
  <c r="J6" i="2"/>
  <c r="J11" i="2"/>
  <c r="J10" i="2"/>
  <c r="J9" i="2"/>
  <c r="J8" i="2"/>
  <c r="T7" i="2" l="1"/>
  <c r="T8" i="2"/>
  <c r="T21" i="2"/>
  <c r="J13" i="2"/>
  <c r="J12" i="2"/>
  <c r="T11" i="2"/>
  <c r="T19" i="2"/>
  <c r="T13" i="2"/>
  <c r="T12" i="2"/>
  <c r="J4" i="2"/>
  <c r="T20" i="2"/>
  <c r="T10" i="2"/>
  <c r="T16" i="2"/>
  <c r="T4" i="2"/>
  <c r="T9" i="2"/>
  <c r="J11" i="8"/>
  <c r="J7" i="8"/>
  <c r="J10" i="8"/>
  <c r="J6" i="8"/>
  <c r="J5" i="8"/>
  <c r="J8" i="8"/>
  <c r="J12" i="8"/>
  <c r="T4" i="12"/>
  <c r="T5" i="12"/>
  <c r="T6" i="12"/>
  <c r="T8" i="12"/>
  <c r="T12" i="12"/>
  <c r="T7" i="12"/>
  <c r="T11" i="12"/>
  <c r="T10" i="12"/>
  <c r="T13" i="12"/>
  <c r="T9" i="12"/>
  <c r="J8" i="12"/>
  <c r="J4" i="12"/>
  <c r="J7" i="12"/>
  <c r="J11" i="12"/>
  <c r="J13" i="12"/>
  <c r="J6" i="12"/>
  <c r="J9" i="12"/>
  <c r="J10" i="12"/>
  <c r="J12" i="12"/>
  <c r="J5" i="12"/>
</calcChain>
</file>

<file path=xl/sharedStrings.xml><?xml version="1.0" encoding="utf-8"?>
<sst xmlns="http://schemas.openxmlformats.org/spreadsheetml/2006/main" count="1360" uniqueCount="297">
  <si>
    <t>Embryo-1</t>
  </si>
  <si>
    <t>Embryo-2</t>
  </si>
  <si>
    <t>Embryo-3</t>
  </si>
  <si>
    <t>Embryo-4</t>
  </si>
  <si>
    <t>Embryo-5</t>
  </si>
  <si>
    <t>Embryo-6</t>
  </si>
  <si>
    <t>Embryo-7</t>
  </si>
  <si>
    <t>Embryo-8</t>
  </si>
  <si>
    <t>Embryo-9</t>
  </si>
  <si>
    <t>Embryo-10</t>
  </si>
  <si>
    <t>Replicate 1</t>
  </si>
  <si>
    <t>Replicate 2</t>
  </si>
  <si>
    <t>w1118</t>
  </si>
  <si>
    <t>Oocyte ST14-1</t>
  </si>
  <si>
    <t>Oocyte ST14-2</t>
  </si>
  <si>
    <t>Oocyte ST14-3</t>
  </si>
  <si>
    <t>Oocyte ST14-4</t>
  </si>
  <si>
    <t>Oocyte ST14-5</t>
  </si>
  <si>
    <t>Oocyte ST14-6</t>
  </si>
  <si>
    <t>Oocyte ST14-7</t>
  </si>
  <si>
    <t>Oocyte ST14-8</t>
  </si>
  <si>
    <t>Oocyte ST14-9</t>
  </si>
  <si>
    <t>Oocyte ST14-10</t>
  </si>
  <si>
    <t>Germ granule and shell size (nm)</t>
  </si>
  <si>
    <t>Experiment 1</t>
  </si>
  <si>
    <t>Experiment 2</t>
  </si>
  <si>
    <t>Experiment 3</t>
  </si>
  <si>
    <t>Granule size (nm) obtained from Osk immunostaining</t>
  </si>
  <si>
    <t>110-150</t>
  </si>
  <si>
    <t>150-200</t>
  </si>
  <si>
    <t>200-250</t>
  </si>
  <si>
    <t>250-300</t>
  </si>
  <si>
    <t>300-350</t>
  </si>
  <si>
    <t>350-400</t>
  </si>
  <si>
    <t>400-450</t>
  </si>
  <si>
    <t>450-500</t>
  </si>
  <si>
    <t>500-550</t>
  </si>
  <si>
    <t>550-600</t>
  </si>
  <si>
    <t>Nb occurrence</t>
  </si>
  <si>
    <t>stdev</t>
  </si>
  <si>
    <t>100-150</t>
  </si>
  <si>
    <t>Frequency</t>
  </si>
  <si>
    <t>mean</t>
  </si>
  <si>
    <t>total</t>
  </si>
  <si>
    <t>Shell size (nm) obtained from Osk immunostaining</t>
  </si>
  <si>
    <t>50-60</t>
  </si>
  <si>
    <t>60-70</t>
  </si>
  <si>
    <t>70-80</t>
  </si>
  <si>
    <t>80-90</t>
  </si>
  <si>
    <t>90-100</t>
  </si>
  <si>
    <t>100-110</t>
  </si>
  <si>
    <t>110-120</t>
  </si>
  <si>
    <t>120-130</t>
  </si>
  <si>
    <t>130-140</t>
  </si>
  <si>
    <t>140-150</t>
  </si>
  <si>
    <t>150-160</t>
  </si>
  <si>
    <t>160-170</t>
  </si>
  <si>
    <t>170-180</t>
  </si>
  <si>
    <t>180-190</t>
  </si>
  <si>
    <t>190-200</t>
  </si>
  <si>
    <t>200-210</t>
  </si>
  <si>
    <t>210-220</t>
  </si>
  <si>
    <t>220-230</t>
  </si>
  <si>
    <t>size range (nm)</t>
  </si>
  <si>
    <t>Size range (nm)</t>
  </si>
  <si>
    <t>wt Germ granule size (nm) obtained from Osk immunostaining</t>
  </si>
  <si>
    <r>
      <t>tud</t>
    </r>
    <r>
      <rPr>
        <i/>
        <vertAlign val="superscript"/>
        <sz val="10"/>
        <rFont val="Arial"/>
        <family val="2"/>
      </rPr>
      <t xml:space="preserve">A36 </t>
    </r>
  </si>
  <si>
    <t>Embryo 1</t>
  </si>
  <si>
    <t>Embryo 9</t>
  </si>
  <si>
    <t>Embryo 5</t>
  </si>
  <si>
    <t>Embryo 7</t>
  </si>
  <si>
    <t>Embryo 3</t>
  </si>
  <si>
    <t>Embryo 6</t>
  </si>
  <si>
    <t>Embryo 2</t>
  </si>
  <si>
    <t>Embryo 4</t>
  </si>
  <si>
    <t>Experiment 5</t>
  </si>
  <si>
    <t>Experiment 4</t>
  </si>
  <si>
    <t>Embryo 8</t>
  </si>
  <si>
    <t>Embryo 10</t>
  </si>
  <si>
    <t>Embryo 11</t>
  </si>
  <si>
    <t>Embryo 12</t>
  </si>
  <si>
    <t>Embryo 13</t>
  </si>
  <si>
    <t>Embryo 14</t>
  </si>
  <si>
    <t>Embryo 15</t>
  </si>
  <si>
    <t>Embryo 16</t>
  </si>
  <si>
    <t>Embryo 17</t>
  </si>
  <si>
    <t>Embryo 18</t>
  </si>
  <si>
    <t>Embryo 19</t>
  </si>
  <si>
    <t>Embryo 20</t>
  </si>
  <si>
    <t>Embryo 21</t>
  </si>
  <si>
    <t>Embryo 22</t>
  </si>
  <si>
    <t>wt</t>
  </si>
  <si>
    <t xml:space="preserve"> </t>
  </si>
  <si>
    <t>st 14 wt Germ granule size (nm) obtained from Osk immunostaining</t>
  </si>
  <si>
    <t>inner</t>
  </si>
  <si>
    <t>outer</t>
  </si>
  <si>
    <t>out</t>
  </si>
  <si>
    <t>%</t>
  </si>
  <si>
    <t>Total</t>
  </si>
  <si>
    <t>raw</t>
  </si>
  <si>
    <t>nos early</t>
  </si>
  <si>
    <t>nos late</t>
  </si>
  <si>
    <t>gcl early</t>
  </si>
  <si>
    <t>gcl late</t>
  </si>
  <si>
    <t>pgc early</t>
  </si>
  <si>
    <t>pgc late</t>
  </si>
  <si>
    <t>tudA36</t>
  </si>
  <si>
    <t>nos wt</t>
  </si>
  <si>
    <t>nos png</t>
  </si>
  <si>
    <t>gcl wt</t>
  </si>
  <si>
    <t>gcl png</t>
  </si>
  <si>
    <t xml:space="preserve">5'-nos </t>
  </si>
  <si>
    <t>5'-CycB</t>
  </si>
  <si>
    <t>3'-CycB</t>
  </si>
  <si>
    <t>e</t>
  </si>
  <si>
    <t>f</t>
  </si>
  <si>
    <t>g</t>
  </si>
  <si>
    <t>h</t>
  </si>
  <si>
    <t>PCC(Costes) for colocalization of GFP-Aub or Osk with the indicated proteins</t>
  </si>
  <si>
    <t>HA-eIF3d</t>
  </si>
  <si>
    <t>PABP</t>
  </si>
  <si>
    <t>me31B</t>
  </si>
  <si>
    <t>Belle</t>
  </si>
  <si>
    <t>Cup</t>
  </si>
  <si>
    <t>Not1</t>
  </si>
  <si>
    <t>CCR4</t>
  </si>
  <si>
    <t>Smaug</t>
  </si>
  <si>
    <t>CycB early</t>
  </si>
  <si>
    <t>CycB late</t>
  </si>
  <si>
    <t>3'-nos</t>
  </si>
  <si>
    <r>
      <t>w1118</t>
    </r>
    <r>
      <rPr>
        <sz val="10"/>
        <color theme="1"/>
        <rFont val="Arial"/>
        <family val="2"/>
      </rPr>
      <t xml:space="preserve"> (Oocyte Stage 14)</t>
    </r>
  </si>
  <si>
    <r>
      <rPr>
        <i/>
        <sz val="10"/>
        <color theme="1"/>
        <rFont val="Arial"/>
        <family val="2"/>
      </rPr>
      <t>suntag-nos</t>
    </r>
    <r>
      <rPr>
        <sz val="10"/>
        <color theme="1"/>
        <rFont val="Arial"/>
        <family val="2"/>
      </rPr>
      <t xml:space="preserve"> mRNA clusters colocalizing with scFv-GFP foci in </t>
    </r>
    <r>
      <rPr>
        <i/>
        <sz val="10"/>
        <color theme="1"/>
        <rFont val="Arial"/>
        <family val="2"/>
      </rPr>
      <t>tudA36</t>
    </r>
    <r>
      <rPr>
        <sz val="10"/>
        <color theme="1"/>
        <rFont val="Arial"/>
        <family val="2"/>
      </rPr>
      <t xml:space="preserve"> mutant</t>
    </r>
  </si>
  <si>
    <t>number scFv-GFP foci</t>
  </si>
  <si>
    <t>number foci colocalizing</t>
  </si>
  <si>
    <t>Embryo_1</t>
  </si>
  <si>
    <t>Embryo_2</t>
  </si>
  <si>
    <t>Embryo_3</t>
  </si>
  <si>
    <t>Embryo_4</t>
  </si>
  <si>
    <t>Embryo_5</t>
  </si>
  <si>
    <t>Embryo_6</t>
  </si>
  <si>
    <t>Embryo_7</t>
  </si>
  <si>
    <t>Embryo_8</t>
  </si>
  <si>
    <t>Embryo_9</t>
  </si>
  <si>
    <t>Embryo_10</t>
  </si>
  <si>
    <t>Embryo_11</t>
  </si>
  <si>
    <t>Embryo_12</t>
  </si>
  <si>
    <t>Embryo_13</t>
  </si>
  <si>
    <t>Embryo_14</t>
  </si>
  <si>
    <t>Embryo_15</t>
  </si>
  <si>
    <t>Embryo_16</t>
  </si>
  <si>
    <t>Embryo_17</t>
  </si>
  <si>
    <t>Embryo_18</t>
  </si>
  <si>
    <t>Embryo_19</t>
  </si>
  <si>
    <t>Embryo_20</t>
  </si>
  <si>
    <t>Embryo_21</t>
  </si>
  <si>
    <t>number vasa-tdTom granules</t>
  </si>
  <si>
    <t>Replicatte 2</t>
  </si>
  <si>
    <t>1 foci</t>
  </si>
  <si>
    <t>2 foci</t>
  </si>
  <si>
    <t>3 foci</t>
  </si>
  <si>
    <t>4 foci</t>
  </si>
  <si>
    <t>Distance scFv-GFP foci from shell peak</t>
  </si>
  <si>
    <t>Shell size</t>
  </si>
  <si>
    <t>Repliate 1</t>
  </si>
  <si>
    <t>Distance between Smg foci and the edge of germ granules marker by GFP-Aub (µm)</t>
  </si>
  <si>
    <t>Smaug images</t>
  </si>
  <si>
    <t>Smaug tilted images</t>
  </si>
  <si>
    <t>PCC(Costes) for colocalization of indicated proteins</t>
  </si>
  <si>
    <t>0.59</t>
  </si>
  <si>
    <t>0.44</t>
  </si>
  <si>
    <t>0.54</t>
  </si>
  <si>
    <t>0.31</t>
  </si>
  <si>
    <t>0.8</t>
  </si>
  <si>
    <t>0.82</t>
  </si>
  <si>
    <t>0.57</t>
  </si>
  <si>
    <t>0.85</t>
  </si>
  <si>
    <t>0.7</t>
  </si>
  <si>
    <t>0.43</t>
  </si>
  <si>
    <t>0.49</t>
  </si>
  <si>
    <t>0.72</t>
  </si>
  <si>
    <t>0.74</t>
  </si>
  <si>
    <t>0.39</t>
  </si>
  <si>
    <t>0.58</t>
  </si>
  <si>
    <t>0.76</t>
  </si>
  <si>
    <t>0.78</t>
  </si>
  <si>
    <t>0.5</t>
  </si>
  <si>
    <t>0.32</t>
  </si>
  <si>
    <t>0.55</t>
  </si>
  <si>
    <t>0.68</t>
  </si>
  <si>
    <t>0.22</t>
  </si>
  <si>
    <t>0.53</t>
  </si>
  <si>
    <t>0.69</t>
  </si>
  <si>
    <t>0.81</t>
  </si>
  <si>
    <t>0.71</t>
  </si>
  <si>
    <t>0.6</t>
  </si>
  <si>
    <t>Aub/GFP-Aub</t>
  </si>
  <si>
    <t>Osk/GFP-Aub</t>
  </si>
  <si>
    <t>Tud/GFP-Aub</t>
  </si>
  <si>
    <t>Osk/Vasa-GFP</t>
  </si>
  <si>
    <r>
      <t xml:space="preserve">Germ granule size in </t>
    </r>
    <r>
      <rPr>
        <i/>
        <sz val="10"/>
        <color theme="1"/>
        <rFont val="Arial"/>
        <family val="2"/>
      </rPr>
      <t xml:space="preserve">osk-bcd </t>
    </r>
    <r>
      <rPr>
        <sz val="10"/>
        <color theme="1"/>
        <rFont val="Arial"/>
        <family val="2"/>
      </rPr>
      <t xml:space="preserve">and </t>
    </r>
    <r>
      <rPr>
        <i/>
        <sz val="10"/>
        <color theme="1"/>
        <rFont val="Arial"/>
        <family val="2"/>
      </rPr>
      <t>aub-/- osk-bcd</t>
    </r>
    <r>
      <rPr>
        <sz val="10"/>
        <color theme="1"/>
        <rFont val="Arial"/>
        <family val="2"/>
      </rPr>
      <t xml:space="preserve"> embryos (nm)</t>
    </r>
  </si>
  <si>
    <r>
      <t xml:space="preserve">Anterior Granule size (nm) obtained from Osk immunostaining in </t>
    </r>
    <r>
      <rPr>
        <i/>
        <sz val="10"/>
        <color theme="1"/>
        <rFont val="Arial"/>
        <family val="2"/>
      </rPr>
      <t xml:space="preserve">osk-bcd </t>
    </r>
    <r>
      <rPr>
        <sz val="10"/>
        <color theme="1"/>
        <rFont val="Arial"/>
        <family val="2"/>
      </rPr>
      <t>embryos</t>
    </r>
  </si>
  <si>
    <t>Posterior  granule size (nm) obtained from Osk immunostaining in osk-bcd embryos</t>
  </si>
  <si>
    <r>
      <t xml:space="preserve">Anterior Granule size (nm) obtained from Osk immunostaining in </t>
    </r>
    <r>
      <rPr>
        <i/>
        <sz val="10"/>
        <color theme="1"/>
        <rFont val="Arial"/>
        <family val="2"/>
      </rPr>
      <t xml:space="preserve">aub -/- osk-bcd </t>
    </r>
    <r>
      <rPr>
        <sz val="10"/>
        <color theme="1"/>
        <rFont val="Arial"/>
        <family val="2"/>
      </rPr>
      <t>embryos</t>
    </r>
  </si>
  <si>
    <t>foci suntag mRNA</t>
  </si>
  <si>
    <t>localization</t>
  </si>
  <si>
    <t>shell</t>
  </si>
  <si>
    <t>core</t>
  </si>
  <si>
    <t>% in each categorie</t>
  </si>
  <si>
    <t>% total</t>
  </si>
  <si>
    <t>translating</t>
  </si>
  <si>
    <t>not translating</t>
  </si>
  <si>
    <t>foci scFv-GFP associated</t>
  </si>
  <si>
    <t>Total number of foci</t>
  </si>
  <si>
    <t>Granule size (no biphase)</t>
  </si>
  <si>
    <t>outside</t>
  </si>
  <si>
    <t>inside</t>
  </si>
  <si>
    <t>Distance scFv-GFP foci from granule peak</t>
  </si>
  <si>
    <t>inside close to the surface (Ratio between 0.5 and 1)</t>
  </si>
  <si>
    <t>inside far to the surface ( Ratio between 0 and 0.5)</t>
  </si>
  <si>
    <t>From the foci inside the granule</t>
  </si>
  <si>
    <t>Ratio for relative distance</t>
  </si>
  <si>
    <t>Ratio for relative distance on radar plots</t>
  </si>
  <si>
    <r>
      <rPr>
        <i/>
        <sz val="10"/>
        <color theme="1"/>
        <rFont val="Arial"/>
        <family val="2"/>
      </rPr>
      <t>nos-suntag-nos/+; nos-scFv-GFP/+</t>
    </r>
    <r>
      <rPr>
        <sz val="10"/>
        <color theme="1"/>
        <rFont val="Arial"/>
        <family val="2"/>
      </rPr>
      <t xml:space="preserve"> embryos</t>
    </r>
  </si>
  <si>
    <r>
      <t xml:space="preserve">Quantfication number scFv-GFP foci colocalizing with </t>
    </r>
    <r>
      <rPr>
        <i/>
        <sz val="10"/>
        <color theme="1"/>
        <rFont val="Arial"/>
        <family val="2"/>
      </rPr>
      <t>suntag-nos</t>
    </r>
    <r>
      <rPr>
        <sz val="10"/>
        <color theme="1"/>
        <rFont val="Arial"/>
        <family val="2"/>
      </rPr>
      <t xml:space="preserve"> mRNA</t>
    </r>
  </si>
  <si>
    <r>
      <t xml:space="preserve">number </t>
    </r>
    <r>
      <rPr>
        <i/>
        <sz val="10"/>
        <color theme="1"/>
        <rFont val="Arial"/>
        <family val="2"/>
      </rPr>
      <t>suntag-nos</t>
    </r>
    <r>
      <rPr>
        <sz val="10"/>
        <color theme="1"/>
        <rFont val="Arial"/>
        <family val="2"/>
      </rPr>
      <t xml:space="preserve"> mRNA foci</t>
    </r>
  </si>
  <si>
    <t>d</t>
  </si>
  <si>
    <t>i</t>
  </si>
  <si>
    <t>c</t>
  </si>
  <si>
    <t>Raw numbers are the sum of 2 independent experiments</t>
  </si>
  <si>
    <t>Genotype</t>
  </si>
  <si>
    <t>nos</t>
  </si>
  <si>
    <t>suntag</t>
  </si>
  <si>
    <t>probes</t>
  </si>
  <si>
    <t>nos-suntag-nos</t>
  </si>
  <si>
    <t>Distance scFv-GFP foci from shell peak (µm)</t>
  </si>
  <si>
    <t>Shell size (µm)</t>
  </si>
  <si>
    <r>
      <t xml:space="preserve">Localization svFv-GFP foci within germ granule organization in wt and </t>
    </r>
    <r>
      <rPr>
        <i/>
        <sz val="10"/>
        <color theme="1"/>
        <rFont val="Arial"/>
        <family val="2"/>
      </rPr>
      <t>tudA36</t>
    </r>
    <r>
      <rPr>
        <sz val="10"/>
        <color theme="1"/>
        <rFont val="Arial"/>
        <family val="2"/>
      </rPr>
      <t xml:space="preserve"> embryos</t>
    </r>
  </si>
  <si>
    <r>
      <t xml:space="preserve">Distance between </t>
    </r>
    <r>
      <rPr>
        <i/>
        <sz val="10"/>
        <color theme="1"/>
        <rFont val="Arial"/>
        <family val="2"/>
      </rPr>
      <t>5'-nos</t>
    </r>
    <r>
      <rPr>
        <sz val="10"/>
        <color theme="1"/>
        <rFont val="Arial"/>
        <family val="2"/>
      </rPr>
      <t xml:space="preserve"> foci and the edge of </t>
    </r>
    <r>
      <rPr>
        <i/>
        <sz val="10"/>
        <color theme="1"/>
        <rFont val="Arial"/>
        <family val="2"/>
      </rPr>
      <t xml:space="preserve">3'-nos </t>
    </r>
    <r>
      <rPr>
        <sz val="10"/>
        <color theme="1"/>
        <rFont val="Arial"/>
        <family val="2"/>
      </rPr>
      <t xml:space="preserve">foci in wt and </t>
    </r>
    <r>
      <rPr>
        <i/>
        <sz val="10"/>
        <color theme="1"/>
        <rFont val="Arial"/>
        <family val="2"/>
      </rPr>
      <t>png</t>
    </r>
    <r>
      <rPr>
        <sz val="10"/>
        <color theme="1"/>
        <rFont val="Arial"/>
        <family val="2"/>
      </rPr>
      <t xml:space="preserve"> mutant embryos and wt stage14 oocytes (µm)</t>
    </r>
  </si>
  <si>
    <t>Replicate 3</t>
  </si>
  <si>
    <t>Number MS2 mRNA foci not colocalizing</t>
  </si>
  <si>
    <t>Number MCP foci not colocalizing</t>
  </si>
  <si>
    <t>total number of foci</t>
  </si>
  <si>
    <t>Ratio Aub/Osk mean fluorescent intensities at the germ plasm</t>
  </si>
  <si>
    <t>Ratio Vasa/Osk mean fluorescent intensities at the germ plasm</t>
  </si>
  <si>
    <r>
      <t xml:space="preserve">Distance between </t>
    </r>
    <r>
      <rPr>
        <i/>
        <sz val="10"/>
        <color theme="1"/>
        <rFont val="Arial"/>
        <family val="2"/>
      </rPr>
      <t>3'-CycB</t>
    </r>
    <r>
      <rPr>
        <sz val="10"/>
        <color theme="1"/>
        <rFont val="Arial"/>
        <family val="2"/>
      </rPr>
      <t xml:space="preserve"> foci and the edge of </t>
    </r>
    <r>
      <rPr>
        <i/>
        <sz val="10"/>
        <color theme="1"/>
        <rFont val="Arial"/>
        <family val="2"/>
      </rPr>
      <t xml:space="preserve">5'-CycB </t>
    </r>
    <r>
      <rPr>
        <sz val="10"/>
        <color theme="1"/>
        <rFont val="Arial"/>
        <family val="2"/>
      </rPr>
      <t xml:space="preserve">foci (µm) in wt and </t>
    </r>
    <r>
      <rPr>
        <i/>
        <sz val="10"/>
        <color theme="1"/>
        <rFont val="Arial"/>
        <family val="2"/>
      </rPr>
      <t>png</t>
    </r>
    <r>
      <rPr>
        <sz val="10"/>
        <color theme="1"/>
        <rFont val="Arial"/>
        <family val="2"/>
      </rPr>
      <t xml:space="preserve"> mutant germ plasms</t>
    </r>
  </si>
  <si>
    <r>
      <t xml:space="preserve">Raw numbers for </t>
    </r>
    <r>
      <rPr>
        <i/>
        <sz val="10"/>
        <color theme="1"/>
        <rFont val="Arial"/>
        <family val="2"/>
      </rPr>
      <t>CycB</t>
    </r>
    <r>
      <rPr>
        <sz val="10"/>
        <color theme="1"/>
        <rFont val="Arial"/>
        <family val="2"/>
      </rPr>
      <t xml:space="preserve"> mRNA localization within germ granule organization (marked by Osk) in </t>
    </r>
    <r>
      <rPr>
        <i/>
        <sz val="10"/>
        <color theme="1"/>
        <rFont val="Arial"/>
        <family val="2"/>
      </rPr>
      <t>png</t>
    </r>
    <r>
      <rPr>
        <sz val="10"/>
        <color theme="1"/>
        <rFont val="Arial"/>
        <family val="2"/>
      </rPr>
      <t xml:space="preserve"> mutant</t>
    </r>
  </si>
  <si>
    <r>
      <t xml:space="preserve">CycB </t>
    </r>
    <r>
      <rPr>
        <sz val="10"/>
        <color theme="1"/>
        <rFont val="Arial"/>
        <family val="2"/>
      </rPr>
      <t>mRNA localization in wt embryos</t>
    </r>
  </si>
  <si>
    <r>
      <t>png</t>
    </r>
    <r>
      <rPr>
        <i/>
        <vertAlign val="superscript"/>
        <sz val="10"/>
        <rFont val="Arial"/>
        <family val="2"/>
      </rPr>
      <t>1058</t>
    </r>
  </si>
  <si>
    <r>
      <t>png</t>
    </r>
    <r>
      <rPr>
        <i/>
        <vertAlign val="superscript"/>
        <sz val="10"/>
        <color theme="1"/>
        <rFont val="Arial"/>
        <family val="2"/>
      </rPr>
      <t>1058</t>
    </r>
  </si>
  <si>
    <r>
      <t xml:space="preserve">CycB </t>
    </r>
    <r>
      <rPr>
        <sz val="10"/>
        <color theme="1"/>
        <rFont val="Arial"/>
        <family val="2"/>
      </rPr>
      <t>mRNA localization in</t>
    </r>
    <r>
      <rPr>
        <i/>
        <sz val="10"/>
        <color theme="1"/>
        <rFont val="Arial"/>
        <family val="2"/>
      </rPr>
      <t xml:space="preserve"> png</t>
    </r>
    <r>
      <rPr>
        <i/>
        <vertAlign val="superscript"/>
        <sz val="10"/>
        <color theme="1"/>
        <rFont val="Arial"/>
        <family val="2"/>
      </rPr>
      <t>1058</t>
    </r>
    <r>
      <rPr>
        <sz val="10"/>
        <color theme="1"/>
        <rFont val="Arial"/>
        <family val="2"/>
      </rPr>
      <t xml:space="preserve"> embryos</t>
    </r>
  </si>
  <si>
    <r>
      <rPr>
        <i/>
        <sz val="10"/>
        <color theme="1"/>
        <rFont val="Arial"/>
        <family val="2"/>
      </rPr>
      <t>nos-suntag-nos tud</t>
    </r>
    <r>
      <rPr>
        <i/>
        <vertAlign val="superscript"/>
        <sz val="10"/>
        <color theme="1"/>
        <rFont val="Arial"/>
        <family val="2"/>
      </rPr>
      <t>A36</t>
    </r>
    <r>
      <rPr>
        <i/>
        <sz val="10"/>
        <color theme="1"/>
        <rFont val="Arial"/>
        <family val="2"/>
      </rPr>
      <t>/Df(2R)PU</t>
    </r>
    <r>
      <rPr>
        <i/>
        <vertAlign val="superscript"/>
        <sz val="10"/>
        <color theme="1"/>
        <rFont val="Arial"/>
        <family val="2"/>
      </rPr>
      <t>rP133</t>
    </r>
    <r>
      <rPr>
        <i/>
        <sz val="10"/>
        <color theme="1"/>
        <rFont val="Arial"/>
        <family val="2"/>
      </rPr>
      <t>; nos-scFv-GFP/+</t>
    </r>
    <r>
      <rPr>
        <sz val="10"/>
        <color theme="1"/>
        <rFont val="Arial"/>
        <family val="2"/>
      </rPr>
      <t xml:space="preserve"> embryos</t>
    </r>
  </si>
  <si>
    <r>
      <t>tud</t>
    </r>
    <r>
      <rPr>
        <i/>
        <vertAlign val="superscript"/>
        <sz val="10"/>
        <color theme="1"/>
        <rFont val="Arial"/>
        <family val="2"/>
      </rPr>
      <t>A36</t>
    </r>
    <r>
      <rPr>
        <i/>
        <sz val="10"/>
        <color theme="1"/>
        <rFont val="Arial"/>
        <family val="2"/>
      </rPr>
      <t>/Df(2R)Pu</t>
    </r>
    <r>
      <rPr>
        <i/>
        <vertAlign val="superscript"/>
        <sz val="10"/>
        <color theme="1"/>
        <rFont val="Arial"/>
        <family val="2"/>
      </rPr>
      <t>rP133</t>
    </r>
  </si>
  <si>
    <r>
      <rPr>
        <sz val="10"/>
        <color theme="1"/>
        <rFont val="Arial"/>
        <family val="2"/>
      </rPr>
      <t>Quantification of</t>
    </r>
    <r>
      <rPr>
        <i/>
        <sz val="10"/>
        <color theme="1"/>
        <rFont val="Arial"/>
        <family val="2"/>
      </rPr>
      <t xml:space="preserve"> suntag-nos </t>
    </r>
    <r>
      <rPr>
        <sz val="10"/>
        <color theme="1"/>
        <rFont val="Arial"/>
        <family val="2"/>
      </rPr>
      <t xml:space="preserve">mRNA molecules per cluster in </t>
    </r>
    <r>
      <rPr>
        <i/>
        <sz val="10"/>
        <color theme="1"/>
        <rFont val="Arial"/>
        <family val="2"/>
      </rPr>
      <t>png</t>
    </r>
    <r>
      <rPr>
        <sz val="10"/>
        <color theme="1"/>
        <rFont val="Arial"/>
        <family val="2"/>
      </rPr>
      <t xml:space="preserve"> mutant embryos using FISH-quant</t>
    </r>
  </si>
  <si>
    <r>
      <t xml:space="preserve"> </t>
    </r>
    <r>
      <rPr>
        <i/>
        <sz val="10"/>
        <color theme="1"/>
        <rFont val="Arial"/>
        <family val="2"/>
      </rPr>
      <t>suntag-nos</t>
    </r>
    <r>
      <rPr>
        <sz val="10"/>
        <color theme="1"/>
        <rFont val="Arial"/>
        <family val="2"/>
      </rPr>
      <t xml:space="preserve"> mRNA clusters colocalizing with scFv-GFP foci in </t>
    </r>
    <r>
      <rPr>
        <i/>
        <sz val="10"/>
        <color theme="1"/>
        <rFont val="Arial"/>
        <family val="2"/>
      </rPr>
      <t>png</t>
    </r>
    <r>
      <rPr>
        <sz val="10"/>
        <color theme="1"/>
        <rFont val="Arial"/>
        <family val="2"/>
      </rPr>
      <t xml:space="preserve"> mutant</t>
    </r>
  </si>
  <si>
    <t>Percentage suntag-nos mRNA cluster colocalizing with scFv-GFP</t>
  </si>
  <si>
    <r>
      <t>png</t>
    </r>
    <r>
      <rPr>
        <vertAlign val="superscript"/>
        <sz val="12"/>
        <color theme="1"/>
        <rFont val="Aptos Narrow (Corps)"/>
      </rPr>
      <t>1058</t>
    </r>
  </si>
  <si>
    <t>Percentage colocalization</t>
  </si>
  <si>
    <t>Total number of foci colocalizing</t>
  </si>
  <si>
    <r>
      <t>Quantification of</t>
    </r>
    <r>
      <rPr>
        <i/>
        <sz val="12"/>
        <color theme="1"/>
        <rFont val="Aptos Narrow"/>
        <scheme val="minor"/>
      </rPr>
      <t xml:space="preserve"> nos</t>
    </r>
    <r>
      <rPr>
        <sz val="12"/>
        <color theme="1"/>
        <rFont val="Aptos Narrow"/>
        <family val="2"/>
        <scheme val="minor"/>
      </rPr>
      <t xml:space="preserve"> and </t>
    </r>
    <r>
      <rPr>
        <i/>
        <sz val="12"/>
        <color theme="1"/>
        <rFont val="Aptos Narrow"/>
        <scheme val="minor"/>
      </rPr>
      <t>suntag-nos</t>
    </r>
    <r>
      <rPr>
        <sz val="12"/>
        <color theme="1"/>
        <rFont val="Aptos Narrow"/>
        <family val="2"/>
        <scheme val="minor"/>
      </rPr>
      <t xml:space="preserve"> mRNAs per cluster using FISH-quant in wt and</t>
    </r>
    <r>
      <rPr>
        <i/>
        <sz val="12"/>
        <color theme="1"/>
        <rFont val="Aptos Narrow"/>
        <scheme val="minor"/>
      </rPr>
      <t xml:space="preserve"> nos-suntag-nos</t>
    </r>
    <r>
      <rPr>
        <sz val="12"/>
        <color theme="1"/>
        <rFont val="Aptos Narrow"/>
        <family val="2"/>
        <scheme val="minor"/>
      </rPr>
      <t xml:space="preserve"> embryos respectively </t>
    </r>
  </si>
  <si>
    <r>
      <rPr>
        <sz val="10"/>
        <color theme="1"/>
        <rFont val="Arial"/>
        <family val="2"/>
      </rPr>
      <t xml:space="preserve">Quantification </t>
    </r>
    <r>
      <rPr>
        <i/>
        <sz val="10"/>
        <color theme="1"/>
        <rFont val="Arial"/>
        <family val="2"/>
      </rPr>
      <t xml:space="preserve">suntag-nos </t>
    </r>
    <r>
      <rPr>
        <sz val="10"/>
        <color theme="1"/>
        <rFont val="Arial"/>
        <family val="2"/>
      </rPr>
      <t xml:space="preserve">mRNA molecules per cluster in </t>
    </r>
    <r>
      <rPr>
        <i/>
        <sz val="10"/>
        <color theme="1"/>
        <rFont val="Arial"/>
        <family val="2"/>
      </rPr>
      <t>tud</t>
    </r>
    <r>
      <rPr>
        <sz val="10"/>
        <color theme="1"/>
        <rFont val="Arial"/>
        <family val="2"/>
      </rPr>
      <t xml:space="preserve"> mutant using FISH-quant</t>
    </r>
  </si>
  <si>
    <t>% localization scFv-GFP foci targeted with MCP-Suntag within germ granule biphasic organization</t>
  </si>
  <si>
    <r>
      <t>embryo genotype:</t>
    </r>
    <r>
      <rPr>
        <i/>
        <sz val="12"/>
        <color theme="1"/>
        <rFont val="Aptos Narrow"/>
        <scheme val="minor"/>
      </rPr>
      <t xml:space="preserve"> nos-MS2/+ ; ; MCP-Suntag scFv-GFP/+</t>
    </r>
  </si>
  <si>
    <r>
      <t xml:space="preserve">Quantfication of the number scFv-GFP foci targeted with MCP-Suntag colocalizing with </t>
    </r>
    <r>
      <rPr>
        <i/>
        <sz val="10"/>
        <color theme="1"/>
        <rFont val="Arial"/>
        <family val="2"/>
      </rPr>
      <t xml:space="preserve">MS2 </t>
    </r>
    <r>
      <rPr>
        <sz val="10"/>
        <color theme="1"/>
        <rFont val="Arial"/>
        <family val="2"/>
      </rPr>
      <t>mRNA</t>
    </r>
  </si>
  <si>
    <r>
      <t xml:space="preserve">% localization GCN4 foci within germ granule biphasic organization (marked by Aub) in </t>
    </r>
    <r>
      <rPr>
        <i/>
        <sz val="10"/>
        <color theme="1"/>
        <rFont val="Arial"/>
        <family val="2"/>
      </rPr>
      <t xml:space="preserve">nos-suntag-nos </t>
    </r>
    <r>
      <rPr>
        <sz val="10"/>
        <color theme="1"/>
        <rFont val="Arial"/>
        <family val="2"/>
      </rPr>
      <t>embryos</t>
    </r>
  </si>
  <si>
    <r>
      <t xml:space="preserve">Germ granule size in </t>
    </r>
    <r>
      <rPr>
        <i/>
        <sz val="10"/>
        <color theme="1"/>
        <rFont val="Arial"/>
        <family val="2"/>
      </rPr>
      <t>tud</t>
    </r>
    <r>
      <rPr>
        <i/>
        <vertAlign val="superscript"/>
        <sz val="10"/>
        <color theme="1"/>
        <rFont val="Arial"/>
        <family val="2"/>
      </rPr>
      <t>A36</t>
    </r>
    <r>
      <rPr>
        <sz val="10"/>
        <color theme="1"/>
        <rFont val="Arial"/>
        <family val="2"/>
      </rPr>
      <t xml:space="preserve"> stage 14 oocytes </t>
    </r>
  </si>
  <si>
    <r>
      <t>st 14 tud</t>
    </r>
    <r>
      <rPr>
        <vertAlign val="superscript"/>
        <sz val="10"/>
        <color theme="1"/>
        <rFont val="Arial"/>
        <family val="2"/>
      </rPr>
      <t>A36</t>
    </r>
    <r>
      <rPr>
        <sz val="10"/>
        <color theme="1"/>
        <rFont val="Arial"/>
        <family val="2"/>
      </rPr>
      <t xml:space="preserve"> Germ granule size (nm) obtained from Osk immunostaining</t>
    </r>
  </si>
  <si>
    <r>
      <t xml:space="preserve">PCC(Costes) value for Osk and Aub colocalization in wt and </t>
    </r>
    <r>
      <rPr>
        <i/>
        <sz val="10"/>
        <color theme="1"/>
        <rFont val="Arial"/>
        <family val="2"/>
      </rPr>
      <t>tud</t>
    </r>
    <r>
      <rPr>
        <sz val="10"/>
        <color theme="1"/>
        <rFont val="Arial"/>
        <family val="2"/>
      </rPr>
      <t xml:space="preserve"> mutants germ plasms</t>
    </r>
  </si>
  <si>
    <r>
      <t>tud</t>
    </r>
    <r>
      <rPr>
        <vertAlign val="superscript"/>
        <sz val="12"/>
        <color theme="1"/>
        <rFont val="Aptos Narrow (Corps)"/>
      </rPr>
      <t>A36</t>
    </r>
  </si>
  <si>
    <r>
      <t xml:space="preserve">Total number </t>
    </r>
    <r>
      <rPr>
        <i/>
        <sz val="12"/>
        <color theme="1"/>
        <rFont val="Aptos Narrow"/>
        <scheme val="minor"/>
      </rPr>
      <t>suntag-nos</t>
    </r>
    <r>
      <rPr>
        <sz val="12"/>
        <color theme="1"/>
        <rFont val="Aptos Narrow"/>
        <family val="2"/>
        <scheme val="minor"/>
      </rPr>
      <t xml:space="preserve"> mRNA cluster colocalizing with scFv-GFP</t>
    </r>
  </si>
  <si>
    <r>
      <rPr>
        <sz val="10"/>
        <color theme="1"/>
        <rFont val="Arial"/>
        <family val="2"/>
      </rPr>
      <t>number</t>
    </r>
    <r>
      <rPr>
        <i/>
        <sz val="10"/>
        <color theme="1"/>
        <rFont val="Arial"/>
        <family val="2"/>
      </rPr>
      <t xml:space="preserve"> suntag-nos mRNA foci</t>
    </r>
  </si>
  <si>
    <r>
      <rPr>
        <sz val="10"/>
        <color theme="1"/>
        <rFont val="Arial"/>
        <family val="2"/>
      </rPr>
      <t xml:space="preserve">number </t>
    </r>
    <r>
      <rPr>
        <i/>
        <sz val="10"/>
        <color theme="1"/>
        <rFont val="Arial"/>
        <family val="2"/>
      </rPr>
      <t>suntag-nos</t>
    </r>
    <r>
      <rPr>
        <sz val="10"/>
        <color theme="1"/>
        <rFont val="Arial"/>
        <family val="2"/>
      </rPr>
      <t xml:space="preserve"> mRNA</t>
    </r>
    <r>
      <rPr>
        <i/>
        <sz val="10"/>
        <color theme="1"/>
        <rFont val="Arial"/>
        <family val="2"/>
      </rPr>
      <t xml:space="preserve"> foci</t>
    </r>
  </si>
  <si>
    <r>
      <rPr>
        <sz val="10"/>
        <color theme="1"/>
        <rFont val="Arial"/>
        <family val="2"/>
      </rPr>
      <t xml:space="preserve">Total number </t>
    </r>
    <r>
      <rPr>
        <i/>
        <sz val="10"/>
        <color theme="1"/>
        <rFont val="Arial"/>
        <family val="2"/>
      </rPr>
      <t xml:space="preserve">suntag-nos </t>
    </r>
    <r>
      <rPr>
        <sz val="10"/>
        <color theme="1"/>
        <rFont val="Arial"/>
        <family val="2"/>
      </rPr>
      <t>mRNA</t>
    </r>
    <r>
      <rPr>
        <i/>
        <sz val="10"/>
        <color theme="1"/>
        <rFont val="Arial"/>
        <family val="2"/>
      </rPr>
      <t xml:space="preserve"> foci</t>
    </r>
  </si>
  <si>
    <r>
      <t xml:space="preserve">Germ granule size in </t>
    </r>
    <r>
      <rPr>
        <i/>
        <sz val="10"/>
        <color theme="1"/>
        <rFont val="Arial"/>
        <family val="2"/>
      </rPr>
      <t xml:space="preserve">tud </t>
    </r>
    <r>
      <rPr>
        <sz val="10"/>
        <color theme="1"/>
        <rFont val="Arial"/>
        <family val="2"/>
      </rPr>
      <t>mutant embryos (nm)</t>
    </r>
  </si>
  <si>
    <r>
      <rPr>
        <i/>
        <sz val="10"/>
        <color theme="1"/>
        <rFont val="Arial"/>
        <family val="2"/>
      </rPr>
      <t>tud</t>
    </r>
    <r>
      <rPr>
        <i/>
        <vertAlign val="superscript"/>
        <sz val="10"/>
        <color theme="1"/>
        <rFont val="Arial"/>
        <family val="2"/>
      </rPr>
      <t>A36</t>
    </r>
    <r>
      <rPr>
        <vertAlign val="superscript"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Granule size (nm) obtained from Osk immunostaining</t>
    </r>
  </si>
  <si>
    <t>Measure of colocalization precision using the same probes with different fluorophores</t>
  </si>
  <si>
    <r>
      <t>wt embryo</t>
    </r>
    <r>
      <rPr>
        <i/>
        <sz val="10"/>
        <color theme="1"/>
        <rFont val="Arial"/>
        <family val="2"/>
      </rPr>
      <t xml:space="preserve"> with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 xml:space="preserve">3'-nos </t>
    </r>
    <r>
      <rPr>
        <sz val="10"/>
        <color theme="1"/>
        <rFont val="Arial"/>
        <family val="2"/>
      </rPr>
      <t xml:space="preserve">Q670 and </t>
    </r>
    <r>
      <rPr>
        <i/>
        <sz val="10"/>
        <color theme="1"/>
        <rFont val="Arial"/>
        <family val="2"/>
      </rPr>
      <t xml:space="preserve">3'-nos </t>
    </r>
    <r>
      <rPr>
        <sz val="10"/>
        <color theme="1"/>
        <rFont val="Arial"/>
        <family val="2"/>
      </rPr>
      <t>CFR590</t>
    </r>
  </si>
  <si>
    <r>
      <t xml:space="preserve">wt embryo with </t>
    </r>
    <r>
      <rPr>
        <i/>
        <sz val="10"/>
        <color theme="1"/>
        <rFont val="Arial"/>
        <family val="2"/>
      </rPr>
      <t>5'-nos</t>
    </r>
    <r>
      <rPr>
        <sz val="10"/>
        <color theme="1"/>
        <rFont val="Arial"/>
        <family val="2"/>
      </rPr>
      <t xml:space="preserve"> Q670 and </t>
    </r>
    <r>
      <rPr>
        <i/>
        <sz val="10"/>
        <color theme="1"/>
        <rFont val="Arial"/>
        <family val="2"/>
      </rPr>
      <t>5'-nos</t>
    </r>
    <r>
      <rPr>
        <sz val="10"/>
        <color theme="1"/>
        <rFont val="Arial"/>
        <family val="2"/>
      </rPr>
      <t xml:space="preserve"> CFR590</t>
    </r>
  </si>
  <si>
    <t>Q670 means Quasar 670</t>
  </si>
  <si>
    <t>CFR590 means CalFluorRed 590</t>
  </si>
  <si>
    <r>
      <t>wt embryo</t>
    </r>
    <r>
      <rPr>
        <i/>
        <sz val="10"/>
        <color theme="1"/>
        <rFont val="Arial"/>
        <family val="2"/>
      </rPr>
      <t xml:space="preserve"> with 5'-nos</t>
    </r>
    <r>
      <rPr>
        <sz val="10"/>
        <color theme="1"/>
        <rFont val="Arial"/>
        <family val="2"/>
      </rPr>
      <t xml:space="preserve"> Q670 and </t>
    </r>
    <r>
      <rPr>
        <i/>
        <sz val="10"/>
        <color theme="1"/>
        <rFont val="Arial"/>
        <family val="2"/>
      </rPr>
      <t>3'-nos</t>
    </r>
    <r>
      <rPr>
        <sz val="10"/>
        <color theme="1"/>
        <rFont val="Arial"/>
        <family val="2"/>
      </rPr>
      <t xml:space="preserve"> CFR590</t>
    </r>
  </si>
  <si>
    <r>
      <rPr>
        <i/>
        <sz val="10"/>
        <rFont val="Arial"/>
        <family val="2"/>
      </rPr>
      <t>png</t>
    </r>
    <r>
      <rPr>
        <i/>
        <vertAlign val="superscript"/>
        <sz val="10"/>
        <rFont val="Arial"/>
        <family val="2"/>
      </rPr>
      <t>1058</t>
    </r>
    <r>
      <rPr>
        <sz val="10"/>
        <rFont val="Arial"/>
        <family val="2"/>
      </rPr>
      <t xml:space="preserve"> embryo with</t>
    </r>
    <r>
      <rPr>
        <i/>
        <sz val="10"/>
        <rFont val="Arial"/>
        <family val="2"/>
      </rPr>
      <t xml:space="preserve"> 5'-nos</t>
    </r>
    <r>
      <rPr>
        <sz val="10"/>
        <rFont val="Arial"/>
        <family val="2"/>
      </rPr>
      <t xml:space="preserve"> Q670 and</t>
    </r>
    <r>
      <rPr>
        <i/>
        <sz val="10"/>
        <rFont val="Arial"/>
        <family val="2"/>
      </rPr>
      <t xml:space="preserve"> 3'-nos</t>
    </r>
    <r>
      <rPr>
        <sz val="10"/>
        <rFont val="Arial"/>
        <family val="2"/>
      </rPr>
      <t xml:space="preserve"> CFR590</t>
    </r>
  </si>
  <si>
    <t xml:space="preserve">Quantification of  number for mRNA localization </t>
  </si>
  <si>
    <r>
      <t xml:space="preserve">Raw numbers for </t>
    </r>
    <r>
      <rPr>
        <i/>
        <sz val="10"/>
        <color theme="1"/>
        <rFont val="Arial"/>
        <family val="2"/>
      </rPr>
      <t xml:space="preserve">5'-nos, 3'-nos, 5'-Cycb </t>
    </r>
    <r>
      <rPr>
        <sz val="10"/>
        <color theme="1"/>
        <rFont val="Arial"/>
        <family val="2"/>
      </rPr>
      <t>and</t>
    </r>
    <r>
      <rPr>
        <i/>
        <sz val="10"/>
        <color theme="1"/>
        <rFont val="Arial"/>
        <family val="2"/>
      </rPr>
      <t xml:space="preserve"> 3'-CycB</t>
    </r>
    <r>
      <rPr>
        <sz val="10"/>
        <color theme="1"/>
        <rFont val="Arial"/>
        <family val="2"/>
      </rPr>
      <t xml:space="preserve"> localization within germ granule organization (marked by Osk) </t>
    </r>
  </si>
  <si>
    <r>
      <t xml:space="preserve">% localization </t>
    </r>
    <r>
      <rPr>
        <i/>
        <sz val="10"/>
        <color theme="1"/>
        <rFont val="Arial"/>
        <family val="2"/>
      </rPr>
      <t xml:space="preserve">suntag-nos </t>
    </r>
    <r>
      <rPr>
        <sz val="10"/>
        <color theme="1"/>
        <rFont val="Arial"/>
        <family val="2"/>
      </rPr>
      <t>mRNA associated with scFv-GFP and their localization within germ granule organization (marked by Osk) using three color STED</t>
    </r>
  </si>
  <si>
    <t>% localization scFv-GFP foci within germ granule biphasic organization (marked by Osk)</t>
  </si>
  <si>
    <t>Number scFv-GFP foci per granule (marked by Vasa-tdTom)</t>
  </si>
  <si>
    <t>Percentage scFv-GFP cluster colocalizing with germ granules</t>
  </si>
  <si>
    <t>Total number germ granules</t>
  </si>
  <si>
    <t>Percentage germ granules cluster colocalizing with scFv-GFP</t>
  </si>
  <si>
    <r>
      <t>Total numbe</t>
    </r>
    <r>
      <rPr>
        <sz val="12"/>
        <color theme="1"/>
        <rFont val="Aptos Narrow"/>
        <scheme val="minor"/>
      </rPr>
      <t>r germ granules</t>
    </r>
    <r>
      <rPr>
        <sz val="12"/>
        <color theme="1"/>
        <rFont val="Aptos Narrow"/>
        <family val="2"/>
        <scheme val="minor"/>
      </rPr>
      <t xml:space="preserve"> colocalizing with scFv-GFP</t>
    </r>
  </si>
  <si>
    <r>
      <t>Total numbe</t>
    </r>
    <r>
      <rPr>
        <sz val="12"/>
        <color theme="1"/>
        <rFont val="Aptos Narrow"/>
        <scheme val="minor"/>
      </rPr>
      <t xml:space="preserve">r scFv-GFP </t>
    </r>
    <r>
      <rPr>
        <sz val="12"/>
        <color theme="1"/>
        <rFont val="Aptos Narrow"/>
        <family val="2"/>
        <scheme val="minor"/>
      </rPr>
      <t>foci colocalizing with germ granules</t>
    </r>
  </si>
  <si>
    <r>
      <rPr>
        <sz val="10"/>
        <color theme="1"/>
        <rFont val="Arial"/>
        <family val="2"/>
      </rPr>
      <t>Total number scFv-GFP</t>
    </r>
    <r>
      <rPr>
        <i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foci</t>
    </r>
  </si>
  <si>
    <t>% scFv-GFP foci colocalizing with germ granules (marked by Vasa-tdTom) and reciprocally</t>
  </si>
  <si>
    <r>
      <t>Total numbe</t>
    </r>
    <r>
      <rPr>
        <sz val="12"/>
        <color theme="1"/>
        <rFont val="Aptos Narrow"/>
        <scheme val="minor"/>
      </rPr>
      <t xml:space="preserve">r scFv-GFP </t>
    </r>
    <r>
      <rPr>
        <sz val="12"/>
        <color theme="1"/>
        <rFont val="Aptos Narrow"/>
        <family val="2"/>
        <scheme val="minor"/>
      </rPr>
      <t xml:space="preserve">foci colocalizing with </t>
    </r>
    <r>
      <rPr>
        <i/>
        <sz val="12"/>
        <color theme="1"/>
        <rFont val="Aptos Narrow"/>
        <scheme val="minor"/>
      </rPr>
      <t>suntag-nos</t>
    </r>
    <r>
      <rPr>
        <sz val="12"/>
        <color theme="1"/>
        <rFont val="Aptos Narrow"/>
        <family val="2"/>
        <scheme val="minor"/>
      </rPr>
      <t xml:space="preserve"> mRNA clusters</t>
    </r>
  </si>
  <si>
    <r>
      <t xml:space="preserve">Percentage scFv-GFP cluster colocalizing with </t>
    </r>
    <r>
      <rPr>
        <i/>
        <sz val="12"/>
        <color theme="1"/>
        <rFont val="Aptos Narrow"/>
        <scheme val="minor"/>
      </rPr>
      <t>suntag-nos</t>
    </r>
    <r>
      <rPr>
        <sz val="12"/>
        <color theme="1"/>
        <rFont val="Aptos Narrow"/>
        <family val="2"/>
        <scheme val="minor"/>
      </rPr>
      <t xml:space="preserve"> mRNA clusters</t>
    </r>
  </si>
  <si>
    <r>
      <t xml:space="preserve">Raw numbers for </t>
    </r>
    <r>
      <rPr>
        <i/>
        <sz val="10"/>
        <color theme="1"/>
        <rFont val="Arial"/>
        <family val="2"/>
      </rPr>
      <t xml:space="preserve">nos, gcl, pgc, </t>
    </r>
    <r>
      <rPr>
        <sz val="10"/>
        <color theme="1"/>
        <rFont val="Arial"/>
        <family val="2"/>
      </rPr>
      <t>and</t>
    </r>
    <r>
      <rPr>
        <i/>
        <sz val="10"/>
        <color theme="1"/>
        <rFont val="Arial"/>
        <family val="2"/>
      </rPr>
      <t xml:space="preserve"> CycB</t>
    </r>
    <r>
      <rPr>
        <sz val="10"/>
        <color theme="1"/>
        <rFont val="Arial"/>
        <family val="2"/>
      </rPr>
      <t xml:space="preserve"> mRNA localization within germ granule organization (marked by Osk) in early (0-20min) and late (20-90min) wt embryos</t>
    </r>
  </si>
  <si>
    <r>
      <t>Measure of the distance between</t>
    </r>
    <r>
      <rPr>
        <i/>
        <sz val="10"/>
        <color theme="1"/>
        <rFont val="Arial"/>
        <family val="2"/>
      </rPr>
      <t xml:space="preserve"> 5'-nos</t>
    </r>
    <r>
      <rPr>
        <sz val="10"/>
        <color theme="1"/>
        <rFont val="Arial"/>
        <family val="2"/>
      </rPr>
      <t xml:space="preserve"> and</t>
    </r>
    <r>
      <rPr>
        <i/>
        <sz val="10"/>
        <color theme="1"/>
        <rFont val="Arial"/>
        <family val="2"/>
      </rPr>
      <t xml:space="preserve"> 3'-nos</t>
    </r>
    <r>
      <rPr>
        <sz val="10"/>
        <color theme="1"/>
        <rFont val="Arial"/>
        <family val="2"/>
      </rPr>
      <t xml:space="preserve"> foci in wt and </t>
    </r>
    <r>
      <rPr>
        <i/>
        <sz val="10"/>
        <color theme="1"/>
        <rFont val="Arial"/>
        <family val="2"/>
      </rPr>
      <t>png</t>
    </r>
    <r>
      <rPr>
        <sz val="10"/>
        <color theme="1"/>
        <rFont val="Arial"/>
        <family val="2"/>
      </rPr>
      <t xml:space="preserve"> mutant embryos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</si>
</sst>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sz val="10"/>
      <name val="Arial"/>
      <family val="2"/>
    </font>
    <font>
      <sz val="12"/>
      <color rgb="FFFF0000"/>
      <name val="Aptos Narrow"/>
      <scheme val="minor"/>
    </font>
    <font>
      <sz val="12"/>
      <color rgb="FFFF0000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i/>
      <sz val="12"/>
      <color theme="1"/>
      <name val="Aptos Narrow"/>
      <scheme val="minor"/>
    </font>
    <font>
      <sz val="10"/>
      <color rgb="FF00B050"/>
      <name val="Arial"/>
      <family val="2"/>
    </font>
    <font>
      <sz val="10"/>
      <color rgb="FF0070C0"/>
      <name val="Arial"/>
      <family val="2"/>
    </font>
    <font>
      <sz val="12"/>
      <color theme="1"/>
      <name val="Aptos Narrow"/>
      <scheme val="minor"/>
    </font>
    <font>
      <i/>
      <vertAlign val="superscript"/>
      <sz val="10"/>
      <color theme="1"/>
      <name val="Arial"/>
      <family val="2"/>
    </font>
    <font>
      <vertAlign val="superscript"/>
      <sz val="12"/>
      <color theme="1"/>
      <name val="Aptos Narrow (Corps)"/>
    </font>
    <font>
      <vertAlign val="superscript"/>
      <sz val="10"/>
      <color theme="1"/>
      <name val="Arial"/>
      <family val="2"/>
    </font>
    <font>
      <sz val="12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5">
    <xf numFmtId="0" fontId="0" fillId="0" borderId="0"/>
    <xf numFmtId="0" fontId="6" fillId="0" borderId="0" applyNumberFormat="0" applyFill="0" applyBorder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9" fillId="0" borderId="18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19" applyNumberFormat="0" applyAlignment="0" applyProtection="0"/>
    <xf numFmtId="0" fontId="14" fillId="6" borderId="20" applyNumberFormat="0" applyAlignment="0" applyProtection="0"/>
    <xf numFmtId="0" fontId="15" fillId="6" borderId="19" applyNumberFormat="0" applyAlignment="0" applyProtection="0"/>
    <xf numFmtId="0" fontId="16" fillId="0" borderId="21" applyNumberFormat="0" applyFill="0" applyAlignment="0" applyProtection="0"/>
    <xf numFmtId="0" fontId="17" fillId="7" borderId="22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4" applyNumberFormat="0" applyFill="0" applyAlignment="0" applyProtection="0"/>
    <xf numFmtId="0" fontId="21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1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1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1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1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1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8" borderId="23" applyNumberFormat="0" applyFont="0" applyAlignment="0" applyProtection="0"/>
    <xf numFmtId="0" fontId="2" fillId="0" borderId="0"/>
    <xf numFmtId="0" fontId="1" fillId="0" borderId="0"/>
  </cellStyleXfs>
  <cellXfs count="39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5" fillId="0" borderId="0" xfId="0" applyFont="1"/>
    <xf numFmtId="0" fontId="24" fillId="0" borderId="0" xfId="0" applyFont="1"/>
    <xf numFmtId="0" fontId="24" fillId="0" borderId="5" xfId="0" applyFont="1" applyBorder="1"/>
    <xf numFmtId="0" fontId="24" fillId="0" borderId="7" xfId="0" applyFont="1" applyBorder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7" fillId="0" borderId="13" xfId="0" applyFont="1" applyBorder="1"/>
    <xf numFmtId="0" fontId="27" fillId="0" borderId="14" xfId="0" applyFont="1" applyBorder="1"/>
    <xf numFmtId="0" fontId="27" fillId="0" borderId="15" xfId="0" applyFont="1" applyBorder="1"/>
    <xf numFmtId="0" fontId="27" fillId="0" borderId="35" xfId="0" applyFont="1" applyBorder="1"/>
    <xf numFmtId="0" fontId="27" fillId="0" borderId="32" xfId="0" applyFont="1" applyBorder="1"/>
    <xf numFmtId="0" fontId="27" fillId="0" borderId="3" xfId="0" applyFont="1" applyBorder="1"/>
    <xf numFmtId="0" fontId="27" fillId="0" borderId="4" xfId="0" applyFont="1" applyBorder="1"/>
    <xf numFmtId="0" fontId="27" fillId="0" borderId="36" xfId="0" applyFont="1" applyBorder="1"/>
    <xf numFmtId="0" fontId="27" fillId="0" borderId="33" xfId="0" applyFont="1" applyBorder="1"/>
    <xf numFmtId="0" fontId="27" fillId="0" borderId="1" xfId="0" applyFont="1" applyBorder="1"/>
    <xf numFmtId="0" fontId="27" fillId="0" borderId="6" xfId="0" applyFont="1" applyBorder="1"/>
    <xf numFmtId="0" fontId="27" fillId="0" borderId="37" xfId="0" applyFont="1" applyBorder="1"/>
    <xf numFmtId="0" fontId="27" fillId="0" borderId="34" xfId="0" applyFont="1" applyBorder="1"/>
    <xf numFmtId="0" fontId="27" fillId="0" borderId="8" xfId="0" applyFont="1" applyBorder="1"/>
    <xf numFmtId="0" fontId="27" fillId="0" borderId="9" xfId="0" applyFont="1" applyBorder="1"/>
    <xf numFmtId="0" fontId="27" fillId="0" borderId="5" xfId="0" applyFont="1" applyBorder="1"/>
    <xf numFmtId="11" fontId="27" fillId="0" borderId="1" xfId="0" applyNumberFormat="1" applyFont="1" applyBorder="1"/>
    <xf numFmtId="0" fontId="27" fillId="0" borderId="7" xfId="0" applyFont="1" applyBorder="1"/>
    <xf numFmtId="0" fontId="27" fillId="0" borderId="30" xfId="0" applyFont="1" applyBorder="1"/>
    <xf numFmtId="0" fontId="27" fillId="0" borderId="31" xfId="0" applyFont="1" applyBorder="1"/>
    <xf numFmtId="0" fontId="30" fillId="0" borderId="25" xfId="0" applyFont="1" applyBorder="1"/>
    <xf numFmtId="0" fontId="27" fillId="0" borderId="10" xfId="0" applyFont="1" applyBorder="1"/>
    <xf numFmtId="0" fontId="27" fillId="0" borderId="12" xfId="0" applyFont="1" applyBorder="1"/>
    <xf numFmtId="0" fontId="27" fillId="0" borderId="28" xfId="0" applyFont="1" applyBorder="1"/>
    <xf numFmtId="0" fontId="27" fillId="0" borderId="2" xfId="0" applyFont="1" applyBorder="1"/>
    <xf numFmtId="0" fontId="31" fillId="0" borderId="0" xfId="0" applyFont="1"/>
    <xf numFmtId="0" fontId="30" fillId="0" borderId="5" xfId="0" applyFont="1" applyBorder="1"/>
    <xf numFmtId="0" fontId="27" fillId="0" borderId="41" xfId="0" applyFont="1" applyBorder="1"/>
    <xf numFmtId="0" fontId="27" fillId="0" borderId="42" xfId="0" applyFont="1" applyBorder="1"/>
    <xf numFmtId="0" fontId="27" fillId="0" borderId="43" xfId="0" applyFont="1" applyBorder="1"/>
    <xf numFmtId="0" fontId="29" fillId="0" borderId="8" xfId="0" applyFont="1" applyBorder="1"/>
    <xf numFmtId="0" fontId="27" fillId="0" borderId="35" xfId="0" applyFont="1" applyBorder="1" applyAlignment="1">
      <alignment horizontal="center" vertical="center"/>
    </xf>
    <xf numFmtId="0" fontId="27" fillId="0" borderId="36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30" fillId="0" borderId="0" xfId="0" applyFont="1"/>
    <xf numFmtId="0" fontId="27" fillId="0" borderId="25" xfId="0" applyFont="1" applyBorder="1"/>
    <xf numFmtId="0" fontId="30" fillId="0" borderId="3" xfId="0" applyFont="1" applyBorder="1"/>
    <xf numFmtId="0" fontId="30" fillId="0" borderId="1" xfId="0" applyFont="1" applyBorder="1"/>
    <xf numFmtId="0" fontId="27" fillId="0" borderId="49" xfId="0" applyFont="1" applyBorder="1"/>
    <xf numFmtId="0" fontId="29" fillId="0" borderId="49" xfId="0" applyFont="1" applyBorder="1"/>
    <xf numFmtId="0" fontId="27" fillId="0" borderId="0" xfId="0" applyFont="1" applyAlignment="1">
      <alignment vertical="center"/>
    </xf>
    <xf numFmtId="0" fontId="27" fillId="0" borderId="45" xfId="0" applyFont="1" applyBorder="1"/>
    <xf numFmtId="0" fontId="27" fillId="0" borderId="46" xfId="0" applyFont="1" applyBorder="1"/>
    <xf numFmtId="0" fontId="27" fillId="0" borderId="47" xfId="0" applyFont="1" applyBorder="1"/>
    <xf numFmtId="0" fontId="27" fillId="0" borderId="28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32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33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34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0" fillId="0" borderId="2" xfId="0" applyBorder="1"/>
    <xf numFmtId="0" fontId="0" fillId="0" borderId="4" xfId="0" applyBorder="1"/>
    <xf numFmtId="0" fontId="30" fillId="0" borderId="59" xfId="0" applyFont="1" applyBorder="1"/>
    <xf numFmtId="0" fontId="30" fillId="0" borderId="35" xfId="0" applyFont="1" applyBorder="1"/>
    <xf numFmtId="0" fontId="30" fillId="0" borderId="60" xfId="0" applyFont="1" applyBorder="1"/>
    <xf numFmtId="0" fontId="30" fillId="0" borderId="61" xfId="0" applyFont="1" applyBorder="1"/>
    <xf numFmtId="0" fontId="30" fillId="0" borderId="62" xfId="0" applyFont="1" applyBorder="1"/>
    <xf numFmtId="0" fontId="30" fillId="0" borderId="13" xfId="0" applyFont="1" applyBorder="1"/>
    <xf numFmtId="0" fontId="30" fillId="0" borderId="29" xfId="0" applyFont="1" applyBorder="1"/>
    <xf numFmtId="0" fontId="30" fillId="0" borderId="32" xfId="0" applyFont="1" applyBorder="1"/>
    <xf numFmtId="164" fontId="30" fillId="0" borderId="63" xfId="0" applyNumberFormat="1" applyFont="1" applyBorder="1"/>
    <xf numFmtId="164" fontId="30" fillId="0" borderId="64" xfId="0" applyNumberFormat="1" applyFont="1" applyBorder="1"/>
    <xf numFmtId="0" fontId="30" fillId="0" borderId="65" xfId="0" applyFont="1" applyBorder="1"/>
    <xf numFmtId="0" fontId="24" fillId="0" borderId="1" xfId="0" applyFont="1" applyBorder="1"/>
    <xf numFmtId="0" fontId="24" fillId="0" borderId="8" xfId="0" applyFont="1" applyBorder="1"/>
    <xf numFmtId="0" fontId="24" fillId="0" borderId="9" xfId="0" applyFont="1" applyBorder="1"/>
    <xf numFmtId="0" fontId="24" fillId="0" borderId="13" xfId="0" applyFont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24" fillId="0" borderId="15" xfId="0" applyFont="1" applyBorder="1" applyAlignment="1">
      <alignment horizontal="center"/>
    </xf>
    <xf numFmtId="164" fontId="30" fillId="0" borderId="65" xfId="0" applyNumberFormat="1" applyFont="1" applyBorder="1"/>
    <xf numFmtId="0" fontId="30" fillId="0" borderId="68" xfId="0" applyFont="1" applyBorder="1"/>
    <xf numFmtId="164" fontId="30" fillId="0" borderId="39" xfId="0" applyNumberFormat="1" applyFont="1" applyBorder="1"/>
    <xf numFmtId="164" fontId="30" fillId="0" borderId="15" xfId="0" applyNumberFormat="1" applyFont="1" applyBorder="1"/>
    <xf numFmtId="0" fontId="30" fillId="0" borderId="28" xfId="0" applyFont="1" applyBorder="1"/>
    <xf numFmtId="0" fontId="34" fillId="0" borderId="26" xfId="0" applyFont="1" applyBorder="1"/>
    <xf numFmtId="0" fontId="32" fillId="0" borderId="28" xfId="0" applyFont="1" applyBorder="1"/>
    <xf numFmtId="0" fontId="35" fillId="0" borderId="35" xfId="0" applyFont="1" applyBorder="1"/>
    <xf numFmtId="0" fontId="24" fillId="0" borderId="1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30" xfId="0" applyFont="1" applyBorder="1" applyAlignment="1">
      <alignment vertical="center"/>
    </xf>
    <xf numFmtId="0" fontId="27" fillId="0" borderId="31" xfId="0" applyFont="1" applyBorder="1" applyAlignment="1">
      <alignment vertical="center"/>
    </xf>
    <xf numFmtId="0" fontId="27" fillId="0" borderId="25" xfId="0" applyFont="1" applyBorder="1" applyAlignment="1">
      <alignment vertical="center"/>
    </xf>
    <xf numFmtId="0" fontId="27" fillId="0" borderId="40" xfId="0" applyFont="1" applyBorder="1" applyAlignment="1">
      <alignment vertical="center"/>
    </xf>
    <xf numFmtId="0" fontId="27" fillId="0" borderId="39" xfId="0" applyFont="1" applyBorder="1" applyAlignment="1">
      <alignment vertical="center"/>
    </xf>
    <xf numFmtId="0" fontId="35" fillId="0" borderId="4" xfId="0" applyFont="1" applyBorder="1" applyAlignment="1">
      <alignment vertical="center"/>
    </xf>
    <xf numFmtId="0" fontId="27" fillId="0" borderId="66" xfId="0" applyFont="1" applyBorder="1" applyAlignment="1">
      <alignment vertical="center"/>
    </xf>
    <xf numFmtId="0" fontId="35" fillId="0" borderId="6" xfId="0" applyFont="1" applyBorder="1" applyAlignment="1">
      <alignment vertical="center"/>
    </xf>
    <xf numFmtId="0" fontId="34" fillId="0" borderId="6" xfId="0" applyFont="1" applyBorder="1" applyAlignment="1">
      <alignment vertical="center"/>
    </xf>
    <xf numFmtId="0" fontId="32" fillId="0" borderId="6" xfId="0" applyFont="1" applyBorder="1" applyAlignment="1">
      <alignment vertical="center"/>
    </xf>
    <xf numFmtId="0" fontId="27" fillId="0" borderId="67" xfId="0" applyFont="1" applyBorder="1" applyAlignment="1">
      <alignment vertical="center"/>
    </xf>
    <xf numFmtId="0" fontId="27" fillId="0" borderId="65" xfId="0" applyFont="1" applyBorder="1" applyAlignment="1">
      <alignment vertical="center"/>
    </xf>
    <xf numFmtId="0" fontId="35" fillId="0" borderId="9" xfId="0" applyFont="1" applyBorder="1" applyAlignment="1">
      <alignment vertical="center"/>
    </xf>
    <xf numFmtId="0" fontId="27" fillId="0" borderId="11" xfId="0" applyFont="1" applyBorder="1"/>
    <xf numFmtId="0" fontId="35" fillId="0" borderId="12" xfId="0" applyFont="1" applyBorder="1" applyAlignment="1">
      <alignment vertical="center"/>
    </xf>
    <xf numFmtId="0" fontId="27" fillId="0" borderId="0" xfId="0" applyFont="1" applyAlignment="1">
      <alignment vertical="center" textRotation="90"/>
    </xf>
    <xf numFmtId="0" fontId="27" fillId="0" borderId="38" xfId="0" quotePrefix="1" applyFont="1" applyBorder="1" applyAlignment="1">
      <alignment vertical="center"/>
    </xf>
    <xf numFmtId="0" fontId="27" fillId="0" borderId="44" xfId="0" applyFont="1" applyBorder="1" applyAlignment="1">
      <alignment vertical="center"/>
    </xf>
    <xf numFmtId="0" fontId="27" fillId="0" borderId="48" xfId="0" applyFont="1" applyBorder="1" applyAlignment="1">
      <alignment vertical="center"/>
    </xf>
    <xf numFmtId="0" fontId="27" fillId="0" borderId="26" xfId="0" applyFont="1" applyBorder="1"/>
    <xf numFmtId="0" fontId="27" fillId="0" borderId="27" xfId="0" applyFont="1" applyBorder="1"/>
    <xf numFmtId="0" fontId="27" fillId="0" borderId="29" xfId="0" applyFont="1" applyBorder="1"/>
    <xf numFmtId="0" fontId="27" fillId="0" borderId="3" xfId="0" applyFont="1" applyBorder="1" applyAlignment="1">
      <alignment vertical="center"/>
    </xf>
    <xf numFmtId="0" fontId="27" fillId="33" borderId="3" xfId="0" applyFont="1" applyFill="1" applyBorder="1" applyAlignment="1">
      <alignment vertical="center"/>
    </xf>
    <xf numFmtId="0" fontId="27" fillId="0" borderId="4" xfId="0" applyFont="1" applyBorder="1" applyAlignment="1">
      <alignment vertical="center"/>
    </xf>
    <xf numFmtId="0" fontId="27" fillId="0" borderId="58" xfId="0" applyFont="1" applyBorder="1"/>
    <xf numFmtId="0" fontId="27" fillId="0" borderId="1" xfId="0" applyFont="1" applyBorder="1" applyAlignment="1">
      <alignment vertical="center"/>
    </xf>
    <xf numFmtId="0" fontId="27" fillId="33" borderId="1" xfId="0" applyFont="1" applyFill="1" applyBorder="1" applyAlignment="1">
      <alignment vertical="center"/>
    </xf>
    <xf numFmtId="0" fontId="27" fillId="0" borderId="6" xfId="0" applyFont="1" applyBorder="1" applyAlignment="1">
      <alignment vertical="center"/>
    </xf>
    <xf numFmtId="0" fontId="27" fillId="0" borderId="61" xfId="0" applyFont="1" applyBorder="1"/>
    <xf numFmtId="0" fontId="27" fillId="0" borderId="60" xfId="0" applyFont="1" applyBorder="1"/>
    <xf numFmtId="164" fontId="27" fillId="0" borderId="8" xfId="0" applyNumberFormat="1" applyFont="1" applyBorder="1"/>
    <xf numFmtId="164" fontId="27" fillId="0" borderId="9" xfId="0" applyNumberFormat="1" applyFont="1" applyBorder="1"/>
    <xf numFmtId="164" fontId="27" fillId="0" borderId="3" xfId="0" applyNumberFormat="1" applyFont="1" applyBorder="1"/>
    <xf numFmtId="164" fontId="27" fillId="0" borderId="4" xfId="0" applyNumberFormat="1" applyFont="1" applyBorder="1"/>
    <xf numFmtId="0" fontId="27" fillId="34" borderId="1" xfId="0" applyFont="1" applyFill="1" applyBorder="1" applyAlignment="1">
      <alignment vertical="center"/>
    </xf>
    <xf numFmtId="164" fontId="27" fillId="0" borderId="11" xfId="0" applyNumberFormat="1" applyFont="1" applyBorder="1"/>
    <xf numFmtId="164" fontId="27" fillId="0" borderId="12" xfId="0" applyNumberFormat="1" applyFont="1" applyBorder="1"/>
    <xf numFmtId="0" fontId="27" fillId="35" borderId="1" xfId="0" applyFont="1" applyFill="1" applyBorder="1" applyAlignment="1">
      <alignment vertical="center"/>
    </xf>
    <xf numFmtId="0" fontId="27" fillId="0" borderId="8" xfId="0" applyFont="1" applyBorder="1" applyAlignment="1">
      <alignment vertical="center"/>
    </xf>
    <xf numFmtId="0" fontId="27" fillId="33" borderId="8" xfId="0" applyFont="1" applyFill="1" applyBorder="1" applyAlignment="1">
      <alignment vertical="center"/>
    </xf>
    <xf numFmtId="0" fontId="27" fillId="0" borderId="9" xfId="0" applyFont="1" applyBorder="1" applyAlignment="1">
      <alignment vertical="center"/>
    </xf>
    <xf numFmtId="0" fontId="27" fillId="0" borderId="11" xfId="0" applyFont="1" applyBorder="1" applyAlignment="1">
      <alignment vertical="center"/>
    </xf>
    <xf numFmtId="0" fontId="27" fillId="34" borderId="11" xfId="0" applyFont="1" applyFill="1" applyBorder="1" applyAlignment="1">
      <alignment vertical="center"/>
    </xf>
    <xf numFmtId="0" fontId="27" fillId="0" borderId="12" xfId="0" applyFont="1" applyBorder="1" applyAlignment="1">
      <alignment vertical="center"/>
    </xf>
    <xf numFmtId="0" fontId="32" fillId="0" borderId="0" xfId="0" applyFont="1"/>
    <xf numFmtId="0" fontId="27" fillId="0" borderId="68" xfId="0" applyFont="1" applyBorder="1"/>
    <xf numFmtId="0" fontId="30" fillId="0" borderId="33" xfId="0" applyFont="1" applyBorder="1"/>
    <xf numFmtId="0" fontId="30" fillId="0" borderId="6" xfId="0" applyFont="1" applyBorder="1"/>
    <xf numFmtId="11" fontId="30" fillId="0" borderId="1" xfId="0" applyNumberFormat="1" applyFont="1" applyBorder="1"/>
    <xf numFmtId="11" fontId="27" fillId="0" borderId="5" xfId="0" applyNumberFormat="1" applyFont="1" applyBorder="1"/>
    <xf numFmtId="0" fontId="30" fillId="0" borderId="9" xfId="0" applyFont="1" applyBorder="1"/>
    <xf numFmtId="164" fontId="27" fillId="0" borderId="6" xfId="0" applyNumberFormat="1" applyFont="1" applyBorder="1"/>
    <xf numFmtId="0" fontId="27" fillId="0" borderId="53" xfId="0" applyFont="1" applyBorder="1" applyAlignment="1">
      <alignment vertical="center"/>
    </xf>
    <xf numFmtId="0" fontId="27" fillId="0" borderId="54" xfId="0" applyFont="1" applyBorder="1"/>
    <xf numFmtId="0" fontId="27" fillId="0" borderId="53" xfId="0" applyFont="1" applyBorder="1"/>
    <xf numFmtId="0" fontId="27" fillId="0" borderId="55" xfId="0" applyFont="1" applyBorder="1"/>
    <xf numFmtId="0" fontId="27" fillId="0" borderId="57" xfId="0" applyFont="1" applyBorder="1"/>
    <xf numFmtId="0" fontId="27" fillId="0" borderId="56" xfId="0" applyFont="1" applyBorder="1"/>
    <xf numFmtId="0" fontId="30" fillId="0" borderId="15" xfId="0" applyFont="1" applyBorder="1"/>
    <xf numFmtId="0" fontId="30" fillId="0" borderId="11" xfId="0" applyFont="1" applyBorder="1"/>
    <xf numFmtId="0" fontId="0" fillId="0" borderId="0" xfId="0" applyAlignment="1">
      <alignment horizontal="center"/>
    </xf>
    <xf numFmtId="0" fontId="27" fillId="0" borderId="30" xfId="0" applyFont="1" applyBorder="1" applyAlignment="1">
      <alignment horizontal="center"/>
    </xf>
    <xf numFmtId="0" fontId="27" fillId="0" borderId="31" xfId="0" applyFont="1" applyBorder="1" applyAlignment="1">
      <alignment horizontal="center"/>
    </xf>
    <xf numFmtId="0" fontId="27" fillId="34" borderId="0" xfId="0" applyFont="1" applyFill="1"/>
    <xf numFmtId="0" fontId="27" fillId="35" borderId="0" xfId="0" applyFont="1" applyFill="1"/>
    <xf numFmtId="0" fontId="27" fillId="34" borderId="10" xfId="0" applyFont="1" applyFill="1" applyBorder="1"/>
    <xf numFmtId="0" fontId="27" fillId="34" borderId="5" xfId="0" applyFont="1" applyFill="1" applyBorder="1"/>
    <xf numFmtId="0" fontId="27" fillId="34" borderId="11" xfId="0" applyFont="1" applyFill="1" applyBorder="1"/>
    <xf numFmtId="0" fontId="27" fillId="34" borderId="1" xfId="0" applyFont="1" applyFill="1" applyBorder="1"/>
    <xf numFmtId="0" fontId="27" fillId="35" borderId="5" xfId="0" applyFont="1" applyFill="1" applyBorder="1"/>
    <xf numFmtId="0" fontId="27" fillId="35" borderId="7" xfId="0" applyFont="1" applyFill="1" applyBorder="1"/>
    <xf numFmtId="0" fontId="27" fillId="35" borderId="1" xfId="0" applyFont="1" applyFill="1" applyBorder="1"/>
    <xf numFmtId="0" fontId="0" fillId="35" borderId="6" xfId="0" applyFill="1" applyBorder="1"/>
    <xf numFmtId="0" fontId="0" fillId="34" borderId="6" xfId="0" applyFill="1" applyBorder="1"/>
    <xf numFmtId="0" fontId="24" fillId="34" borderId="11" xfId="0" applyFont="1" applyFill="1" applyBorder="1"/>
    <xf numFmtId="0" fontId="24" fillId="34" borderId="1" xfId="0" applyFont="1" applyFill="1" applyBorder="1"/>
    <xf numFmtId="0" fontId="24" fillId="34" borderId="12" xfId="0" applyFont="1" applyFill="1" applyBorder="1"/>
    <xf numFmtId="0" fontId="24" fillId="34" borderId="6" xfId="0" applyFont="1" applyFill="1" applyBorder="1"/>
    <xf numFmtId="0" fontId="24" fillId="34" borderId="10" xfId="0" applyFont="1" applyFill="1" applyBorder="1"/>
    <xf numFmtId="0" fontId="24" fillId="34" borderId="5" xfId="0" applyFont="1" applyFill="1" applyBorder="1"/>
    <xf numFmtId="0" fontId="0" fillId="34" borderId="0" xfId="0" applyFill="1"/>
    <xf numFmtId="0" fontId="0" fillId="35" borderId="0" xfId="0" applyFill="1"/>
    <xf numFmtId="0" fontId="24" fillId="35" borderId="5" xfId="0" applyFont="1" applyFill="1" applyBorder="1"/>
    <xf numFmtId="0" fontId="24" fillId="35" borderId="1" xfId="0" applyFont="1" applyFill="1" applyBorder="1"/>
    <xf numFmtId="0" fontId="24" fillId="35" borderId="8" xfId="0" applyFont="1" applyFill="1" applyBorder="1"/>
    <xf numFmtId="0" fontId="24" fillId="35" borderId="6" xfId="0" applyFont="1" applyFill="1" applyBorder="1"/>
    <xf numFmtId="0" fontId="36" fillId="0" borderId="0" xfId="0" applyFont="1"/>
    <xf numFmtId="0" fontId="0" fillId="0" borderId="38" xfId="0" applyBorder="1"/>
    <xf numFmtId="0" fontId="33" fillId="0" borderId="49" xfId="0" applyFont="1" applyBorder="1"/>
    <xf numFmtId="0" fontId="0" fillId="0" borderId="26" xfId="0" applyBorder="1"/>
    <xf numFmtId="0" fontId="29" fillId="0" borderId="0" xfId="0" applyFont="1"/>
    <xf numFmtId="0" fontId="0" fillId="0" borderId="1" xfId="0" applyBorder="1"/>
    <xf numFmtId="0" fontId="0" fillId="0" borderId="53" xfId="0" applyBorder="1"/>
    <xf numFmtId="0" fontId="0" fillId="0" borderId="7" xfId="0" applyBorder="1"/>
    <xf numFmtId="0" fontId="0" fillId="0" borderId="8" xfId="0" applyBorder="1"/>
    <xf numFmtId="0" fontId="0" fillId="0" borderId="30" xfId="0" applyBorder="1"/>
    <xf numFmtId="0" fontId="0" fillId="0" borderId="31" xfId="0" applyBorder="1"/>
    <xf numFmtId="0" fontId="0" fillId="0" borderId="54" xfId="0" applyBorder="1"/>
    <xf numFmtId="0" fontId="0" fillId="0" borderId="3" xfId="0" applyBorder="1"/>
    <xf numFmtId="0" fontId="0" fillId="0" borderId="55" xfId="0" applyBorder="1"/>
    <xf numFmtId="0" fontId="0" fillId="0" borderId="70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30" fillId="0" borderId="30" xfId="0" applyFont="1" applyBorder="1"/>
    <xf numFmtId="0" fontId="30" fillId="0" borderId="39" xfId="0" applyFont="1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0" fillId="36" borderId="0" xfId="0" applyFill="1"/>
    <xf numFmtId="0" fontId="0" fillId="36" borderId="1" xfId="0" applyFill="1" applyBorder="1"/>
    <xf numFmtId="0" fontId="24" fillId="36" borderId="1" xfId="0" applyFont="1" applyFill="1" applyBorder="1"/>
    <xf numFmtId="0" fontId="24" fillId="36" borderId="6" xfId="0" applyFont="1" applyFill="1" applyBorder="1"/>
    <xf numFmtId="0" fontId="27" fillId="36" borderId="1" xfId="0" applyFont="1" applyFill="1" applyBorder="1"/>
    <xf numFmtId="0" fontId="27" fillId="36" borderId="8" xfId="0" applyFont="1" applyFill="1" applyBorder="1"/>
    <xf numFmtId="0" fontId="27" fillId="0" borderId="71" xfId="0" applyFont="1" applyBorder="1"/>
    <xf numFmtId="0" fontId="0" fillId="0" borderId="36" xfId="0" applyBorder="1"/>
    <xf numFmtId="0" fontId="0" fillId="0" borderId="37" xfId="0" applyBorder="1"/>
    <xf numFmtId="0" fontId="0" fillId="0" borderId="49" xfId="0" applyBorder="1"/>
    <xf numFmtId="0" fontId="0" fillId="0" borderId="61" xfId="0" applyBorder="1"/>
    <xf numFmtId="0" fontId="0" fillId="0" borderId="35" xfId="0" applyBorder="1"/>
    <xf numFmtId="0" fontId="27" fillId="0" borderId="30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7" fillId="0" borderId="0" xfId="0" applyFont="1" applyAlignment="1">
      <alignment horizontal="left" vertical="top"/>
    </xf>
    <xf numFmtId="0" fontId="29" fillId="0" borderId="0" xfId="0" applyFont="1" applyAlignment="1">
      <alignment horizontal="left" vertical="center"/>
    </xf>
    <xf numFmtId="0" fontId="0" fillId="0" borderId="25" xfId="0" applyBorder="1"/>
    <xf numFmtId="0" fontId="29" fillId="0" borderId="50" xfId="0" applyFont="1" applyBorder="1"/>
    <xf numFmtId="0" fontId="0" fillId="0" borderId="48" xfId="0" applyBorder="1"/>
    <xf numFmtId="1" fontId="0" fillId="0" borderId="72" xfId="0" applyNumberFormat="1" applyBorder="1"/>
    <xf numFmtId="1" fontId="0" fillId="0" borderId="73" xfId="0" applyNumberFormat="1" applyBorder="1"/>
    <xf numFmtId="0" fontId="0" fillId="0" borderId="72" xfId="0" applyBorder="1"/>
    <xf numFmtId="0" fontId="0" fillId="0" borderId="73" xfId="0" applyBorder="1"/>
    <xf numFmtId="1" fontId="0" fillId="0" borderId="65" xfId="0" applyNumberFormat="1" applyBorder="1"/>
    <xf numFmtId="0" fontId="0" fillId="0" borderId="13" xfId="0" applyBorder="1"/>
    <xf numFmtId="0" fontId="0" fillId="0" borderId="15" xfId="0" applyBorder="1"/>
    <xf numFmtId="0" fontId="0" fillId="0" borderId="29" xfId="0" applyBorder="1"/>
    <xf numFmtId="0" fontId="30" fillId="0" borderId="69" xfId="0" applyFont="1" applyBorder="1"/>
    <xf numFmtId="0" fontId="30" fillId="0" borderId="26" xfId="0" applyFont="1" applyBorder="1"/>
    <xf numFmtId="0" fontId="30" fillId="0" borderId="74" xfId="0" applyFont="1" applyBorder="1"/>
    <xf numFmtId="0" fontId="30" fillId="0" borderId="75" xfId="0" applyFont="1" applyBorder="1"/>
    <xf numFmtId="0" fontId="30" fillId="0" borderId="27" xfId="0" applyFont="1" applyBorder="1"/>
    <xf numFmtId="164" fontId="30" fillId="0" borderId="35" xfId="0" applyNumberFormat="1" applyFont="1" applyBorder="1"/>
    <xf numFmtId="164" fontId="30" fillId="0" borderId="61" xfId="0" applyNumberFormat="1" applyFont="1" applyBorder="1"/>
    <xf numFmtId="164" fontId="30" fillId="0" borderId="69" xfId="0" applyNumberFormat="1" applyFont="1" applyBorder="1"/>
    <xf numFmtId="0" fontId="24" fillId="35" borderId="9" xfId="0" applyFont="1" applyFill="1" applyBorder="1"/>
    <xf numFmtId="0" fontId="1" fillId="0" borderId="0" xfId="44" applyAlignment="1">
      <alignment vertical="center"/>
    </xf>
    <xf numFmtId="0" fontId="0" fillId="0" borderId="0" xfId="0" applyAlignment="1">
      <alignment vertical="center"/>
    </xf>
    <xf numFmtId="0" fontId="28" fillId="0" borderId="44" xfId="0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0" fillId="0" borderId="40" xfId="0" applyBorder="1" applyAlignment="1">
      <alignment vertical="center"/>
    </xf>
    <xf numFmtId="0" fontId="33" fillId="0" borderId="39" xfId="0" applyFont="1" applyBorder="1"/>
    <xf numFmtId="0" fontId="24" fillId="34" borderId="2" xfId="0" applyFont="1" applyFill="1" applyBorder="1"/>
    <xf numFmtId="0" fontId="24" fillId="34" borderId="4" xfId="0" applyFont="1" applyFill="1" applyBorder="1"/>
    <xf numFmtId="0" fontId="24" fillId="34" borderId="36" xfId="0" applyFont="1" applyFill="1" applyBorder="1"/>
    <xf numFmtId="0" fontId="24" fillId="35" borderId="36" xfId="0" applyFont="1" applyFill="1" applyBorder="1"/>
    <xf numFmtId="0" fontId="24" fillId="35" borderId="37" xfId="0" applyFont="1" applyFill="1" applyBorder="1"/>
    <xf numFmtId="0" fontId="28" fillId="0" borderId="0" xfId="0" applyFont="1" applyAlignment="1">
      <alignment vertical="center"/>
    </xf>
    <xf numFmtId="0" fontId="0" fillId="0" borderId="38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37" xfId="0" applyBorder="1" applyAlignment="1">
      <alignment horizontal="center"/>
    </xf>
    <xf numFmtId="1" fontId="0" fillId="0" borderId="48" xfId="0" applyNumberFormat="1" applyBorder="1" applyAlignment="1">
      <alignment horizontal="center"/>
    </xf>
    <xf numFmtId="1" fontId="0" fillId="0" borderId="62" xfId="0" applyNumberFormat="1" applyBorder="1" applyAlignment="1">
      <alignment horizontal="center"/>
    </xf>
    <xf numFmtId="0" fontId="27" fillId="0" borderId="0" xfId="0" applyFont="1" applyAlignment="1">
      <alignment horizontal="left" vertical="center"/>
    </xf>
    <xf numFmtId="0" fontId="27" fillId="0" borderId="50" xfId="0" applyFont="1" applyBorder="1"/>
    <xf numFmtId="0" fontId="29" fillId="0" borderId="26" xfId="0" applyFont="1" applyBorder="1" applyAlignment="1">
      <alignment horizontal="center" vertical="center"/>
    </xf>
    <xf numFmtId="1" fontId="0" fillId="0" borderId="62" xfId="0" applyNumberFormat="1" applyBorder="1" applyAlignment="1">
      <alignment horizontal="center" vertical="center"/>
    </xf>
    <xf numFmtId="0" fontId="40" fillId="0" borderId="0" xfId="0" applyFont="1"/>
    <xf numFmtId="0" fontId="24" fillId="34" borderId="51" xfId="0" applyFont="1" applyFill="1" applyBorder="1"/>
    <xf numFmtId="0" fontId="24" fillId="35" borderId="51" xfId="0" applyFont="1" applyFill="1" applyBorder="1"/>
    <xf numFmtId="0" fontId="24" fillId="34" borderId="76" xfId="0" applyFont="1" applyFill="1" applyBorder="1"/>
    <xf numFmtId="0" fontId="24" fillId="34" borderId="61" xfId="0" applyFont="1" applyFill="1" applyBorder="1"/>
    <xf numFmtId="0" fontId="27" fillId="0" borderId="1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5" xfId="0" applyFont="1" applyBorder="1" applyAlignment="1">
      <alignment horizontal="center"/>
    </xf>
    <xf numFmtId="0" fontId="27" fillId="0" borderId="2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7" fillId="0" borderId="45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53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30" fillId="0" borderId="54" xfId="0" applyFont="1" applyBorder="1" applyAlignment="1">
      <alignment horizontal="center" vertical="center"/>
    </xf>
    <xf numFmtId="0" fontId="30" fillId="0" borderId="53" xfId="0" applyFont="1" applyBorder="1" applyAlignment="1">
      <alignment horizontal="center" vertical="center"/>
    </xf>
    <xf numFmtId="0" fontId="27" fillId="0" borderId="57" xfId="0" applyFont="1" applyBorder="1" applyAlignment="1">
      <alignment horizontal="center" vertical="center"/>
    </xf>
    <xf numFmtId="16" fontId="27" fillId="0" borderId="1" xfId="0" applyNumberFormat="1" applyFont="1" applyBorder="1" applyAlignment="1">
      <alignment horizontal="center" vertical="center"/>
    </xf>
    <xf numFmtId="16" fontId="27" fillId="0" borderId="8" xfId="0" applyNumberFormat="1" applyFont="1" applyBorder="1" applyAlignment="1">
      <alignment horizontal="center" vertical="center"/>
    </xf>
    <xf numFmtId="16" fontId="27" fillId="0" borderId="11" xfId="0" applyNumberFormat="1" applyFont="1" applyBorder="1" applyAlignment="1">
      <alignment horizontal="center" vertical="center"/>
    </xf>
    <xf numFmtId="16" fontId="27" fillId="0" borderId="3" xfId="0" applyNumberFormat="1" applyFont="1" applyBorder="1" applyAlignment="1">
      <alignment horizontal="center" vertical="center"/>
    </xf>
    <xf numFmtId="0" fontId="27" fillId="0" borderId="58" xfId="0" applyFont="1" applyBorder="1" applyAlignment="1">
      <alignment horizontal="center"/>
    </xf>
    <xf numFmtId="0" fontId="27" fillId="0" borderId="26" xfId="0" applyFont="1" applyBorder="1" applyAlignment="1">
      <alignment horizontal="center"/>
    </xf>
    <xf numFmtId="0" fontId="27" fillId="0" borderId="27" xfId="0" applyFont="1" applyBorder="1" applyAlignment="1">
      <alignment horizontal="center"/>
    </xf>
    <xf numFmtId="0" fontId="27" fillId="0" borderId="29" xfId="0" applyFont="1" applyBorder="1" applyAlignment="1">
      <alignment horizontal="center"/>
    </xf>
    <xf numFmtId="0" fontId="0" fillId="0" borderId="0" xfId="0" applyAlignment="1">
      <alignment horizontal="center"/>
    </xf>
    <xf numFmtId="0" fontId="29" fillId="0" borderId="13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4" fillId="0" borderId="30" xfId="0" applyFont="1" applyBorder="1" applyAlignment="1">
      <alignment horizontal="center"/>
    </xf>
    <xf numFmtId="0" fontId="24" fillId="0" borderId="31" xfId="0" applyFont="1" applyBorder="1" applyAlignment="1">
      <alignment horizontal="center"/>
    </xf>
    <xf numFmtId="0" fontId="24" fillId="0" borderId="25" xfId="0" applyFont="1" applyBorder="1" applyAlignment="1">
      <alignment horizontal="center"/>
    </xf>
    <xf numFmtId="0" fontId="27" fillId="0" borderId="26" xfId="0" applyFont="1" applyBorder="1" applyAlignment="1">
      <alignment horizontal="center" vertical="center"/>
    </xf>
    <xf numFmtId="0" fontId="27" fillId="0" borderId="29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7" fillId="0" borderId="30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7" fillId="0" borderId="5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7" fillId="0" borderId="6" xfId="0" applyFont="1" applyBorder="1" applyAlignment="1">
      <alignment horizontal="center"/>
    </xf>
    <xf numFmtId="0" fontId="27" fillId="0" borderId="38" xfId="0" applyFont="1" applyBorder="1" applyAlignment="1">
      <alignment horizontal="center"/>
    </xf>
    <xf numFmtId="0" fontId="27" fillId="0" borderId="40" xfId="0" applyFont="1" applyBorder="1" applyAlignment="1">
      <alignment horizontal="center"/>
    </xf>
    <xf numFmtId="0" fontId="27" fillId="0" borderId="39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7" fillId="0" borderId="36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/>
    </xf>
    <xf numFmtId="0" fontId="27" fillId="0" borderId="35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67" xfId="0" applyFont="1" applyBorder="1" applyAlignment="1">
      <alignment horizontal="center" vertical="center"/>
    </xf>
    <xf numFmtId="0" fontId="27" fillId="0" borderId="44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0" fontId="27" fillId="0" borderId="4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/>
    </xf>
    <xf numFmtId="0" fontId="22" fillId="0" borderId="31" xfId="0" applyFont="1" applyBorder="1" applyAlignment="1">
      <alignment horizontal="center"/>
    </xf>
    <xf numFmtId="0" fontId="22" fillId="0" borderId="25" xfId="0" applyFont="1" applyBorder="1" applyAlignment="1">
      <alignment horizontal="center"/>
    </xf>
    <xf numFmtId="0" fontId="27" fillId="0" borderId="30" xfId="0" applyFont="1" applyBorder="1" applyAlignment="1">
      <alignment horizontal="center"/>
    </xf>
    <xf numFmtId="0" fontId="27" fillId="0" borderId="31" xfId="0" applyFont="1" applyBorder="1" applyAlignment="1">
      <alignment horizontal="center"/>
    </xf>
    <xf numFmtId="0" fontId="27" fillId="0" borderId="25" xfId="0" applyFont="1" applyBorder="1" applyAlignment="1">
      <alignment horizontal="center"/>
    </xf>
    <xf numFmtId="0" fontId="29" fillId="0" borderId="26" xfId="0" applyFont="1" applyBorder="1" applyAlignment="1">
      <alignment horizontal="center" vertical="center"/>
    </xf>
    <xf numFmtId="0" fontId="29" fillId="0" borderId="29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 textRotation="90"/>
    </xf>
    <xf numFmtId="0" fontId="27" fillId="0" borderId="5" xfId="0" applyFont="1" applyBorder="1" applyAlignment="1">
      <alignment horizontal="center" vertical="center" textRotation="90"/>
    </xf>
    <xf numFmtId="0" fontId="27" fillId="0" borderId="7" xfId="0" applyFont="1" applyBorder="1" applyAlignment="1">
      <alignment horizontal="center" vertical="center" textRotation="90"/>
    </xf>
    <xf numFmtId="0" fontId="27" fillId="0" borderId="10" xfId="0" applyFont="1" applyBorder="1" applyAlignment="1">
      <alignment horizontal="center" vertical="center" textRotation="90"/>
    </xf>
    <xf numFmtId="0" fontId="27" fillId="0" borderId="51" xfId="0" applyFont="1" applyBorder="1" applyAlignment="1">
      <alignment horizontal="center" vertical="center" textRotation="90"/>
    </xf>
    <xf numFmtId="0" fontId="27" fillId="0" borderId="52" xfId="0" applyFont="1" applyBorder="1" applyAlignment="1">
      <alignment horizontal="center" vertical="center" textRotation="90"/>
    </xf>
    <xf numFmtId="0" fontId="27" fillId="0" borderId="35" xfId="0" applyFont="1" applyBorder="1" applyAlignment="1">
      <alignment horizontal="center" vertical="center" textRotation="90"/>
    </xf>
    <xf numFmtId="0" fontId="27" fillId="0" borderId="36" xfId="0" applyFont="1" applyBorder="1" applyAlignment="1">
      <alignment horizontal="center" vertical="center" textRotation="90"/>
    </xf>
    <xf numFmtId="0" fontId="27" fillId="0" borderId="37" xfId="0" applyFont="1" applyBorder="1" applyAlignment="1">
      <alignment horizontal="center" vertical="center" textRotation="90"/>
    </xf>
    <xf numFmtId="0" fontId="27" fillId="0" borderId="50" xfId="0" applyFont="1" applyBorder="1" applyAlignment="1">
      <alignment horizontal="center" vertical="center" textRotation="90"/>
    </xf>
    <xf numFmtId="0" fontId="29" fillId="0" borderId="26" xfId="0" applyFont="1" applyBorder="1" applyAlignment="1">
      <alignment horizontal="center"/>
    </xf>
    <xf numFmtId="0" fontId="29" fillId="0" borderId="29" xfId="0" applyFont="1" applyBorder="1" applyAlignment="1">
      <alignment horizontal="center"/>
    </xf>
  </cellXfs>
  <cellStyles count="45">
    <cellStyle name="20 % - Accent1" xfId="18" builtinId="30" customBuiltin="1"/>
    <cellStyle name="20 % - Accent2" xfId="22" builtinId="34" customBuiltin="1"/>
    <cellStyle name="20 % - Accent3" xfId="26" builtinId="38" customBuiltin="1"/>
    <cellStyle name="20 % - Accent4" xfId="30" builtinId="42" customBuiltin="1"/>
    <cellStyle name="20 % - Accent5" xfId="34" builtinId="46" customBuiltin="1"/>
    <cellStyle name="20 % - Accent6" xfId="38" builtinId="50" customBuiltin="1"/>
    <cellStyle name="40 % - Accent1" xfId="19" builtinId="31" customBuiltin="1"/>
    <cellStyle name="40 % - Accent2" xfId="23" builtinId="35" customBuiltin="1"/>
    <cellStyle name="40 % - Accent3" xfId="27" builtinId="39" customBuiltin="1"/>
    <cellStyle name="40 % - Accent4" xfId="31" builtinId="43" customBuiltin="1"/>
    <cellStyle name="40 % - Accent5" xfId="35" builtinId="47" customBuiltin="1"/>
    <cellStyle name="40 % - Accent6" xfId="39" builtinId="51" customBuiltin="1"/>
    <cellStyle name="60 % - Accent1" xfId="20" builtinId="32" customBuiltin="1"/>
    <cellStyle name="60 % - Accent2" xfId="24" builtinId="36" customBuiltin="1"/>
    <cellStyle name="60 % - Accent3" xfId="28" builtinId="40" customBuiltin="1"/>
    <cellStyle name="60 % - Accent4" xfId="32" builtinId="44" customBuiltin="1"/>
    <cellStyle name="60 % - Accent5" xfId="36" builtinId="48" customBuiltin="1"/>
    <cellStyle name="60 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rmal 2" xfId="41" xr:uid="{00000000-0005-0000-0000-000031000000}"/>
    <cellStyle name="Normal 3" xfId="43" xr:uid="{00000000-0005-0000-0000-000031000000}"/>
    <cellStyle name="Normal 4" xfId="44" xr:uid="{00000000-0005-0000-0000-000032000000}"/>
    <cellStyle name="Note 2" xfId="42" xr:uid="{00000000-0005-0000-0000-000032000000}"/>
    <cellStyle name="Satisfaisant" xfId="6" builtinId="26" customBuiltin="1"/>
    <cellStyle name="Sortie" xfId="10" builtinId="21" customBuiltin="1"/>
    <cellStyle name="Texte explicatif" xfId="15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6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CC303-0730-D947-80A0-9045A1C46013}">
  <dimension ref="A1:W640"/>
  <sheetViews>
    <sheetView topLeftCell="D1" zoomScaleNormal="100" workbookViewId="0">
      <selection activeCell="D28" sqref="D28"/>
    </sheetView>
  </sheetViews>
  <sheetFormatPr baseColWidth="10" defaultColWidth="10.83203125" defaultRowHeight="16"/>
  <cols>
    <col min="2" max="2" width="14.83203125" customWidth="1"/>
    <col min="3" max="3" width="17.6640625" customWidth="1"/>
    <col min="4" max="4" width="20.33203125" customWidth="1"/>
    <col min="6" max="6" width="13.33203125" bestFit="1" customWidth="1"/>
    <col min="7" max="7" width="13.1640625" bestFit="1" customWidth="1"/>
    <col min="9" max="9" width="13.5" bestFit="1" customWidth="1"/>
    <col min="12" max="12" width="15.33203125" customWidth="1"/>
    <col min="13" max="13" width="13.6640625" customWidth="1"/>
    <col min="14" max="14" width="15.1640625" customWidth="1"/>
    <col min="16" max="16" width="13.33203125" bestFit="1" customWidth="1"/>
    <col min="17" max="17" width="13.1640625" bestFit="1" customWidth="1"/>
    <col min="19" max="19" width="13.5" bestFit="1" customWidth="1"/>
  </cols>
  <sheetData>
    <row r="1" spans="1:23">
      <c r="A1" s="10" t="s">
        <v>23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 ht="17" thickBot="1">
      <c r="A2" s="10"/>
      <c r="B2" s="10" t="s">
        <v>225</v>
      </c>
      <c r="C2" s="10"/>
      <c r="D2" s="10"/>
      <c r="E2" s="10"/>
      <c r="F2" s="10"/>
      <c r="G2" s="10"/>
      <c r="H2" s="10"/>
      <c r="I2" s="10"/>
      <c r="J2" s="10"/>
      <c r="K2" s="10"/>
      <c r="L2" s="10" t="s">
        <v>114</v>
      </c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1:23" ht="17" thickBot="1">
      <c r="A3" s="10"/>
      <c r="B3" s="301" t="s">
        <v>27</v>
      </c>
      <c r="C3" s="302"/>
      <c r="D3" s="303"/>
      <c r="E3" s="10"/>
      <c r="F3" s="14" t="s">
        <v>63</v>
      </c>
      <c r="G3" s="16" t="s">
        <v>38</v>
      </c>
      <c r="H3" s="10"/>
      <c r="I3" s="14" t="s">
        <v>64</v>
      </c>
      <c r="J3" s="16" t="s">
        <v>41</v>
      </c>
      <c r="K3" s="10"/>
      <c r="L3" s="301" t="s">
        <v>44</v>
      </c>
      <c r="M3" s="302"/>
      <c r="N3" s="303"/>
      <c r="O3" s="10"/>
      <c r="P3" s="14" t="s">
        <v>63</v>
      </c>
      <c r="Q3" s="16" t="s">
        <v>38</v>
      </c>
      <c r="R3" s="10"/>
      <c r="S3" s="14" t="s">
        <v>64</v>
      </c>
      <c r="T3" s="16" t="s">
        <v>41</v>
      </c>
      <c r="U3" s="10"/>
      <c r="V3" s="10"/>
      <c r="W3" s="10"/>
    </row>
    <row r="4" spans="1:23" ht="17" thickBot="1">
      <c r="A4" s="10"/>
      <c r="B4" s="14" t="s">
        <v>24</v>
      </c>
      <c r="C4" s="15" t="s">
        <v>25</v>
      </c>
      <c r="D4" s="175" t="s">
        <v>26</v>
      </c>
      <c r="E4" s="10"/>
      <c r="F4" s="35" t="s">
        <v>28</v>
      </c>
      <c r="G4" s="36">
        <f>COUNTIF($B$5:$D$403,"&gt;=100")-(COUNTIF($B$5:$D$403,"&gt;=150"))</f>
        <v>26</v>
      </c>
      <c r="H4" s="10"/>
      <c r="I4" s="35" t="s">
        <v>40</v>
      </c>
      <c r="J4" s="36">
        <f>G4/$G$15*100</f>
        <v>2.8446389496717726</v>
      </c>
      <c r="K4" s="10"/>
      <c r="L4" s="14" t="s">
        <v>24</v>
      </c>
      <c r="M4" s="15" t="s">
        <v>25</v>
      </c>
      <c r="N4" s="175" t="s">
        <v>26</v>
      </c>
      <c r="O4" s="10"/>
      <c r="P4" s="35" t="s">
        <v>45</v>
      </c>
      <c r="Q4" s="36">
        <f>COUNTIF($L$5:$N$640,"&gt;=50")-(COUNTIF($L$5:$N$640,"&gt;=60"))</f>
        <v>8</v>
      </c>
      <c r="R4" s="10"/>
      <c r="S4" s="35" t="s">
        <v>45</v>
      </c>
      <c r="T4" s="36">
        <f>Q4/$Q$23*100</f>
        <v>0.57061340941512129</v>
      </c>
      <c r="U4" s="10"/>
      <c r="V4" s="10"/>
      <c r="W4" s="10"/>
    </row>
    <row r="5" spans="1:23">
      <c r="A5" s="10"/>
      <c r="B5" s="35">
        <v>326</v>
      </c>
      <c r="C5" s="176">
        <v>294</v>
      </c>
      <c r="D5" s="36">
        <v>348</v>
      </c>
      <c r="E5" s="10"/>
      <c r="F5" s="29" t="s">
        <v>29</v>
      </c>
      <c r="G5" s="24">
        <f>COUNTIF($B$5:$D$403,"&gt;=150")-(COUNTIF($B$5:$D$403,"&gt;=200"))</f>
        <v>81</v>
      </c>
      <c r="H5" s="10"/>
      <c r="I5" s="29" t="s">
        <v>29</v>
      </c>
      <c r="J5" s="24">
        <f t="shared" ref="J5:J13" si="0">G5/$G$15*100</f>
        <v>8.8621444201312904</v>
      </c>
      <c r="K5" s="10"/>
      <c r="L5" s="35">
        <v>103</v>
      </c>
      <c r="M5" s="129">
        <v>103</v>
      </c>
      <c r="N5" s="36">
        <v>84</v>
      </c>
      <c r="O5" s="10"/>
      <c r="P5" s="29" t="s">
        <v>46</v>
      </c>
      <c r="Q5" s="24">
        <f>COUNTIF($L$5:$N$640,"&gt;=60")-(COUNTIF($L$5:$N$640,"&gt;=70"))</f>
        <v>60</v>
      </c>
      <c r="R5" s="10"/>
      <c r="S5" s="29" t="s">
        <v>46</v>
      </c>
      <c r="T5" s="24">
        <f t="shared" ref="T5:T21" si="1">Q5/$Q$23*100</f>
        <v>4.2796005706134093</v>
      </c>
      <c r="U5" s="10"/>
      <c r="V5" s="10"/>
      <c r="W5" s="10"/>
    </row>
    <row r="6" spans="1:23">
      <c r="A6" s="10"/>
      <c r="B6" s="29">
        <v>153</v>
      </c>
      <c r="C6" s="53">
        <v>307</v>
      </c>
      <c r="D6" s="24">
        <v>342</v>
      </c>
      <c r="E6" s="10"/>
      <c r="F6" s="29" t="s">
        <v>30</v>
      </c>
      <c r="G6" s="24">
        <f>COUNTIF($B$5:$D$403,"&gt;=200")-(COUNTIF($B$5:$D$403,"&gt;=250"))</f>
        <v>136</v>
      </c>
      <c r="H6" s="10"/>
      <c r="I6" s="29" t="s">
        <v>30</v>
      </c>
      <c r="J6" s="24">
        <f t="shared" si="0"/>
        <v>14.879649890590811</v>
      </c>
      <c r="K6" s="10"/>
      <c r="L6" s="29">
        <v>60</v>
      </c>
      <c r="M6" s="23">
        <v>91</v>
      </c>
      <c r="N6" s="24">
        <v>82</v>
      </c>
      <c r="O6" s="10"/>
      <c r="P6" s="29" t="s">
        <v>47</v>
      </c>
      <c r="Q6" s="24">
        <f>COUNTIF($L$5:$N$640,"&gt;=70")-(COUNTIF($L$5:$N$640,"&gt;=80"))</f>
        <v>140</v>
      </c>
      <c r="R6" s="10"/>
      <c r="S6" s="29" t="s">
        <v>47</v>
      </c>
      <c r="T6" s="24">
        <f t="shared" si="1"/>
        <v>9.985734664764621</v>
      </c>
      <c r="U6" s="10"/>
      <c r="V6" s="10"/>
      <c r="W6" s="10"/>
    </row>
    <row r="7" spans="1:23">
      <c r="A7" s="10"/>
      <c r="B7" s="29">
        <v>234</v>
      </c>
      <c r="C7" s="53">
        <v>310</v>
      </c>
      <c r="D7" s="24">
        <v>181</v>
      </c>
      <c r="E7" s="10"/>
      <c r="F7" s="29" t="s">
        <v>31</v>
      </c>
      <c r="G7" s="24">
        <f>COUNTIF($B$5:$D$403,"&gt;=250")-(COUNTIF($B$5:$D$403,"&gt;=300"))</f>
        <v>157</v>
      </c>
      <c r="H7" s="10"/>
      <c r="I7" s="29" t="s">
        <v>31</v>
      </c>
      <c r="J7" s="24">
        <f t="shared" si="0"/>
        <v>17.177242888402624</v>
      </c>
      <c r="K7" s="10"/>
      <c r="L7" s="29">
        <v>77</v>
      </c>
      <c r="M7" s="23">
        <v>76</v>
      </c>
      <c r="N7" s="24">
        <v>88</v>
      </c>
      <c r="O7" s="10"/>
      <c r="P7" s="29" t="s">
        <v>48</v>
      </c>
      <c r="Q7" s="24">
        <f>COUNTIF($L$5:$N$640,"&gt;=80")-(COUNTIF($L$5:$N$640,"&gt;=90"))</f>
        <v>224</v>
      </c>
      <c r="R7" s="10"/>
      <c r="S7" s="29" t="s">
        <v>48</v>
      </c>
      <c r="T7" s="24">
        <f t="shared" si="1"/>
        <v>15.977175463623395</v>
      </c>
      <c r="U7" s="10"/>
      <c r="V7" s="10"/>
      <c r="W7" s="10"/>
    </row>
    <row r="8" spans="1:23">
      <c r="A8" s="10"/>
      <c r="B8" s="29">
        <v>155</v>
      </c>
      <c r="C8" s="53">
        <v>408</v>
      </c>
      <c r="D8" s="24">
        <v>312</v>
      </c>
      <c r="E8" s="10"/>
      <c r="F8" s="29" t="s">
        <v>32</v>
      </c>
      <c r="G8" s="24">
        <f>COUNTIF($B$5:$D$403,"&gt;=300")-(COUNTIF($B$5:$D$403,"&gt;=350"))</f>
        <v>216</v>
      </c>
      <c r="H8" s="10"/>
      <c r="I8" s="29" t="s">
        <v>32</v>
      </c>
      <c r="J8" s="24">
        <f t="shared" si="0"/>
        <v>23.632385120350111</v>
      </c>
      <c r="K8" s="10"/>
      <c r="L8" s="29">
        <v>87</v>
      </c>
      <c r="M8" s="23">
        <v>87</v>
      </c>
      <c r="N8" s="24">
        <v>77</v>
      </c>
      <c r="O8" s="10"/>
      <c r="P8" s="29" t="s">
        <v>49</v>
      </c>
      <c r="Q8" s="24">
        <f>COUNTIF($L$5:$N$640,"&gt;=90")-(COUNTIF($L$5:$N$640,"&gt;=100"))</f>
        <v>259</v>
      </c>
      <c r="R8" s="10"/>
      <c r="S8" s="29" t="s">
        <v>49</v>
      </c>
      <c r="T8" s="24">
        <f t="shared" si="1"/>
        <v>18.473609129814548</v>
      </c>
      <c r="U8" s="10"/>
      <c r="V8" s="10"/>
      <c r="W8" s="10"/>
    </row>
    <row r="9" spans="1:23">
      <c r="A9" s="10"/>
      <c r="B9" s="29">
        <v>110</v>
      </c>
      <c r="C9" s="53">
        <v>348</v>
      </c>
      <c r="D9" s="24">
        <v>346</v>
      </c>
      <c r="E9" s="10"/>
      <c r="F9" s="29" t="s">
        <v>33</v>
      </c>
      <c r="G9" s="24">
        <f>COUNTIF($B$5:$D$403,"&gt;=350")-(COUNTIF($B$5:$D$403,"&gt;=400"))</f>
        <v>163</v>
      </c>
      <c r="H9" s="10"/>
      <c r="I9" s="29" t="s">
        <v>33</v>
      </c>
      <c r="J9" s="24">
        <f t="shared" si="0"/>
        <v>17.833698030634572</v>
      </c>
      <c r="K9" s="10"/>
      <c r="L9" s="29">
        <v>112</v>
      </c>
      <c r="M9" s="23">
        <v>86</v>
      </c>
      <c r="N9" s="24">
        <v>93</v>
      </c>
      <c r="O9" s="10"/>
      <c r="P9" s="29" t="s">
        <v>50</v>
      </c>
      <c r="Q9" s="24">
        <f>COUNTIF($L$5:$N$640,"&gt;=100")-(COUNTIF($L$5:$N$640,"&gt;=110"))</f>
        <v>227</v>
      </c>
      <c r="R9" s="10"/>
      <c r="S9" s="29" t="s">
        <v>50</v>
      </c>
      <c r="T9" s="24">
        <f t="shared" si="1"/>
        <v>16.191155492154067</v>
      </c>
      <c r="U9" s="10"/>
      <c r="V9" s="10"/>
      <c r="W9" s="10"/>
    </row>
    <row r="10" spans="1:23">
      <c r="A10" s="10"/>
      <c r="B10" s="29">
        <v>165</v>
      </c>
      <c r="C10" s="53">
        <v>333</v>
      </c>
      <c r="D10" s="24">
        <v>255</v>
      </c>
      <c r="E10" s="10"/>
      <c r="F10" s="29" t="s">
        <v>34</v>
      </c>
      <c r="G10" s="24">
        <f>COUNTIF($B$5:$D$403,"&gt;=400")-(COUNTIF($B$5:$D$403,"&gt;=450"))</f>
        <v>100</v>
      </c>
      <c r="H10" s="10"/>
      <c r="I10" s="29" t="s">
        <v>34</v>
      </c>
      <c r="J10" s="24">
        <f t="shared" si="0"/>
        <v>10.940919037199125</v>
      </c>
      <c r="K10" s="10"/>
      <c r="L10" s="29">
        <v>96</v>
      </c>
      <c r="M10" s="23">
        <v>125</v>
      </c>
      <c r="N10" s="24">
        <v>93</v>
      </c>
      <c r="O10" s="10"/>
      <c r="P10" s="29" t="s">
        <v>51</v>
      </c>
      <c r="Q10" s="24">
        <f>COUNTIF($L$5:$N$640,"&gt;=110")-(COUNTIF($L$5:$N$640,"&gt;=120"))</f>
        <v>158</v>
      </c>
      <c r="R10" s="10"/>
      <c r="S10" s="29" t="s">
        <v>51</v>
      </c>
      <c r="T10" s="24">
        <f t="shared" si="1"/>
        <v>11.269614835948644</v>
      </c>
      <c r="U10" s="10"/>
      <c r="V10" s="10"/>
      <c r="W10" s="10"/>
    </row>
    <row r="11" spans="1:23">
      <c r="A11" s="10"/>
      <c r="B11" s="29">
        <v>259</v>
      </c>
      <c r="C11" s="53">
        <v>336</v>
      </c>
      <c r="D11" s="24">
        <v>344</v>
      </c>
      <c r="E11" s="10"/>
      <c r="F11" s="29" t="s">
        <v>35</v>
      </c>
      <c r="G11" s="24">
        <f>COUNTIF($B$5:$D$403,"&gt;=450")-(COUNTIF($B$5:$D$403,"&gt;=500"))</f>
        <v>23</v>
      </c>
      <c r="H11" s="10"/>
      <c r="I11" s="29" t="s">
        <v>35</v>
      </c>
      <c r="J11" s="24">
        <f t="shared" si="0"/>
        <v>2.5164113785557989</v>
      </c>
      <c r="K11" s="10"/>
      <c r="L11" s="29">
        <v>98</v>
      </c>
      <c r="M11" s="23">
        <v>89</v>
      </c>
      <c r="N11" s="24">
        <v>74</v>
      </c>
      <c r="O11" s="10"/>
      <c r="P11" s="29" t="s">
        <v>52</v>
      </c>
      <c r="Q11" s="24">
        <f>COUNTIF($L$5:$N$640,"&gt;=120")-(COUNTIF($L$5:$N$640,"&gt;=130"))</f>
        <v>129</v>
      </c>
      <c r="R11" s="10"/>
      <c r="S11" s="29" t="s">
        <v>52</v>
      </c>
      <c r="T11" s="24">
        <f t="shared" si="1"/>
        <v>9.2011412268188302</v>
      </c>
      <c r="U11" s="10"/>
      <c r="V11" s="10"/>
      <c r="W11" s="10"/>
    </row>
    <row r="12" spans="1:23">
      <c r="A12" s="10"/>
      <c r="B12" s="29">
        <v>125</v>
      </c>
      <c r="C12" s="53">
        <v>417</v>
      </c>
      <c r="D12" s="24">
        <v>221</v>
      </c>
      <c r="E12" s="10"/>
      <c r="F12" s="29" t="s">
        <v>36</v>
      </c>
      <c r="G12" s="24">
        <f>COUNTIF($B$5:$D$403,"&gt;=500")-(COUNTIF($B$5:$D$403,"&gt;=550"))</f>
        <v>9</v>
      </c>
      <c r="H12" s="10"/>
      <c r="I12" s="29" t="s">
        <v>36</v>
      </c>
      <c r="J12" s="24">
        <f t="shared" si="0"/>
        <v>0.98468271334792123</v>
      </c>
      <c r="K12" s="10"/>
      <c r="L12" s="29">
        <v>86</v>
      </c>
      <c r="M12" s="23">
        <v>125</v>
      </c>
      <c r="N12" s="24">
        <v>107</v>
      </c>
      <c r="O12" s="10"/>
      <c r="P12" s="29" t="s">
        <v>53</v>
      </c>
      <c r="Q12" s="24">
        <f>COUNTIF($L$5:$N$640,"&gt;=130")-(COUNTIF($L$5:$N$640,"&gt;=140"))</f>
        <v>72</v>
      </c>
      <c r="R12" s="10"/>
      <c r="S12" s="29" t="s">
        <v>53</v>
      </c>
      <c r="T12" s="24">
        <f t="shared" si="1"/>
        <v>5.1355206847360915</v>
      </c>
      <c r="U12" s="10"/>
      <c r="V12" s="10"/>
      <c r="W12" s="10"/>
    </row>
    <row r="13" spans="1:23" ht="17" thickBot="1">
      <c r="A13" s="10"/>
      <c r="B13" s="29">
        <v>264</v>
      </c>
      <c r="C13" s="53">
        <v>387</v>
      </c>
      <c r="D13" s="24">
        <v>307</v>
      </c>
      <c r="E13" s="10"/>
      <c r="F13" s="31" t="s">
        <v>37</v>
      </c>
      <c r="G13" s="28">
        <f>COUNTIF($B$5:$D$403,"&gt;=550")-(COUNTIF($B$5:$D$403,"&gt;=600"))</f>
        <v>3</v>
      </c>
      <c r="H13" s="10"/>
      <c r="I13" s="31" t="s">
        <v>37</v>
      </c>
      <c r="J13" s="24">
        <f t="shared" si="0"/>
        <v>0.32822757111597373</v>
      </c>
      <c r="K13" s="10"/>
      <c r="L13" s="29">
        <v>99</v>
      </c>
      <c r="M13" s="23">
        <v>132</v>
      </c>
      <c r="N13" s="24">
        <v>76</v>
      </c>
      <c r="O13" s="10"/>
      <c r="P13" s="29" t="s">
        <v>54</v>
      </c>
      <c r="Q13" s="24">
        <f>COUNTIF($L$5:$N$640,"&gt;=140")-(COUNTIF($L$5:$N$640,"&gt;=150"))</f>
        <v>56</v>
      </c>
      <c r="R13" s="10"/>
      <c r="S13" s="29" t="s">
        <v>54</v>
      </c>
      <c r="T13" s="24">
        <f t="shared" si="1"/>
        <v>3.9942938659058487</v>
      </c>
      <c r="U13" s="10"/>
      <c r="V13" s="10"/>
      <c r="W13" s="10"/>
    </row>
    <row r="14" spans="1:23">
      <c r="A14" s="10"/>
      <c r="B14" s="29">
        <v>280</v>
      </c>
      <c r="C14" s="53">
        <v>331</v>
      </c>
      <c r="D14" s="24">
        <v>274</v>
      </c>
      <c r="E14" s="10"/>
      <c r="F14" s="10"/>
      <c r="G14" s="10"/>
      <c r="H14" s="10"/>
      <c r="I14" s="10"/>
      <c r="J14" s="10"/>
      <c r="K14" s="10"/>
      <c r="L14" s="29">
        <v>93</v>
      </c>
      <c r="M14" s="23">
        <v>150</v>
      </c>
      <c r="N14" s="24">
        <v>75</v>
      </c>
      <c r="O14" s="10"/>
      <c r="P14" s="29" t="s">
        <v>55</v>
      </c>
      <c r="Q14" s="24">
        <f>COUNTIF($L$5:$N$640,"&gt;=150")-(COUNTIF($L$5:$N$640,"&gt;=160"))</f>
        <v>27</v>
      </c>
      <c r="R14" s="10"/>
      <c r="S14" s="29" t="s">
        <v>55</v>
      </c>
      <c r="T14" s="24">
        <f t="shared" si="1"/>
        <v>1.9258202567760341</v>
      </c>
      <c r="U14" s="10"/>
      <c r="V14" s="10"/>
      <c r="W14" s="10"/>
    </row>
    <row r="15" spans="1:23">
      <c r="A15" s="10"/>
      <c r="B15" s="29">
        <v>215</v>
      </c>
      <c r="C15" s="53">
        <v>260</v>
      </c>
      <c r="D15" s="24">
        <v>297</v>
      </c>
      <c r="E15" s="10"/>
      <c r="F15" s="13" t="s">
        <v>43</v>
      </c>
      <c r="G15" s="10">
        <f>SUM(G4:G13)</f>
        <v>914</v>
      </c>
      <c r="H15" s="10"/>
      <c r="I15" s="10"/>
      <c r="J15" s="10"/>
      <c r="K15" s="10"/>
      <c r="L15" s="29">
        <v>88</v>
      </c>
      <c r="M15" s="23">
        <v>88</v>
      </c>
      <c r="N15" s="24">
        <v>99</v>
      </c>
      <c r="O15" s="10"/>
      <c r="P15" s="29" t="s">
        <v>56</v>
      </c>
      <c r="Q15" s="24">
        <f>COUNTIF($L$5:$N$640,"&gt;=160")-(COUNTIF($L$5:$N$640,"&gt;=170"))</f>
        <v>21</v>
      </c>
      <c r="R15" s="10"/>
      <c r="S15" s="29" t="s">
        <v>56</v>
      </c>
      <c r="T15" s="24">
        <f t="shared" si="1"/>
        <v>1.4978601997146932</v>
      </c>
      <c r="U15" s="10"/>
      <c r="V15" s="10"/>
      <c r="W15" s="10"/>
    </row>
    <row r="16" spans="1:23">
      <c r="A16" s="10"/>
      <c r="B16" s="29">
        <v>335</v>
      </c>
      <c r="C16" s="53">
        <v>204</v>
      </c>
      <c r="D16" s="24">
        <v>360</v>
      </c>
      <c r="E16" s="10"/>
      <c r="F16" s="10"/>
      <c r="G16" s="10"/>
      <c r="H16" s="10"/>
      <c r="I16" s="10"/>
      <c r="J16" s="10"/>
      <c r="K16" s="10"/>
      <c r="L16" s="29">
        <v>120</v>
      </c>
      <c r="M16" s="23">
        <v>93</v>
      </c>
      <c r="N16" s="24">
        <v>94</v>
      </c>
      <c r="O16" s="10"/>
      <c r="P16" s="29" t="s">
        <v>57</v>
      </c>
      <c r="Q16" s="24">
        <f>COUNTIF($L$5:$N$640,"&gt;=170")-(COUNTIF($L$5:$N$640,"&gt;=180"))</f>
        <v>6</v>
      </c>
      <c r="R16" s="10"/>
      <c r="S16" s="29" t="s">
        <v>57</v>
      </c>
      <c r="T16" s="24">
        <f t="shared" si="1"/>
        <v>0.42796005706134094</v>
      </c>
      <c r="U16" s="10"/>
      <c r="V16" s="10"/>
      <c r="W16" s="10"/>
    </row>
    <row r="17" spans="1:23">
      <c r="A17" s="10"/>
      <c r="B17" s="29">
        <v>428</v>
      </c>
      <c r="C17" s="53">
        <v>373</v>
      </c>
      <c r="D17" s="24">
        <v>300</v>
      </c>
      <c r="E17" s="10"/>
      <c r="F17" s="10"/>
      <c r="G17" s="10"/>
      <c r="H17" s="10"/>
      <c r="I17" s="10"/>
      <c r="J17" s="10"/>
      <c r="K17" s="10"/>
      <c r="L17" s="29">
        <v>93</v>
      </c>
      <c r="M17" s="23">
        <v>82</v>
      </c>
      <c r="N17" s="24">
        <v>90</v>
      </c>
      <c r="O17" s="10"/>
      <c r="P17" s="29" t="s">
        <v>58</v>
      </c>
      <c r="Q17" s="24">
        <f>COUNTIF($L$5:$N$640,"&gt;=180")-(COUNTIF($L$5:$N$640,"&gt;=190"))</f>
        <v>5</v>
      </c>
      <c r="R17" s="10"/>
      <c r="S17" s="29" t="s">
        <v>58</v>
      </c>
      <c r="T17" s="24">
        <f t="shared" si="1"/>
        <v>0.35663338088445079</v>
      </c>
      <c r="U17" s="10"/>
      <c r="V17" s="10"/>
      <c r="W17" s="10"/>
    </row>
    <row r="18" spans="1:23">
      <c r="A18" s="10"/>
      <c r="B18" s="29">
        <v>419</v>
      </c>
      <c r="C18" s="53">
        <v>412</v>
      </c>
      <c r="D18" s="24">
        <v>412</v>
      </c>
      <c r="E18" s="10"/>
      <c r="F18" s="10"/>
      <c r="G18" s="10"/>
      <c r="H18" s="10"/>
      <c r="I18" s="10"/>
      <c r="J18" s="10"/>
      <c r="K18" s="10"/>
      <c r="L18" s="29">
        <v>95</v>
      </c>
      <c r="M18" s="23">
        <v>123</v>
      </c>
      <c r="N18" s="24">
        <v>92</v>
      </c>
      <c r="O18" s="10"/>
      <c r="P18" s="29" t="s">
        <v>59</v>
      </c>
      <c r="Q18" s="24">
        <f>COUNTIF($L$5:$N$640,"&gt;=190")-(COUNTIF($L$5:$N$640,"&gt;=200"))</f>
        <v>2</v>
      </c>
      <c r="R18" s="10"/>
      <c r="S18" s="29" t="s">
        <v>59</v>
      </c>
      <c r="T18" s="24">
        <f t="shared" si="1"/>
        <v>0.14265335235378032</v>
      </c>
      <c r="U18" s="10"/>
      <c r="V18" s="10"/>
      <c r="W18" s="10"/>
    </row>
    <row r="19" spans="1:23">
      <c r="A19" s="10"/>
      <c r="B19" s="29">
        <v>289</v>
      </c>
      <c r="C19" s="53">
        <v>202</v>
      </c>
      <c r="D19" s="24">
        <v>354</v>
      </c>
      <c r="E19" s="10"/>
      <c r="F19" s="10" t="s">
        <v>42</v>
      </c>
      <c r="G19" s="39">
        <f>AVERAGE($B$5:$D$403)</f>
        <v>308.3665207877462</v>
      </c>
      <c r="H19" s="10"/>
      <c r="I19" s="10"/>
      <c r="J19" s="10"/>
      <c r="K19" s="10"/>
      <c r="L19" s="29">
        <v>112</v>
      </c>
      <c r="M19" s="23">
        <v>91</v>
      </c>
      <c r="N19" s="24">
        <v>104</v>
      </c>
      <c r="O19" s="10"/>
      <c r="P19" s="29" t="s">
        <v>60</v>
      </c>
      <c r="Q19" s="24">
        <f>COUNTIF($L$5:$N$640,"&gt;=200")-(COUNTIF($L$5:$N$640,"&gt;=210"))</f>
        <v>6</v>
      </c>
      <c r="R19" s="10"/>
      <c r="S19" s="29" t="s">
        <v>60</v>
      </c>
      <c r="T19" s="24">
        <f t="shared" si="1"/>
        <v>0.42796005706134094</v>
      </c>
      <c r="U19" s="10"/>
      <c r="V19" s="10"/>
      <c r="W19" s="10"/>
    </row>
    <row r="20" spans="1:23">
      <c r="A20" s="10"/>
      <c r="B20" s="29">
        <v>432</v>
      </c>
      <c r="C20" s="53">
        <v>401</v>
      </c>
      <c r="D20" s="24">
        <v>346</v>
      </c>
      <c r="E20" s="10"/>
      <c r="F20" s="10"/>
      <c r="G20" s="10"/>
      <c r="H20" s="10"/>
      <c r="I20" s="10"/>
      <c r="J20" s="10"/>
      <c r="K20" s="10"/>
      <c r="L20" s="29">
        <v>95</v>
      </c>
      <c r="M20" s="23">
        <v>124</v>
      </c>
      <c r="N20" s="24">
        <v>85</v>
      </c>
      <c r="O20" s="10"/>
      <c r="P20" s="29" t="s">
        <v>61</v>
      </c>
      <c r="Q20" s="24">
        <f>COUNTIF($L$5:$N$640,"&gt;=210")-(COUNTIF($L$5:$N$640,"&gt;=220"))</f>
        <v>1</v>
      </c>
      <c r="R20" s="10"/>
      <c r="S20" s="29" t="s">
        <v>61</v>
      </c>
      <c r="T20" s="24">
        <f t="shared" si="1"/>
        <v>7.1326676176890161E-2</v>
      </c>
      <c r="U20" s="10"/>
      <c r="V20" s="10"/>
      <c r="W20" s="10"/>
    </row>
    <row r="21" spans="1:23" ht="17" thickBot="1">
      <c r="A21" s="10"/>
      <c r="B21" s="29">
        <v>319</v>
      </c>
      <c r="C21" s="53">
        <v>255</v>
      </c>
      <c r="D21" s="24">
        <v>244</v>
      </c>
      <c r="E21" s="10"/>
      <c r="F21" s="10" t="s">
        <v>39</v>
      </c>
      <c r="G21" s="10">
        <f>STDEVA($B$5:$D$403)</f>
        <v>86.191527574117202</v>
      </c>
      <c r="H21" s="10"/>
      <c r="I21" s="10"/>
      <c r="J21" s="10"/>
      <c r="K21" s="10"/>
      <c r="L21" s="29">
        <v>136</v>
      </c>
      <c r="M21" s="23">
        <v>112</v>
      </c>
      <c r="N21" s="24">
        <v>83</v>
      </c>
      <c r="O21" s="10"/>
      <c r="P21" s="31" t="s">
        <v>62</v>
      </c>
      <c r="Q21" s="28">
        <f>COUNTIF($L$5:$N$640,"&gt;=220")-(COUNTIF($L$5:$N$640,"&gt;=230"))</f>
        <v>1</v>
      </c>
      <c r="R21" s="10"/>
      <c r="S21" s="31" t="s">
        <v>62</v>
      </c>
      <c r="T21" s="28">
        <f t="shared" si="1"/>
        <v>7.1326676176890161E-2</v>
      </c>
      <c r="U21" s="10"/>
      <c r="V21" s="10"/>
      <c r="W21" s="10"/>
    </row>
    <row r="22" spans="1:23">
      <c r="A22" s="10"/>
      <c r="B22" s="29">
        <v>310</v>
      </c>
      <c r="C22" s="53">
        <v>355</v>
      </c>
      <c r="D22" s="24">
        <v>228</v>
      </c>
      <c r="E22" s="10"/>
      <c r="F22" s="10"/>
      <c r="G22" s="10"/>
      <c r="H22" s="10"/>
      <c r="I22" s="10"/>
      <c r="J22" s="10"/>
      <c r="K22" s="10"/>
      <c r="L22" s="29">
        <v>90</v>
      </c>
      <c r="M22" s="23">
        <v>125</v>
      </c>
      <c r="N22" s="24">
        <v>122</v>
      </c>
      <c r="O22" s="10"/>
      <c r="P22" s="10"/>
      <c r="Q22" s="10"/>
      <c r="R22" s="10"/>
      <c r="S22" s="10"/>
      <c r="T22" s="10"/>
      <c r="U22" s="10"/>
      <c r="V22" s="10"/>
      <c r="W22" s="10"/>
    </row>
    <row r="23" spans="1:23">
      <c r="A23" s="10"/>
      <c r="B23" s="29">
        <v>202</v>
      </c>
      <c r="C23" s="53">
        <v>225</v>
      </c>
      <c r="D23" s="24">
        <v>263</v>
      </c>
      <c r="E23" s="10"/>
      <c r="F23" s="10"/>
      <c r="G23" s="10"/>
      <c r="H23" s="10"/>
      <c r="I23" s="10"/>
      <c r="J23" s="10"/>
      <c r="K23" s="10"/>
      <c r="L23" s="29">
        <v>99</v>
      </c>
      <c r="M23" s="23">
        <v>135</v>
      </c>
      <c r="N23" s="24">
        <v>93</v>
      </c>
      <c r="O23" s="10"/>
      <c r="P23" s="13" t="s">
        <v>43</v>
      </c>
      <c r="Q23" s="10">
        <f>SUM(Q4:Q21)</f>
        <v>1402</v>
      </c>
      <c r="R23" s="10"/>
      <c r="S23" s="10"/>
      <c r="T23" s="10"/>
      <c r="U23" s="10"/>
      <c r="V23" s="10"/>
      <c r="W23" s="10"/>
    </row>
    <row r="24" spans="1:23">
      <c r="A24" s="10"/>
      <c r="B24" s="29">
        <v>219</v>
      </c>
      <c r="C24" s="53">
        <v>449</v>
      </c>
      <c r="D24" s="24">
        <v>290</v>
      </c>
      <c r="E24" s="10"/>
      <c r="F24" s="10"/>
      <c r="G24" s="10"/>
      <c r="H24" s="10"/>
      <c r="I24" s="10"/>
      <c r="J24" s="10"/>
      <c r="K24" s="10"/>
      <c r="L24" s="29">
        <v>130</v>
      </c>
      <c r="M24" s="23">
        <v>78</v>
      </c>
      <c r="N24" s="24">
        <v>85</v>
      </c>
      <c r="O24" s="10"/>
      <c r="P24" s="10"/>
      <c r="Q24" s="10"/>
      <c r="R24" s="10"/>
      <c r="S24" s="10"/>
      <c r="T24" s="10"/>
      <c r="U24" s="10"/>
      <c r="V24" s="10"/>
      <c r="W24" s="10"/>
    </row>
    <row r="25" spans="1:23">
      <c r="A25" s="10"/>
      <c r="B25" s="29">
        <v>320</v>
      </c>
      <c r="C25" s="53">
        <v>357</v>
      </c>
      <c r="D25" s="24">
        <v>333</v>
      </c>
      <c r="E25" s="10"/>
      <c r="F25" s="10"/>
      <c r="G25" s="10"/>
      <c r="H25" s="10"/>
      <c r="I25" s="10"/>
      <c r="J25" s="10"/>
      <c r="K25" s="10"/>
      <c r="L25" s="29">
        <v>114</v>
      </c>
      <c r="M25" s="23">
        <v>82</v>
      </c>
      <c r="N25" s="24">
        <v>82</v>
      </c>
      <c r="O25" s="10"/>
      <c r="P25" s="10"/>
      <c r="Q25" s="10"/>
      <c r="R25" s="10"/>
      <c r="S25" s="10"/>
      <c r="T25" s="10"/>
      <c r="U25" s="10"/>
      <c r="V25" s="10"/>
      <c r="W25" s="10"/>
    </row>
    <row r="26" spans="1:23">
      <c r="A26" s="10"/>
      <c r="B26" s="29">
        <v>256</v>
      </c>
      <c r="C26" s="53">
        <v>239</v>
      </c>
      <c r="D26" s="24">
        <v>348</v>
      </c>
      <c r="E26" s="10"/>
      <c r="F26" s="10"/>
      <c r="G26" s="10"/>
      <c r="H26" s="10"/>
      <c r="I26" s="10"/>
      <c r="J26" s="10"/>
      <c r="K26" s="10"/>
      <c r="L26" s="29">
        <v>145</v>
      </c>
      <c r="M26" s="23">
        <v>138</v>
      </c>
      <c r="N26" s="24">
        <v>94</v>
      </c>
      <c r="O26" s="10"/>
      <c r="P26" s="10"/>
      <c r="Q26" s="10"/>
      <c r="R26" s="10"/>
      <c r="S26" s="10"/>
      <c r="T26" s="10"/>
      <c r="U26" s="10"/>
      <c r="V26" s="10"/>
      <c r="W26" s="10"/>
    </row>
    <row r="27" spans="1:23">
      <c r="A27" s="10"/>
      <c r="B27" s="29">
        <v>326</v>
      </c>
      <c r="C27" s="53">
        <v>277</v>
      </c>
      <c r="D27" s="24">
        <v>290</v>
      </c>
      <c r="E27" s="10"/>
      <c r="F27" s="10"/>
      <c r="G27" s="10"/>
      <c r="H27" s="10"/>
      <c r="I27" s="10"/>
      <c r="J27" s="10"/>
      <c r="K27" s="10"/>
      <c r="L27" s="29">
        <v>88</v>
      </c>
      <c r="M27" s="23">
        <v>102</v>
      </c>
      <c r="N27" s="24">
        <v>117</v>
      </c>
      <c r="O27" s="10"/>
      <c r="P27" s="10" t="s">
        <v>42</v>
      </c>
      <c r="Q27" s="39">
        <f>AVERAGE($L$5:$N$640)</f>
        <v>103.63837375178316</v>
      </c>
      <c r="R27" s="10"/>
      <c r="S27" s="10"/>
      <c r="T27" s="10"/>
      <c r="U27" s="10"/>
      <c r="V27" s="10"/>
      <c r="W27" s="10"/>
    </row>
    <row r="28" spans="1:23">
      <c r="A28" s="10"/>
      <c r="B28" s="29">
        <v>198</v>
      </c>
      <c r="C28" s="53">
        <v>361</v>
      </c>
      <c r="D28" s="24">
        <v>154</v>
      </c>
      <c r="E28" s="10"/>
      <c r="F28" s="10"/>
      <c r="G28" s="10"/>
      <c r="H28" s="10"/>
      <c r="I28" s="10"/>
      <c r="J28" s="10"/>
      <c r="K28" s="10"/>
      <c r="L28" s="29">
        <v>60</v>
      </c>
      <c r="M28" s="23">
        <v>82</v>
      </c>
      <c r="N28" s="24">
        <v>126</v>
      </c>
      <c r="O28" s="10"/>
      <c r="P28" s="10"/>
      <c r="Q28" s="10"/>
      <c r="R28" s="10"/>
      <c r="S28" s="10"/>
      <c r="T28" s="10"/>
      <c r="U28" s="10"/>
      <c r="V28" s="10"/>
      <c r="W28" s="10"/>
    </row>
    <row r="29" spans="1:23">
      <c r="A29" s="10"/>
      <c r="B29" s="29">
        <v>297</v>
      </c>
      <c r="C29" s="53">
        <v>268</v>
      </c>
      <c r="D29" s="24">
        <v>396</v>
      </c>
      <c r="E29" s="10"/>
      <c r="F29" s="10"/>
      <c r="G29" s="10"/>
      <c r="H29" s="10"/>
      <c r="I29" s="10"/>
      <c r="J29" s="10"/>
      <c r="K29" s="10"/>
      <c r="L29" s="29">
        <v>115</v>
      </c>
      <c r="M29" s="23">
        <v>146</v>
      </c>
      <c r="N29" s="24">
        <v>106</v>
      </c>
      <c r="O29" s="10"/>
      <c r="P29" s="10" t="s">
        <v>39</v>
      </c>
      <c r="Q29" s="10">
        <f>STDEVA($L$5:$N$640)</f>
        <v>24.917045174967271</v>
      </c>
      <c r="R29" s="10"/>
      <c r="S29" s="10"/>
      <c r="T29" s="10"/>
      <c r="U29" s="10"/>
      <c r="V29" s="10"/>
      <c r="W29" s="10"/>
    </row>
    <row r="30" spans="1:23">
      <c r="A30" s="10"/>
      <c r="B30" s="29">
        <v>297</v>
      </c>
      <c r="C30" s="53">
        <v>309</v>
      </c>
      <c r="D30" s="24">
        <v>360</v>
      </c>
      <c r="E30" s="10"/>
      <c r="F30" s="10"/>
      <c r="G30" s="10"/>
      <c r="H30" s="10"/>
      <c r="I30" s="10"/>
      <c r="J30" s="10"/>
      <c r="K30" s="10"/>
      <c r="L30" s="29">
        <v>81</v>
      </c>
      <c r="M30" s="23">
        <v>123</v>
      </c>
      <c r="N30" s="24">
        <v>85</v>
      </c>
      <c r="O30" s="10"/>
      <c r="P30" s="10"/>
      <c r="Q30" s="10"/>
      <c r="R30" s="10"/>
      <c r="S30" s="10"/>
      <c r="T30" s="10"/>
      <c r="U30" s="10"/>
      <c r="V30" s="10"/>
      <c r="W30" s="10"/>
    </row>
    <row r="31" spans="1:23">
      <c r="A31" s="10"/>
      <c r="B31" s="29">
        <v>246</v>
      </c>
      <c r="C31" s="53">
        <v>406</v>
      </c>
      <c r="D31" s="24">
        <v>338</v>
      </c>
      <c r="E31" s="10"/>
      <c r="F31" s="10"/>
      <c r="G31" s="10"/>
      <c r="H31" s="10"/>
      <c r="I31" s="10"/>
      <c r="J31" s="10"/>
      <c r="K31" s="10"/>
      <c r="L31" s="29">
        <v>129</v>
      </c>
      <c r="M31" s="23">
        <v>118</v>
      </c>
      <c r="N31" s="24">
        <v>78</v>
      </c>
      <c r="O31" s="10"/>
      <c r="P31" s="10"/>
      <c r="Q31" s="10"/>
      <c r="R31" s="10"/>
      <c r="S31" s="10"/>
      <c r="T31" s="10"/>
      <c r="U31" s="10"/>
      <c r="V31" s="10"/>
      <c r="W31" s="10"/>
    </row>
    <row r="32" spans="1:23">
      <c r="A32" s="10"/>
      <c r="B32" s="29">
        <v>394</v>
      </c>
      <c r="C32" s="53">
        <v>361</v>
      </c>
      <c r="D32" s="24">
        <v>215</v>
      </c>
      <c r="E32" s="10"/>
      <c r="F32" s="10"/>
      <c r="G32" s="10"/>
      <c r="H32" s="10"/>
      <c r="I32" s="10"/>
      <c r="J32" s="10"/>
      <c r="K32" s="10"/>
      <c r="L32" s="29">
        <v>54</v>
      </c>
      <c r="M32" s="23">
        <v>97</v>
      </c>
      <c r="N32" s="24">
        <v>89</v>
      </c>
      <c r="O32" s="10"/>
      <c r="P32" s="10"/>
      <c r="Q32" s="10"/>
      <c r="R32" s="10"/>
      <c r="S32" s="10"/>
      <c r="T32" s="10"/>
      <c r="U32" s="10"/>
      <c r="V32" s="10"/>
      <c r="W32" s="10"/>
    </row>
    <row r="33" spans="1:23">
      <c r="A33" s="10"/>
      <c r="B33" s="29">
        <v>409</v>
      </c>
      <c r="C33" s="53">
        <v>322</v>
      </c>
      <c r="D33" s="24">
        <v>316</v>
      </c>
      <c r="E33" s="10"/>
      <c r="F33" s="10"/>
      <c r="G33" s="10"/>
      <c r="H33" s="10"/>
      <c r="I33" s="10"/>
      <c r="J33" s="10"/>
      <c r="K33" s="10"/>
      <c r="L33" s="29">
        <v>103</v>
      </c>
      <c r="M33" s="23">
        <v>96</v>
      </c>
      <c r="N33" s="24">
        <v>77</v>
      </c>
      <c r="O33" s="10"/>
      <c r="P33" s="10"/>
      <c r="Q33" s="10"/>
      <c r="R33" s="10"/>
      <c r="S33" s="10"/>
      <c r="T33" s="10"/>
      <c r="U33" s="10"/>
      <c r="V33" s="10"/>
      <c r="W33" s="10"/>
    </row>
    <row r="34" spans="1:23">
      <c r="A34" s="10"/>
      <c r="B34" s="29">
        <v>385</v>
      </c>
      <c r="C34" s="53">
        <v>271</v>
      </c>
      <c r="D34" s="24">
        <v>346</v>
      </c>
      <c r="E34" s="10"/>
      <c r="F34" s="10"/>
      <c r="G34" s="10"/>
      <c r="H34" s="10"/>
      <c r="I34" s="10"/>
      <c r="J34" s="10"/>
      <c r="K34" s="10"/>
      <c r="L34" s="29">
        <v>86</v>
      </c>
      <c r="M34" s="23">
        <v>112</v>
      </c>
      <c r="N34" s="24">
        <v>90</v>
      </c>
      <c r="O34" s="10"/>
      <c r="P34" s="10"/>
      <c r="Q34" s="10"/>
      <c r="R34" s="10"/>
      <c r="S34" s="10"/>
      <c r="T34" s="10"/>
      <c r="U34" s="10"/>
      <c r="V34" s="10"/>
      <c r="W34" s="10"/>
    </row>
    <row r="35" spans="1:23">
      <c r="A35" s="10"/>
      <c r="B35" s="29">
        <v>197</v>
      </c>
      <c r="C35" s="53">
        <v>381</v>
      </c>
      <c r="D35" s="24">
        <v>403</v>
      </c>
      <c r="E35" s="10"/>
      <c r="F35" s="10"/>
      <c r="G35" s="10"/>
      <c r="H35" s="10"/>
      <c r="I35" s="10"/>
      <c r="J35" s="10"/>
      <c r="K35" s="10"/>
      <c r="L35" s="29">
        <v>123</v>
      </c>
      <c r="M35" s="23">
        <v>89</v>
      </c>
      <c r="N35" s="24">
        <v>109</v>
      </c>
      <c r="O35" s="10"/>
      <c r="P35" s="10"/>
      <c r="Q35" s="10"/>
      <c r="R35" s="10"/>
      <c r="S35" s="10"/>
      <c r="T35" s="10"/>
      <c r="U35" s="10"/>
      <c r="V35" s="10"/>
      <c r="W35" s="10"/>
    </row>
    <row r="36" spans="1:23">
      <c r="A36" s="10"/>
      <c r="B36" s="29">
        <v>211</v>
      </c>
      <c r="C36" s="53">
        <v>318</v>
      </c>
      <c r="D36" s="24">
        <v>332</v>
      </c>
      <c r="E36" s="10"/>
      <c r="F36" s="10"/>
      <c r="G36" s="10"/>
      <c r="H36" s="10"/>
      <c r="I36" s="10"/>
      <c r="J36" s="10"/>
      <c r="K36" s="10"/>
      <c r="L36" s="29">
        <v>182</v>
      </c>
      <c r="M36" s="23">
        <v>99</v>
      </c>
      <c r="N36" s="24">
        <v>124</v>
      </c>
      <c r="O36" s="10"/>
      <c r="P36" s="10"/>
      <c r="Q36" s="10"/>
      <c r="R36" s="10"/>
      <c r="S36" s="10"/>
      <c r="T36" s="10"/>
      <c r="U36" s="10"/>
      <c r="V36" s="10"/>
      <c r="W36" s="10"/>
    </row>
    <row r="37" spans="1:23">
      <c r="A37" s="10"/>
      <c r="B37" s="29">
        <v>416</v>
      </c>
      <c r="C37" s="53">
        <v>457</v>
      </c>
      <c r="D37" s="24">
        <v>307</v>
      </c>
      <c r="E37" s="10"/>
      <c r="F37" s="10"/>
      <c r="G37" s="10"/>
      <c r="H37" s="10"/>
      <c r="I37" s="10"/>
      <c r="J37" s="10"/>
      <c r="K37" s="10"/>
      <c r="L37" s="29">
        <v>80</v>
      </c>
      <c r="M37" s="23">
        <v>104</v>
      </c>
      <c r="N37" s="24">
        <v>84</v>
      </c>
      <c r="O37" s="10"/>
      <c r="P37" s="10"/>
      <c r="Q37" s="10"/>
      <c r="R37" s="10"/>
      <c r="S37" s="10"/>
      <c r="T37" s="10"/>
      <c r="U37" s="10"/>
      <c r="V37" s="10"/>
      <c r="W37" s="10"/>
    </row>
    <row r="38" spans="1:23">
      <c r="A38" s="10"/>
      <c r="B38" s="29">
        <v>342</v>
      </c>
      <c r="C38" s="53">
        <v>200</v>
      </c>
      <c r="D38" s="24">
        <v>420</v>
      </c>
      <c r="E38" s="10"/>
      <c r="F38" s="10"/>
      <c r="G38" s="10"/>
      <c r="H38" s="10"/>
      <c r="I38" s="10"/>
      <c r="J38" s="10"/>
      <c r="K38" s="10"/>
      <c r="L38" s="29">
        <v>129</v>
      </c>
      <c r="M38" s="23">
        <v>81</v>
      </c>
      <c r="N38" s="24">
        <v>77</v>
      </c>
      <c r="O38" s="10"/>
      <c r="P38" s="10"/>
      <c r="Q38" s="10"/>
      <c r="R38" s="10"/>
      <c r="S38" s="10"/>
      <c r="T38" s="10"/>
      <c r="U38" s="10"/>
      <c r="V38" s="10"/>
      <c r="W38" s="10"/>
    </row>
    <row r="39" spans="1:23">
      <c r="A39" s="10"/>
      <c r="B39" s="29">
        <v>232</v>
      </c>
      <c r="C39" s="53">
        <v>298</v>
      </c>
      <c r="D39" s="24">
        <v>273</v>
      </c>
      <c r="E39" s="10"/>
      <c r="F39" s="10"/>
      <c r="G39" s="10"/>
      <c r="H39" s="10"/>
      <c r="I39" s="10"/>
      <c r="J39" s="10"/>
      <c r="K39" s="10"/>
      <c r="L39" s="29">
        <v>111</v>
      </c>
      <c r="M39" s="23">
        <v>82</v>
      </c>
      <c r="N39" s="24">
        <v>92</v>
      </c>
      <c r="O39" s="10"/>
      <c r="P39" s="10"/>
      <c r="Q39" s="10"/>
      <c r="R39" s="10"/>
      <c r="S39" s="10"/>
      <c r="T39" s="10"/>
      <c r="U39" s="10"/>
      <c r="V39" s="10"/>
      <c r="W39" s="10"/>
    </row>
    <row r="40" spans="1:23">
      <c r="A40" s="10"/>
      <c r="B40" s="29">
        <v>435</v>
      </c>
      <c r="C40" s="53">
        <v>427</v>
      </c>
      <c r="D40" s="24">
        <v>128</v>
      </c>
      <c r="E40" s="10"/>
      <c r="F40" s="10"/>
      <c r="G40" s="10"/>
      <c r="H40" s="10"/>
      <c r="I40" s="10"/>
      <c r="J40" s="10"/>
      <c r="K40" s="10"/>
      <c r="L40" s="29">
        <v>131</v>
      </c>
      <c r="M40" s="23">
        <v>118</v>
      </c>
      <c r="N40" s="24">
        <v>79</v>
      </c>
      <c r="O40" s="10"/>
      <c r="P40" s="10"/>
      <c r="R40" s="10"/>
      <c r="S40" s="10"/>
      <c r="T40" s="10"/>
      <c r="U40" s="10"/>
      <c r="V40" s="10"/>
      <c r="W40" s="10"/>
    </row>
    <row r="41" spans="1:23">
      <c r="A41" s="10"/>
      <c r="B41" s="29">
        <v>340</v>
      </c>
      <c r="C41" s="53">
        <v>142</v>
      </c>
      <c r="D41" s="24">
        <v>401</v>
      </c>
      <c r="E41" s="10"/>
      <c r="F41" s="10"/>
      <c r="G41" s="10"/>
      <c r="H41" s="10"/>
      <c r="I41" s="10"/>
      <c r="J41" s="10"/>
      <c r="K41" s="10"/>
      <c r="L41" s="29">
        <v>70</v>
      </c>
      <c r="M41" s="23">
        <v>140</v>
      </c>
      <c r="N41" s="24">
        <v>89</v>
      </c>
      <c r="O41" s="10"/>
      <c r="P41" s="10"/>
      <c r="Q41" s="10"/>
      <c r="R41" s="10"/>
      <c r="S41" s="10"/>
      <c r="T41" s="10"/>
      <c r="U41" s="10"/>
      <c r="V41" s="10"/>
      <c r="W41" s="10"/>
    </row>
    <row r="42" spans="1:23">
      <c r="A42" s="10"/>
      <c r="B42" s="29">
        <v>319</v>
      </c>
      <c r="C42" s="53">
        <v>308</v>
      </c>
      <c r="D42" s="24">
        <v>288</v>
      </c>
      <c r="E42" s="10"/>
      <c r="F42" s="10"/>
      <c r="G42" s="10"/>
      <c r="H42" s="10"/>
      <c r="I42" s="10"/>
      <c r="J42" s="10"/>
      <c r="K42" s="10"/>
      <c r="L42" s="29">
        <v>110</v>
      </c>
      <c r="M42" s="23">
        <v>123</v>
      </c>
      <c r="N42" s="24">
        <v>116</v>
      </c>
      <c r="O42" s="10"/>
      <c r="P42" s="10"/>
      <c r="Q42" s="10"/>
      <c r="R42" s="10"/>
      <c r="S42" s="10"/>
      <c r="T42" s="10"/>
      <c r="U42" s="10"/>
      <c r="V42" s="10"/>
      <c r="W42" s="10"/>
    </row>
    <row r="43" spans="1:23">
      <c r="A43" s="10"/>
      <c r="B43" s="29">
        <v>234</v>
      </c>
      <c r="C43" s="53">
        <v>260</v>
      </c>
      <c r="D43" s="24">
        <v>367</v>
      </c>
      <c r="E43" s="10"/>
      <c r="F43" s="10"/>
      <c r="G43" s="10"/>
      <c r="H43" s="10"/>
      <c r="I43" s="10"/>
      <c r="J43" s="10"/>
      <c r="K43" s="10"/>
      <c r="L43" s="29">
        <v>85</v>
      </c>
      <c r="M43" s="23">
        <v>100</v>
      </c>
      <c r="N43" s="24">
        <v>99</v>
      </c>
      <c r="O43" s="10"/>
      <c r="P43" s="10"/>
      <c r="Q43" s="10"/>
      <c r="R43" s="10"/>
      <c r="S43" s="10"/>
      <c r="T43" s="10"/>
      <c r="U43" s="10"/>
      <c r="V43" s="10"/>
      <c r="W43" s="10"/>
    </row>
    <row r="44" spans="1:23">
      <c r="A44" s="10"/>
      <c r="B44" s="29">
        <v>224</v>
      </c>
      <c r="C44" s="53">
        <v>295</v>
      </c>
      <c r="D44" s="24">
        <v>312</v>
      </c>
      <c r="E44" s="10"/>
      <c r="F44" s="10"/>
      <c r="G44" s="10"/>
      <c r="H44" s="10"/>
      <c r="I44" s="10"/>
      <c r="J44" s="10"/>
      <c r="K44" s="10"/>
      <c r="L44" s="29">
        <v>82</v>
      </c>
      <c r="M44" s="23">
        <v>74</v>
      </c>
      <c r="N44" s="24">
        <v>105</v>
      </c>
      <c r="O44" s="10"/>
      <c r="P44" s="10"/>
      <c r="Q44" s="10"/>
      <c r="R44" s="10"/>
      <c r="S44" s="10"/>
      <c r="T44" s="10"/>
      <c r="U44" s="10"/>
      <c r="V44" s="10"/>
      <c r="W44" s="10"/>
    </row>
    <row r="45" spans="1:23">
      <c r="A45" s="10"/>
      <c r="B45" s="29">
        <v>434</v>
      </c>
      <c r="C45" s="53">
        <v>366</v>
      </c>
      <c r="D45" s="24">
        <v>119</v>
      </c>
      <c r="E45" s="10"/>
      <c r="F45" s="10"/>
      <c r="G45" s="10"/>
      <c r="H45" s="10"/>
      <c r="I45" s="10"/>
      <c r="J45" s="10"/>
      <c r="K45" s="10"/>
      <c r="L45" s="29">
        <v>82</v>
      </c>
      <c r="M45" s="23">
        <v>114</v>
      </c>
      <c r="N45" s="24">
        <v>110</v>
      </c>
      <c r="O45" s="10"/>
      <c r="P45" s="10"/>
      <c r="Q45" s="10"/>
      <c r="R45" s="10"/>
      <c r="S45" s="10"/>
      <c r="T45" s="10"/>
      <c r="U45" s="10"/>
      <c r="V45" s="10"/>
      <c r="W45" s="10"/>
    </row>
    <row r="46" spans="1:23">
      <c r="A46" s="10"/>
      <c r="B46" s="29">
        <v>234</v>
      </c>
      <c r="C46" s="53">
        <v>366</v>
      </c>
      <c r="D46" s="24">
        <v>193</v>
      </c>
      <c r="E46" s="10"/>
      <c r="F46" s="10"/>
      <c r="G46" s="10"/>
      <c r="H46" s="10"/>
      <c r="I46" s="10"/>
      <c r="J46" s="10"/>
      <c r="K46" s="10"/>
      <c r="L46" s="29">
        <v>136</v>
      </c>
      <c r="M46" s="23">
        <v>135</v>
      </c>
      <c r="N46" s="24">
        <v>100</v>
      </c>
      <c r="O46" s="10"/>
      <c r="P46" s="10"/>
      <c r="Q46" s="10"/>
      <c r="R46" s="10"/>
      <c r="S46" s="10"/>
      <c r="T46" s="10"/>
      <c r="U46" s="10"/>
      <c r="V46" s="10"/>
      <c r="W46" s="10"/>
    </row>
    <row r="47" spans="1:23">
      <c r="A47" s="10"/>
      <c r="B47" s="29">
        <v>239</v>
      </c>
      <c r="C47" s="53">
        <v>229</v>
      </c>
      <c r="D47" s="24">
        <v>357</v>
      </c>
      <c r="E47" s="10"/>
      <c r="F47" s="10"/>
      <c r="G47" s="10"/>
      <c r="H47" s="10"/>
      <c r="I47" s="10"/>
      <c r="J47" s="10"/>
      <c r="K47" s="10"/>
      <c r="L47" s="29">
        <v>101</v>
      </c>
      <c r="M47" s="23">
        <v>151</v>
      </c>
      <c r="N47" s="24">
        <v>70</v>
      </c>
      <c r="O47" s="10"/>
      <c r="P47" s="10"/>
      <c r="Q47" s="10"/>
      <c r="R47" s="10"/>
      <c r="S47" s="10"/>
      <c r="T47" s="10"/>
      <c r="U47" s="10"/>
      <c r="V47" s="10"/>
      <c r="W47" s="10"/>
    </row>
    <row r="48" spans="1:23">
      <c r="A48" s="10"/>
      <c r="B48" s="29">
        <v>221</v>
      </c>
      <c r="C48" s="53">
        <v>194</v>
      </c>
      <c r="D48" s="24">
        <v>367</v>
      </c>
      <c r="E48" s="10"/>
      <c r="F48" s="10"/>
      <c r="G48" s="10"/>
      <c r="H48" s="10"/>
      <c r="I48" s="10"/>
      <c r="J48" s="10"/>
      <c r="K48" s="10"/>
      <c r="L48" s="29">
        <v>143</v>
      </c>
      <c r="M48" s="23">
        <v>93</v>
      </c>
      <c r="N48" s="24">
        <v>90</v>
      </c>
      <c r="O48" s="10"/>
      <c r="P48" s="10"/>
      <c r="Q48" s="10"/>
      <c r="R48" s="10"/>
      <c r="S48" s="10"/>
      <c r="T48" s="10"/>
      <c r="U48" s="10"/>
      <c r="V48" s="10"/>
      <c r="W48" s="10"/>
    </row>
    <row r="49" spans="1:23">
      <c r="A49" s="10"/>
      <c r="B49" s="29">
        <v>181</v>
      </c>
      <c r="C49" s="53">
        <v>417</v>
      </c>
      <c r="D49" s="24">
        <v>263</v>
      </c>
      <c r="E49" s="10"/>
      <c r="F49" s="10"/>
      <c r="G49" s="10"/>
      <c r="H49" s="10"/>
      <c r="I49" s="10"/>
      <c r="J49" s="10"/>
      <c r="K49" s="10"/>
      <c r="L49" s="29">
        <v>103</v>
      </c>
      <c r="M49" s="23">
        <v>73</v>
      </c>
      <c r="N49" s="24">
        <v>105</v>
      </c>
      <c r="O49" s="10"/>
      <c r="P49" s="10"/>
      <c r="Q49" s="10"/>
      <c r="R49" s="10"/>
      <c r="S49" s="10"/>
      <c r="T49" s="10"/>
      <c r="U49" s="10"/>
      <c r="V49" s="10"/>
      <c r="W49" s="10"/>
    </row>
    <row r="50" spans="1:23">
      <c r="A50" s="10"/>
      <c r="B50" s="29">
        <v>474</v>
      </c>
      <c r="C50" s="53">
        <v>239</v>
      </c>
      <c r="D50" s="24">
        <v>338</v>
      </c>
      <c r="E50" s="10"/>
      <c r="F50" s="10"/>
      <c r="G50" s="10"/>
      <c r="H50" s="10"/>
      <c r="I50" s="10"/>
      <c r="J50" s="10"/>
      <c r="K50" s="10"/>
      <c r="L50" s="29">
        <v>96</v>
      </c>
      <c r="M50" s="23">
        <v>101</v>
      </c>
      <c r="N50" s="24">
        <v>72</v>
      </c>
      <c r="O50" s="10"/>
      <c r="P50" s="10"/>
      <c r="Q50" s="10"/>
      <c r="R50" s="10"/>
      <c r="S50" s="10"/>
      <c r="T50" s="10"/>
      <c r="U50" s="10"/>
      <c r="V50" s="10"/>
      <c r="W50" s="10"/>
    </row>
    <row r="51" spans="1:23">
      <c r="A51" s="10"/>
      <c r="B51" s="29">
        <v>445</v>
      </c>
      <c r="C51" s="53">
        <v>304</v>
      </c>
      <c r="D51" s="24">
        <v>215</v>
      </c>
      <c r="E51" s="10"/>
      <c r="F51" s="10"/>
      <c r="G51" s="10"/>
      <c r="H51" s="10"/>
      <c r="I51" s="10"/>
      <c r="J51" s="10"/>
      <c r="K51" s="10"/>
      <c r="L51" s="29">
        <v>94</v>
      </c>
      <c r="M51" s="23">
        <v>111</v>
      </c>
      <c r="N51" s="24">
        <v>115</v>
      </c>
      <c r="O51" s="10"/>
      <c r="P51" s="10"/>
      <c r="Q51" s="10"/>
      <c r="R51" s="10"/>
      <c r="S51" s="10"/>
      <c r="T51" s="10"/>
      <c r="U51" s="10"/>
      <c r="V51" s="10"/>
      <c r="W51" s="10"/>
    </row>
    <row r="52" spans="1:23">
      <c r="A52" s="10"/>
      <c r="B52" s="29">
        <v>392</v>
      </c>
      <c r="C52" s="53">
        <v>274</v>
      </c>
      <c r="D52" s="24">
        <v>461</v>
      </c>
      <c r="E52" s="10"/>
      <c r="F52" s="10"/>
      <c r="G52" s="10"/>
      <c r="H52" s="10"/>
      <c r="I52" s="10"/>
      <c r="J52" s="10"/>
      <c r="K52" s="10"/>
      <c r="L52" s="29">
        <v>74</v>
      </c>
      <c r="M52" s="23">
        <v>98</v>
      </c>
      <c r="N52" s="24">
        <v>67</v>
      </c>
      <c r="O52" s="10"/>
      <c r="P52" s="10"/>
      <c r="Q52" s="10"/>
      <c r="R52" s="10"/>
      <c r="S52" s="10"/>
      <c r="T52" s="10"/>
      <c r="U52" s="10"/>
      <c r="V52" s="10"/>
      <c r="W52" s="10"/>
    </row>
    <row r="53" spans="1:23">
      <c r="A53" s="10"/>
      <c r="B53" s="29">
        <v>170</v>
      </c>
      <c r="C53" s="53">
        <v>367</v>
      </c>
      <c r="D53" s="24">
        <v>262</v>
      </c>
      <c r="E53" s="10"/>
      <c r="F53" s="10"/>
      <c r="G53" s="10"/>
      <c r="H53" s="10"/>
      <c r="I53" s="10"/>
      <c r="J53" s="10"/>
      <c r="K53" s="10"/>
      <c r="L53" s="29">
        <v>100</v>
      </c>
      <c r="M53" s="23">
        <v>165</v>
      </c>
      <c r="N53" s="24">
        <v>55</v>
      </c>
      <c r="O53" s="10"/>
      <c r="P53" s="10"/>
      <c r="Q53" s="10"/>
      <c r="R53" s="10"/>
      <c r="S53" s="10"/>
      <c r="T53" s="10"/>
      <c r="U53" s="10"/>
      <c r="V53" s="10"/>
      <c r="W53" s="10"/>
    </row>
    <row r="54" spans="1:23">
      <c r="A54" s="10"/>
      <c r="B54" s="29">
        <v>222</v>
      </c>
      <c r="C54" s="53">
        <v>396</v>
      </c>
      <c r="D54" s="24">
        <v>189</v>
      </c>
      <c r="E54" s="10"/>
      <c r="F54" s="10"/>
      <c r="G54" s="10"/>
      <c r="H54" s="10"/>
      <c r="I54" s="10"/>
      <c r="J54" s="10"/>
      <c r="K54" s="10"/>
      <c r="L54" s="29">
        <v>127</v>
      </c>
      <c r="M54" s="23">
        <v>120</v>
      </c>
      <c r="N54" s="24">
        <v>90</v>
      </c>
      <c r="O54" s="10"/>
      <c r="P54" s="10"/>
      <c r="Q54" s="10"/>
      <c r="R54" s="10"/>
      <c r="S54" s="10"/>
      <c r="T54" s="10"/>
      <c r="U54" s="10"/>
      <c r="V54" s="10"/>
      <c r="W54" s="10"/>
    </row>
    <row r="55" spans="1:23">
      <c r="A55" s="10"/>
      <c r="B55" s="29">
        <v>150</v>
      </c>
      <c r="C55" s="53">
        <v>254</v>
      </c>
      <c r="D55" s="24">
        <v>132</v>
      </c>
      <c r="E55" s="10"/>
      <c r="F55" s="10"/>
      <c r="G55" s="10"/>
      <c r="H55" s="10"/>
      <c r="I55" s="10"/>
      <c r="J55" s="10"/>
      <c r="K55" s="10"/>
      <c r="L55" s="29">
        <v>96</v>
      </c>
      <c r="M55" s="23">
        <v>84</v>
      </c>
      <c r="N55" s="24">
        <v>92</v>
      </c>
      <c r="O55" s="10"/>
      <c r="P55" s="10"/>
      <c r="Q55" s="10"/>
      <c r="R55" s="10"/>
      <c r="S55" s="10"/>
      <c r="T55" s="10"/>
      <c r="U55" s="10"/>
      <c r="V55" s="10"/>
      <c r="W55" s="10"/>
    </row>
    <row r="56" spans="1:23">
      <c r="A56" s="10"/>
      <c r="B56" s="29">
        <v>255</v>
      </c>
      <c r="C56" s="53">
        <v>329</v>
      </c>
      <c r="D56" s="24">
        <v>340</v>
      </c>
      <c r="E56" s="10"/>
      <c r="F56" s="10"/>
      <c r="G56" s="10"/>
      <c r="H56" s="10"/>
      <c r="I56" s="10"/>
      <c r="J56" s="10"/>
      <c r="K56" s="10"/>
      <c r="L56" s="29">
        <v>83</v>
      </c>
      <c r="M56" s="23">
        <v>155</v>
      </c>
      <c r="N56" s="24">
        <v>73</v>
      </c>
      <c r="O56" s="10"/>
      <c r="P56" s="10"/>
      <c r="Q56" s="10"/>
      <c r="R56" s="10"/>
      <c r="S56" s="10"/>
      <c r="T56" s="10"/>
      <c r="U56" s="10"/>
      <c r="V56" s="10"/>
      <c r="W56" s="10"/>
    </row>
    <row r="57" spans="1:23">
      <c r="A57" s="10"/>
      <c r="B57" s="29">
        <v>206</v>
      </c>
      <c r="C57" s="53">
        <v>378</v>
      </c>
      <c r="D57" s="24">
        <v>290</v>
      </c>
      <c r="E57" s="10"/>
      <c r="F57" s="10"/>
      <c r="G57" s="10"/>
      <c r="H57" s="10"/>
      <c r="I57" s="10"/>
      <c r="J57" s="10"/>
      <c r="K57" s="10"/>
      <c r="L57" s="29">
        <v>112</v>
      </c>
      <c r="M57" s="23">
        <v>123</v>
      </c>
      <c r="N57" s="24">
        <v>72</v>
      </c>
      <c r="O57" s="10"/>
      <c r="P57" s="10"/>
      <c r="Q57" s="10"/>
      <c r="R57" s="10"/>
      <c r="S57" s="10"/>
      <c r="T57" s="10"/>
      <c r="U57" s="10"/>
      <c r="V57" s="10"/>
      <c r="W57" s="10"/>
    </row>
    <row r="58" spans="1:23">
      <c r="A58" s="10"/>
      <c r="B58" s="29">
        <v>492</v>
      </c>
      <c r="C58" s="53">
        <v>262</v>
      </c>
      <c r="D58" s="24">
        <v>405</v>
      </c>
      <c r="E58" s="10"/>
      <c r="F58" s="10"/>
      <c r="G58" s="10"/>
      <c r="H58" s="10"/>
      <c r="I58" s="10"/>
      <c r="J58" s="10"/>
      <c r="K58" s="10"/>
      <c r="L58" s="29">
        <v>200</v>
      </c>
      <c r="M58" s="23">
        <v>138</v>
      </c>
      <c r="N58" s="24">
        <v>96</v>
      </c>
      <c r="O58" s="10"/>
      <c r="P58" s="10"/>
      <c r="Q58" s="10"/>
      <c r="R58" s="10"/>
      <c r="S58" s="10"/>
      <c r="T58" s="10"/>
      <c r="U58" s="10"/>
      <c r="V58" s="10"/>
      <c r="W58" s="10"/>
    </row>
    <row r="59" spans="1:23">
      <c r="A59" s="10"/>
      <c r="B59" s="29">
        <v>327</v>
      </c>
      <c r="C59" s="53">
        <v>337</v>
      </c>
      <c r="D59" s="24">
        <v>357</v>
      </c>
      <c r="E59" s="10"/>
      <c r="F59" s="10"/>
      <c r="G59" s="10"/>
      <c r="H59" s="10"/>
      <c r="I59" s="10"/>
      <c r="J59" s="10"/>
      <c r="K59" s="10"/>
      <c r="L59" s="29">
        <v>109</v>
      </c>
      <c r="M59" s="23">
        <v>96</v>
      </c>
      <c r="N59" s="24">
        <v>115</v>
      </c>
      <c r="O59" s="10"/>
      <c r="P59" s="10"/>
      <c r="Q59" s="10"/>
      <c r="R59" s="10"/>
      <c r="S59" s="10"/>
      <c r="T59" s="10"/>
      <c r="U59" s="10"/>
      <c r="V59" s="10"/>
      <c r="W59" s="10"/>
    </row>
    <row r="60" spans="1:23">
      <c r="A60" s="10"/>
      <c r="B60" s="29">
        <v>229</v>
      </c>
      <c r="C60" s="53">
        <v>395</v>
      </c>
      <c r="D60" s="24">
        <v>288</v>
      </c>
      <c r="E60" s="10"/>
      <c r="F60" s="10"/>
      <c r="G60" s="10"/>
      <c r="H60" s="10"/>
      <c r="I60" s="10"/>
      <c r="J60" s="10"/>
      <c r="K60" s="10"/>
      <c r="L60" s="29">
        <v>150</v>
      </c>
      <c r="M60" s="23">
        <v>78</v>
      </c>
      <c r="N60" s="24">
        <v>86</v>
      </c>
      <c r="O60" s="10"/>
      <c r="P60" s="10"/>
      <c r="Q60" s="10"/>
      <c r="R60" s="10"/>
      <c r="S60" s="10"/>
      <c r="T60" s="10"/>
      <c r="U60" s="10"/>
      <c r="V60" s="10"/>
      <c r="W60" s="10"/>
    </row>
    <row r="61" spans="1:23">
      <c r="A61" s="10"/>
      <c r="B61" s="29">
        <v>215</v>
      </c>
      <c r="C61" s="53">
        <v>268</v>
      </c>
      <c r="D61" s="24">
        <v>280</v>
      </c>
      <c r="E61" s="10"/>
      <c r="F61" s="10"/>
      <c r="G61" s="10"/>
      <c r="H61" s="10"/>
      <c r="I61" s="10"/>
      <c r="J61" s="10"/>
      <c r="K61" s="10"/>
      <c r="L61" s="29">
        <v>109</v>
      </c>
      <c r="M61" s="23">
        <v>64</v>
      </c>
      <c r="N61" s="24">
        <v>90</v>
      </c>
      <c r="O61" s="10"/>
      <c r="P61" s="10"/>
      <c r="Q61" s="10"/>
      <c r="R61" s="10"/>
      <c r="S61" s="10"/>
      <c r="T61" s="10"/>
      <c r="U61" s="10"/>
      <c r="V61" s="10"/>
      <c r="W61" s="10"/>
    </row>
    <row r="62" spans="1:23">
      <c r="A62" s="10"/>
      <c r="B62" s="29">
        <v>199</v>
      </c>
      <c r="C62" s="53">
        <v>397</v>
      </c>
      <c r="D62" s="24">
        <v>209</v>
      </c>
      <c r="E62" s="10"/>
      <c r="F62" s="10"/>
      <c r="G62" s="10"/>
      <c r="H62" s="10"/>
      <c r="I62" s="10"/>
      <c r="J62" s="10"/>
      <c r="K62" s="10"/>
      <c r="L62" s="29">
        <v>101</v>
      </c>
      <c r="M62" s="23">
        <v>115</v>
      </c>
      <c r="N62" s="24">
        <v>82</v>
      </c>
      <c r="O62" s="10"/>
      <c r="P62" s="10"/>
      <c r="Q62" s="10"/>
      <c r="R62" s="10"/>
      <c r="S62" s="10"/>
      <c r="T62" s="10"/>
      <c r="U62" s="10"/>
      <c r="V62" s="10"/>
      <c r="W62" s="10"/>
    </row>
    <row r="63" spans="1:23">
      <c r="A63" s="10"/>
      <c r="B63" s="29">
        <v>153</v>
      </c>
      <c r="C63" s="53">
        <v>370</v>
      </c>
      <c r="D63" s="24">
        <v>344</v>
      </c>
      <c r="E63" s="10"/>
      <c r="F63" s="10"/>
      <c r="G63" s="10"/>
      <c r="H63" s="10"/>
      <c r="I63" s="10"/>
      <c r="J63" s="10"/>
      <c r="K63" s="10"/>
      <c r="L63" s="29">
        <v>108</v>
      </c>
      <c r="M63" s="23">
        <v>76</v>
      </c>
      <c r="N63" s="24">
        <v>82</v>
      </c>
      <c r="O63" s="10"/>
      <c r="P63" s="10"/>
      <c r="Q63" s="10"/>
      <c r="R63" s="10"/>
      <c r="S63" s="10"/>
      <c r="T63" s="10"/>
      <c r="U63" s="10"/>
      <c r="V63" s="10"/>
      <c r="W63" s="10"/>
    </row>
    <row r="64" spans="1:23">
      <c r="A64" s="10"/>
      <c r="B64" s="29">
        <v>125</v>
      </c>
      <c r="C64" s="53">
        <v>315</v>
      </c>
      <c r="D64" s="24">
        <v>278</v>
      </c>
      <c r="E64" s="10"/>
      <c r="F64" s="10"/>
      <c r="G64" s="10"/>
      <c r="H64" s="10"/>
      <c r="I64" s="10"/>
      <c r="J64" s="10"/>
      <c r="K64" s="10"/>
      <c r="L64" s="29">
        <v>86</v>
      </c>
      <c r="M64" s="23">
        <v>80</v>
      </c>
      <c r="N64" s="24">
        <v>113</v>
      </c>
      <c r="O64" s="10"/>
      <c r="P64" s="10"/>
      <c r="Q64" s="10"/>
      <c r="R64" s="10"/>
      <c r="S64" s="10"/>
      <c r="T64" s="10"/>
      <c r="U64" s="10"/>
      <c r="V64" s="10"/>
      <c r="W64" s="10"/>
    </row>
    <row r="65" spans="1:23">
      <c r="A65" s="10"/>
      <c r="B65" s="29">
        <v>275</v>
      </c>
      <c r="C65" s="53">
        <v>328</v>
      </c>
      <c r="D65" s="24">
        <v>243</v>
      </c>
      <c r="E65" s="10"/>
      <c r="F65" s="10"/>
      <c r="G65" s="10"/>
      <c r="H65" s="10"/>
      <c r="I65" s="10"/>
      <c r="J65" s="10"/>
      <c r="K65" s="10"/>
      <c r="L65" s="29">
        <v>64</v>
      </c>
      <c r="M65" s="23">
        <v>86</v>
      </c>
      <c r="N65" s="24">
        <v>80</v>
      </c>
      <c r="O65" s="10"/>
      <c r="P65" s="10"/>
      <c r="Q65" s="10"/>
      <c r="R65" s="10"/>
      <c r="S65" s="10"/>
      <c r="T65" s="10"/>
      <c r="U65" s="10"/>
      <c r="V65" s="10"/>
      <c r="W65" s="10"/>
    </row>
    <row r="66" spans="1:23">
      <c r="A66" s="10"/>
      <c r="B66" s="29">
        <v>204</v>
      </c>
      <c r="C66" s="53">
        <v>341</v>
      </c>
      <c r="D66" s="24">
        <v>344</v>
      </c>
      <c r="E66" s="10"/>
      <c r="F66" s="10"/>
      <c r="G66" s="10"/>
      <c r="H66" s="10"/>
      <c r="I66" s="10"/>
      <c r="J66" s="10"/>
      <c r="K66" s="10"/>
      <c r="L66" s="29">
        <v>112</v>
      </c>
      <c r="M66" s="23">
        <v>79</v>
      </c>
      <c r="N66" s="24">
        <v>66</v>
      </c>
      <c r="O66" s="10"/>
      <c r="P66" s="10"/>
      <c r="Q66" s="10"/>
      <c r="R66" s="10"/>
      <c r="S66" s="10"/>
      <c r="T66" s="10"/>
      <c r="U66" s="10"/>
      <c r="V66" s="10"/>
      <c r="W66" s="10"/>
    </row>
    <row r="67" spans="1:23">
      <c r="A67" s="10"/>
      <c r="B67" s="29">
        <v>291</v>
      </c>
      <c r="C67" s="53">
        <v>417</v>
      </c>
      <c r="D67" s="24">
        <v>304</v>
      </c>
      <c r="E67" s="10"/>
      <c r="F67" s="10"/>
      <c r="G67" s="10"/>
      <c r="H67" s="10"/>
      <c r="I67" s="10"/>
      <c r="J67" s="10"/>
      <c r="K67" s="10"/>
      <c r="L67" s="29">
        <v>113</v>
      </c>
      <c r="M67" s="23">
        <v>65</v>
      </c>
      <c r="N67" s="24">
        <v>77</v>
      </c>
      <c r="O67" s="10"/>
      <c r="P67" s="10"/>
      <c r="Q67" s="10"/>
      <c r="R67" s="10"/>
      <c r="S67" s="10"/>
      <c r="T67" s="10"/>
      <c r="U67" s="10"/>
      <c r="V67" s="10"/>
      <c r="W67" s="10"/>
    </row>
    <row r="68" spans="1:23">
      <c r="A68" s="10"/>
      <c r="B68" s="29">
        <v>175</v>
      </c>
      <c r="C68" s="53">
        <v>383</v>
      </c>
      <c r="D68" s="24">
        <v>257</v>
      </c>
      <c r="E68" s="10"/>
      <c r="F68" s="10"/>
      <c r="G68" s="10"/>
      <c r="H68" s="10"/>
      <c r="I68" s="10"/>
      <c r="J68" s="10"/>
      <c r="K68" s="10"/>
      <c r="L68" s="29">
        <v>110</v>
      </c>
      <c r="M68" s="23">
        <v>100</v>
      </c>
      <c r="N68" s="24">
        <v>93</v>
      </c>
      <c r="O68" s="10"/>
      <c r="P68" s="10"/>
      <c r="Q68" s="10"/>
      <c r="R68" s="10"/>
      <c r="S68" s="10"/>
      <c r="T68" s="10"/>
      <c r="U68" s="10"/>
      <c r="V68" s="10"/>
      <c r="W68" s="10"/>
    </row>
    <row r="69" spans="1:23">
      <c r="A69" s="10"/>
      <c r="B69" s="29">
        <v>287</v>
      </c>
      <c r="C69" s="53">
        <v>348</v>
      </c>
      <c r="D69" s="24">
        <v>355</v>
      </c>
      <c r="E69" s="10"/>
      <c r="F69" s="10"/>
      <c r="G69" s="10"/>
      <c r="H69" s="10"/>
      <c r="I69" s="10"/>
      <c r="J69" s="10"/>
      <c r="K69" s="10"/>
      <c r="L69" s="29">
        <v>166</v>
      </c>
      <c r="M69" s="23">
        <v>70</v>
      </c>
      <c r="N69" s="24">
        <v>94</v>
      </c>
      <c r="O69" s="10"/>
      <c r="P69" s="10"/>
      <c r="Q69" s="10"/>
      <c r="R69" s="10"/>
      <c r="S69" s="10"/>
      <c r="T69" s="10"/>
      <c r="U69" s="10"/>
      <c r="V69" s="10"/>
      <c r="W69" s="10"/>
    </row>
    <row r="70" spans="1:23">
      <c r="A70" s="10"/>
      <c r="B70" s="29">
        <v>286</v>
      </c>
      <c r="C70" s="53">
        <v>361</v>
      </c>
      <c r="D70" s="24">
        <v>253</v>
      </c>
      <c r="E70" s="10"/>
      <c r="F70" s="10"/>
      <c r="G70" s="10"/>
      <c r="H70" s="10"/>
      <c r="I70" s="10"/>
      <c r="J70" s="10"/>
      <c r="K70" s="10"/>
      <c r="L70" s="29">
        <v>128</v>
      </c>
      <c r="M70" s="23">
        <v>103</v>
      </c>
      <c r="N70" s="24">
        <v>84</v>
      </c>
      <c r="O70" s="10"/>
      <c r="P70" s="10"/>
      <c r="Q70" s="10"/>
      <c r="R70" s="10"/>
      <c r="S70" s="10"/>
      <c r="T70" s="10"/>
      <c r="U70" s="10"/>
      <c r="V70" s="10"/>
      <c r="W70" s="10"/>
    </row>
    <row r="71" spans="1:23">
      <c r="A71" s="10"/>
      <c r="B71" s="29">
        <v>126</v>
      </c>
      <c r="C71" s="53">
        <v>308</v>
      </c>
      <c r="D71" s="24">
        <v>139</v>
      </c>
      <c r="E71" s="10"/>
      <c r="F71" s="10"/>
      <c r="G71" s="10"/>
      <c r="H71" s="10"/>
      <c r="I71" s="10"/>
      <c r="J71" s="10"/>
      <c r="K71" s="10"/>
      <c r="L71" s="29">
        <v>139</v>
      </c>
      <c r="M71" s="23">
        <v>70</v>
      </c>
      <c r="N71" s="24">
        <v>100</v>
      </c>
      <c r="O71" s="10"/>
      <c r="P71" s="10"/>
      <c r="Q71" s="10"/>
      <c r="R71" s="10"/>
      <c r="S71" s="10"/>
      <c r="T71" s="10"/>
      <c r="U71" s="10"/>
      <c r="V71" s="10"/>
      <c r="W71" s="10"/>
    </row>
    <row r="72" spans="1:23">
      <c r="A72" s="10"/>
      <c r="B72" s="29">
        <v>143</v>
      </c>
      <c r="C72" s="53">
        <v>401</v>
      </c>
      <c r="D72" s="24">
        <v>163</v>
      </c>
      <c r="E72" s="10"/>
      <c r="F72" s="10"/>
      <c r="G72" s="10"/>
      <c r="H72" s="10"/>
      <c r="I72" s="10"/>
      <c r="J72" s="10"/>
      <c r="K72" s="10"/>
      <c r="L72" s="29">
        <v>77</v>
      </c>
      <c r="M72" s="23">
        <v>92</v>
      </c>
      <c r="N72" s="24">
        <v>81</v>
      </c>
      <c r="O72" s="10"/>
      <c r="P72" s="10"/>
      <c r="Q72" s="10"/>
      <c r="R72" s="10"/>
      <c r="S72" s="10"/>
      <c r="T72" s="10"/>
      <c r="U72" s="10"/>
      <c r="V72" s="10"/>
      <c r="W72" s="10"/>
    </row>
    <row r="73" spans="1:23">
      <c r="A73" s="10"/>
      <c r="B73" s="29">
        <v>321</v>
      </c>
      <c r="C73" s="53">
        <v>295</v>
      </c>
      <c r="D73" s="24">
        <v>268</v>
      </c>
      <c r="E73" s="10"/>
      <c r="F73" s="10"/>
      <c r="G73" s="10"/>
      <c r="H73" s="10"/>
      <c r="I73" s="10"/>
      <c r="J73" s="10"/>
      <c r="K73" s="10"/>
      <c r="L73" s="29">
        <v>106</v>
      </c>
      <c r="M73" s="23">
        <v>97</v>
      </c>
      <c r="N73" s="24">
        <v>101</v>
      </c>
      <c r="O73" s="10"/>
      <c r="P73" s="10"/>
      <c r="Q73" s="10"/>
      <c r="R73" s="10"/>
      <c r="S73" s="10"/>
      <c r="T73" s="10"/>
      <c r="U73" s="10"/>
      <c r="V73" s="10"/>
      <c r="W73" s="10"/>
    </row>
    <row r="74" spans="1:23">
      <c r="A74" s="10"/>
      <c r="B74" s="29">
        <v>249</v>
      </c>
      <c r="C74" s="53">
        <v>326</v>
      </c>
      <c r="D74" s="24">
        <v>320</v>
      </c>
      <c r="E74" s="10"/>
      <c r="F74" s="10"/>
      <c r="G74" s="10"/>
      <c r="H74" s="10"/>
      <c r="I74" s="10"/>
      <c r="J74" s="10"/>
      <c r="K74" s="10"/>
      <c r="L74" s="29">
        <v>85</v>
      </c>
      <c r="M74" s="23">
        <v>111</v>
      </c>
      <c r="N74" s="24">
        <v>101</v>
      </c>
      <c r="O74" s="10"/>
      <c r="P74" s="10"/>
      <c r="Q74" s="10"/>
      <c r="R74" s="10"/>
      <c r="S74" s="10"/>
      <c r="T74" s="10"/>
      <c r="U74" s="10"/>
      <c r="V74" s="10"/>
      <c r="W74" s="10"/>
    </row>
    <row r="75" spans="1:23">
      <c r="A75" s="10"/>
      <c r="B75" s="29">
        <v>331</v>
      </c>
      <c r="C75" s="53">
        <v>255</v>
      </c>
      <c r="D75" s="24">
        <v>349</v>
      </c>
      <c r="E75" s="10"/>
      <c r="F75" s="10"/>
      <c r="G75" s="10"/>
      <c r="H75" s="10"/>
      <c r="I75" s="10"/>
      <c r="J75" s="10"/>
      <c r="K75" s="10"/>
      <c r="L75" s="29">
        <v>77</v>
      </c>
      <c r="M75" s="23">
        <v>104</v>
      </c>
      <c r="N75" s="24">
        <v>109</v>
      </c>
      <c r="O75" s="10"/>
      <c r="P75" s="10"/>
      <c r="Q75" s="10"/>
      <c r="R75" s="10"/>
      <c r="S75" s="10"/>
      <c r="T75" s="10"/>
      <c r="U75" s="10"/>
      <c r="V75" s="10"/>
      <c r="W75" s="10"/>
    </row>
    <row r="76" spans="1:23">
      <c r="A76" s="10"/>
      <c r="B76" s="29">
        <v>371</v>
      </c>
      <c r="C76" s="53">
        <v>370</v>
      </c>
      <c r="D76" s="24">
        <v>441</v>
      </c>
      <c r="E76" s="10"/>
      <c r="F76" s="10"/>
      <c r="G76" s="10"/>
      <c r="H76" s="10"/>
      <c r="I76" s="10"/>
      <c r="J76" s="10"/>
      <c r="K76" s="10"/>
      <c r="L76" s="29">
        <v>113</v>
      </c>
      <c r="M76" s="23">
        <v>94</v>
      </c>
      <c r="N76" s="24">
        <v>83</v>
      </c>
      <c r="O76" s="10"/>
      <c r="P76" s="10"/>
      <c r="Q76" s="10"/>
      <c r="R76" s="10"/>
      <c r="S76" s="10"/>
      <c r="T76" s="10"/>
      <c r="U76" s="10"/>
      <c r="V76" s="10"/>
      <c r="W76" s="10"/>
    </row>
    <row r="77" spans="1:23">
      <c r="A77" s="10"/>
      <c r="B77" s="29">
        <v>258</v>
      </c>
      <c r="C77" s="53">
        <v>418</v>
      </c>
      <c r="D77" s="24">
        <v>406</v>
      </c>
      <c r="E77" s="10"/>
      <c r="F77" s="10"/>
      <c r="G77" s="10"/>
      <c r="H77" s="10"/>
      <c r="I77" s="10"/>
      <c r="J77" s="10"/>
      <c r="K77" s="10"/>
      <c r="L77" s="29">
        <v>94</v>
      </c>
      <c r="M77" s="23">
        <v>76</v>
      </c>
      <c r="N77" s="24">
        <v>117</v>
      </c>
      <c r="O77" s="10"/>
      <c r="P77" s="10"/>
      <c r="Q77" s="10"/>
      <c r="R77" s="10"/>
      <c r="S77" s="10"/>
      <c r="T77" s="10"/>
      <c r="U77" s="10"/>
      <c r="V77" s="10"/>
      <c r="W77" s="10"/>
    </row>
    <row r="78" spans="1:23">
      <c r="A78" s="10"/>
      <c r="B78" s="29">
        <v>331</v>
      </c>
      <c r="C78" s="53">
        <v>384</v>
      </c>
      <c r="D78" s="24">
        <v>419</v>
      </c>
      <c r="E78" s="10"/>
      <c r="F78" s="10"/>
      <c r="G78" s="10"/>
      <c r="H78" s="10"/>
      <c r="I78" s="10"/>
      <c r="J78" s="10"/>
      <c r="K78" s="10"/>
      <c r="L78" s="29">
        <v>98</v>
      </c>
      <c r="M78" s="23">
        <v>83</v>
      </c>
      <c r="N78" s="24">
        <v>78</v>
      </c>
      <c r="O78" s="10"/>
      <c r="P78" s="10"/>
      <c r="Q78" s="10"/>
      <c r="R78" s="10"/>
      <c r="S78" s="10"/>
      <c r="T78" s="10"/>
      <c r="U78" s="10"/>
      <c r="V78" s="10"/>
      <c r="W78" s="10"/>
    </row>
    <row r="79" spans="1:23">
      <c r="A79" s="10"/>
      <c r="B79" s="29">
        <v>258</v>
      </c>
      <c r="C79" s="53">
        <v>341</v>
      </c>
      <c r="D79" s="24">
        <v>298</v>
      </c>
      <c r="E79" s="10"/>
      <c r="F79" s="10"/>
      <c r="G79" s="10"/>
      <c r="H79" s="10"/>
      <c r="I79" s="10"/>
      <c r="J79" s="10"/>
      <c r="K79" s="10"/>
      <c r="L79" s="29">
        <v>67</v>
      </c>
      <c r="M79" s="23">
        <v>90</v>
      </c>
      <c r="N79" s="24">
        <v>89</v>
      </c>
      <c r="O79" s="10"/>
      <c r="P79" s="10"/>
      <c r="Q79" s="10"/>
      <c r="R79" s="10"/>
      <c r="S79" s="10"/>
      <c r="T79" s="10"/>
      <c r="U79" s="10"/>
      <c r="V79" s="10"/>
      <c r="W79" s="10"/>
    </row>
    <row r="80" spans="1:23">
      <c r="A80" s="10"/>
      <c r="B80" s="29">
        <v>407</v>
      </c>
      <c r="C80" s="53">
        <v>125</v>
      </c>
      <c r="D80" s="24">
        <v>324</v>
      </c>
      <c r="E80" s="10"/>
      <c r="F80" s="10"/>
      <c r="G80" s="10"/>
      <c r="H80" s="10"/>
      <c r="I80" s="10"/>
      <c r="J80" s="10"/>
      <c r="K80" s="10"/>
      <c r="L80" s="29">
        <v>136</v>
      </c>
      <c r="M80" s="23">
        <v>85</v>
      </c>
      <c r="N80" s="24">
        <v>92</v>
      </c>
      <c r="O80" s="10"/>
      <c r="P80" s="10"/>
      <c r="Q80" s="10"/>
      <c r="R80" s="10"/>
      <c r="S80" s="10"/>
      <c r="T80" s="10"/>
      <c r="U80" s="10"/>
      <c r="V80" s="10"/>
      <c r="W80" s="10"/>
    </row>
    <row r="81" spans="1:23">
      <c r="A81" s="10"/>
      <c r="B81" s="29">
        <v>210</v>
      </c>
      <c r="C81" s="53">
        <v>434</v>
      </c>
      <c r="D81" s="24">
        <v>388</v>
      </c>
      <c r="E81" s="10"/>
      <c r="F81" s="10"/>
      <c r="G81" s="10"/>
      <c r="H81" s="10"/>
      <c r="I81" s="10"/>
      <c r="J81" s="10"/>
      <c r="K81" s="10"/>
      <c r="L81" s="29">
        <v>79</v>
      </c>
      <c r="M81" s="23">
        <v>73</v>
      </c>
      <c r="N81" s="24">
        <v>72</v>
      </c>
      <c r="O81" s="10"/>
      <c r="P81" s="10"/>
      <c r="Q81" s="10"/>
      <c r="R81" s="10"/>
      <c r="S81" s="10"/>
      <c r="T81" s="10"/>
      <c r="U81" s="10"/>
      <c r="V81" s="10"/>
      <c r="W81" s="10"/>
    </row>
    <row r="82" spans="1:23">
      <c r="A82" s="10"/>
      <c r="B82" s="29">
        <v>241</v>
      </c>
      <c r="C82" s="53">
        <v>114</v>
      </c>
      <c r="D82" s="24">
        <v>382</v>
      </c>
      <c r="E82" s="10"/>
      <c r="F82" s="10"/>
      <c r="G82" s="10"/>
      <c r="H82" s="10"/>
      <c r="I82" s="10"/>
      <c r="J82" s="10"/>
      <c r="K82" s="10"/>
      <c r="L82" s="29">
        <v>119</v>
      </c>
      <c r="M82" s="23">
        <v>83</v>
      </c>
      <c r="N82" s="24">
        <v>77</v>
      </c>
      <c r="O82" s="10"/>
      <c r="P82" s="10"/>
      <c r="Q82" s="10"/>
      <c r="R82" s="10"/>
      <c r="S82" s="10"/>
      <c r="T82" s="10"/>
      <c r="U82" s="10"/>
      <c r="V82" s="10"/>
      <c r="W82" s="10"/>
    </row>
    <row r="83" spans="1:23">
      <c r="A83" s="10"/>
      <c r="B83" s="29">
        <v>292</v>
      </c>
      <c r="C83" s="53">
        <v>274</v>
      </c>
      <c r="D83" s="24">
        <v>274</v>
      </c>
      <c r="E83" s="10"/>
      <c r="F83" s="10"/>
      <c r="G83" s="10"/>
      <c r="H83" s="10"/>
      <c r="I83" s="10"/>
      <c r="J83" s="10"/>
      <c r="K83" s="10"/>
      <c r="L83" s="29">
        <v>82</v>
      </c>
      <c r="M83" s="23">
        <v>103</v>
      </c>
      <c r="N83" s="24">
        <v>77</v>
      </c>
      <c r="O83" s="10"/>
      <c r="P83" s="10"/>
      <c r="Q83" s="10"/>
      <c r="R83" s="10"/>
      <c r="S83" s="10"/>
      <c r="T83" s="10"/>
      <c r="U83" s="10"/>
      <c r="V83" s="10"/>
      <c r="W83" s="10"/>
    </row>
    <row r="84" spans="1:23">
      <c r="A84" s="10"/>
      <c r="B84" s="29">
        <v>347</v>
      </c>
      <c r="C84" s="53">
        <v>284</v>
      </c>
      <c r="D84" s="24">
        <v>365</v>
      </c>
      <c r="E84" s="10"/>
      <c r="F84" s="10"/>
      <c r="G84" s="10"/>
      <c r="H84" s="10"/>
      <c r="I84" s="10"/>
      <c r="J84" s="10"/>
      <c r="K84" s="10"/>
      <c r="L84" s="29">
        <v>78</v>
      </c>
      <c r="M84" s="23">
        <v>108</v>
      </c>
      <c r="N84" s="24">
        <v>100</v>
      </c>
      <c r="O84" s="10"/>
      <c r="P84" s="10"/>
      <c r="Q84" s="10"/>
      <c r="R84" s="10"/>
      <c r="S84" s="10"/>
      <c r="T84" s="10"/>
      <c r="U84" s="10"/>
      <c r="V84" s="10"/>
      <c r="W84" s="10"/>
    </row>
    <row r="85" spans="1:23">
      <c r="A85" s="10"/>
      <c r="B85" s="29">
        <v>414</v>
      </c>
      <c r="C85" s="53">
        <v>250</v>
      </c>
      <c r="D85" s="24">
        <v>372</v>
      </c>
      <c r="E85" s="10"/>
      <c r="F85" s="10"/>
      <c r="G85" s="10"/>
      <c r="H85" s="10"/>
      <c r="I85" s="10"/>
      <c r="J85" s="10"/>
      <c r="K85" s="10"/>
      <c r="L85" s="29">
        <v>142</v>
      </c>
      <c r="M85" s="23">
        <v>86</v>
      </c>
      <c r="N85" s="24">
        <v>82</v>
      </c>
      <c r="O85" s="10"/>
      <c r="P85" s="10"/>
      <c r="Q85" s="10"/>
      <c r="R85" s="10"/>
      <c r="S85" s="10"/>
      <c r="T85" s="10"/>
      <c r="U85" s="10"/>
      <c r="V85" s="10"/>
      <c r="W85" s="10"/>
    </row>
    <row r="86" spans="1:23">
      <c r="A86" s="10"/>
      <c r="B86" s="29">
        <v>384</v>
      </c>
      <c r="C86" s="53">
        <v>427</v>
      </c>
      <c r="D86" s="24">
        <v>393</v>
      </c>
      <c r="E86" s="10"/>
      <c r="F86" s="10"/>
      <c r="G86" s="10"/>
      <c r="H86" s="10"/>
      <c r="I86" s="10"/>
      <c r="J86" s="10"/>
      <c r="K86" s="10"/>
      <c r="L86" s="29">
        <v>122</v>
      </c>
      <c r="M86" s="23">
        <v>76</v>
      </c>
      <c r="N86" s="24">
        <v>118</v>
      </c>
      <c r="O86" s="10"/>
      <c r="P86" s="10"/>
      <c r="Q86" s="10"/>
      <c r="R86" s="10"/>
      <c r="S86" s="10"/>
      <c r="T86" s="10"/>
      <c r="U86" s="10"/>
      <c r="V86" s="10"/>
      <c r="W86" s="10"/>
    </row>
    <row r="87" spans="1:23">
      <c r="A87" s="10"/>
      <c r="B87" s="29">
        <v>569</v>
      </c>
      <c r="C87" s="53">
        <v>306</v>
      </c>
      <c r="D87" s="24">
        <v>336</v>
      </c>
      <c r="E87" s="10"/>
      <c r="F87" s="10"/>
      <c r="G87" s="10"/>
      <c r="H87" s="10"/>
      <c r="I87" s="10"/>
      <c r="J87" s="10"/>
      <c r="K87" s="10"/>
      <c r="L87" s="29">
        <v>93</v>
      </c>
      <c r="M87" s="23">
        <v>107</v>
      </c>
      <c r="N87" s="24">
        <v>115</v>
      </c>
      <c r="O87" s="10"/>
      <c r="P87" s="10"/>
      <c r="Q87" s="10"/>
      <c r="R87" s="10"/>
      <c r="S87" s="10"/>
      <c r="T87" s="10"/>
      <c r="U87" s="10"/>
      <c r="V87" s="10"/>
      <c r="W87" s="10"/>
    </row>
    <row r="88" spans="1:23">
      <c r="A88" s="10"/>
      <c r="B88" s="29">
        <v>351</v>
      </c>
      <c r="C88" s="53">
        <v>384</v>
      </c>
      <c r="D88" s="24">
        <v>337</v>
      </c>
      <c r="E88" s="10"/>
      <c r="F88" s="10"/>
      <c r="G88" s="10"/>
      <c r="H88" s="10"/>
      <c r="I88" s="10"/>
      <c r="J88" s="10"/>
      <c r="K88" s="10"/>
      <c r="L88" s="29">
        <v>97</v>
      </c>
      <c r="M88" s="23">
        <v>85</v>
      </c>
      <c r="N88" s="24">
        <v>129</v>
      </c>
      <c r="O88" s="10"/>
      <c r="P88" s="10"/>
      <c r="Q88" s="10"/>
      <c r="R88" s="10"/>
      <c r="S88" s="10"/>
      <c r="T88" s="10"/>
      <c r="U88" s="10"/>
      <c r="V88" s="10"/>
      <c r="W88" s="10"/>
    </row>
    <row r="89" spans="1:23">
      <c r="A89" s="10"/>
      <c r="B89" s="29">
        <v>164</v>
      </c>
      <c r="C89" s="53">
        <v>216</v>
      </c>
      <c r="D89" s="24">
        <v>340</v>
      </c>
      <c r="E89" s="10"/>
      <c r="F89" s="10"/>
      <c r="G89" s="10"/>
      <c r="H89" s="10"/>
      <c r="I89" s="10"/>
      <c r="J89" s="10"/>
      <c r="K89" s="10"/>
      <c r="L89" s="29">
        <v>87</v>
      </c>
      <c r="M89" s="23">
        <v>154</v>
      </c>
      <c r="N89" s="24">
        <v>74</v>
      </c>
      <c r="O89" s="10"/>
      <c r="P89" s="10"/>
      <c r="Q89" s="10"/>
      <c r="R89" s="10"/>
      <c r="S89" s="10"/>
      <c r="T89" s="10"/>
      <c r="U89" s="10"/>
      <c r="V89" s="10"/>
      <c r="W89" s="10"/>
    </row>
    <row r="90" spans="1:23">
      <c r="A90" s="10"/>
      <c r="B90" s="29">
        <v>304</v>
      </c>
      <c r="C90" s="53">
        <v>259</v>
      </c>
      <c r="D90" s="24">
        <v>227</v>
      </c>
      <c r="E90" s="10"/>
      <c r="F90" s="10"/>
      <c r="G90" s="10"/>
      <c r="H90" s="10"/>
      <c r="I90" s="10"/>
      <c r="J90" s="10"/>
      <c r="K90" s="10"/>
      <c r="L90" s="29">
        <v>99</v>
      </c>
      <c r="M90" s="23">
        <v>111</v>
      </c>
      <c r="N90" s="24">
        <v>76</v>
      </c>
      <c r="O90" s="10"/>
      <c r="P90" s="10"/>
      <c r="Q90" s="10"/>
      <c r="R90" s="10"/>
      <c r="S90" s="10"/>
      <c r="T90" s="10"/>
      <c r="U90" s="10"/>
      <c r="V90" s="10"/>
      <c r="W90" s="10"/>
    </row>
    <row r="91" spans="1:23">
      <c r="A91" s="10"/>
      <c r="B91" s="29">
        <v>308</v>
      </c>
      <c r="C91" s="53">
        <v>341</v>
      </c>
      <c r="D91" s="24">
        <v>265</v>
      </c>
      <c r="E91" s="10"/>
      <c r="F91" s="10"/>
      <c r="G91" s="10"/>
      <c r="H91" s="10"/>
      <c r="I91" s="10"/>
      <c r="J91" s="10"/>
      <c r="K91" s="10"/>
      <c r="L91" s="29">
        <v>76</v>
      </c>
      <c r="M91" s="23">
        <v>116</v>
      </c>
      <c r="N91" s="24">
        <v>108</v>
      </c>
      <c r="O91" s="10"/>
      <c r="P91" s="10"/>
      <c r="Q91" s="10"/>
      <c r="R91" s="10"/>
      <c r="S91" s="10"/>
      <c r="T91" s="10"/>
      <c r="U91" s="10"/>
      <c r="V91" s="10"/>
      <c r="W91" s="10"/>
    </row>
    <row r="92" spans="1:23">
      <c r="A92" s="10"/>
      <c r="B92" s="29">
        <v>281</v>
      </c>
      <c r="C92" s="53">
        <v>269</v>
      </c>
      <c r="D92" s="24">
        <v>379</v>
      </c>
      <c r="E92" s="10"/>
      <c r="F92" s="10"/>
      <c r="G92" s="10"/>
      <c r="H92" s="10"/>
      <c r="I92" s="10"/>
      <c r="J92" s="10"/>
      <c r="K92" s="10"/>
      <c r="L92" s="29">
        <v>90</v>
      </c>
      <c r="M92" s="23">
        <v>79</v>
      </c>
      <c r="N92" s="24">
        <v>79</v>
      </c>
      <c r="O92" s="10"/>
      <c r="P92" s="10"/>
      <c r="Q92" s="10"/>
      <c r="R92" s="10"/>
      <c r="S92" s="10"/>
      <c r="T92" s="10"/>
      <c r="U92" s="10"/>
      <c r="V92" s="10"/>
      <c r="W92" s="10"/>
    </row>
    <row r="93" spans="1:23">
      <c r="A93" s="10"/>
      <c r="B93" s="29">
        <v>315</v>
      </c>
      <c r="C93" s="53">
        <v>447</v>
      </c>
      <c r="D93" s="24">
        <v>301</v>
      </c>
      <c r="E93" s="10"/>
      <c r="F93" s="10"/>
      <c r="G93" s="10"/>
      <c r="H93" s="10"/>
      <c r="I93" s="10"/>
      <c r="J93" s="10"/>
      <c r="K93" s="10"/>
      <c r="L93" s="29">
        <v>69</v>
      </c>
      <c r="M93" s="23">
        <v>104</v>
      </c>
      <c r="N93" s="24">
        <v>117</v>
      </c>
      <c r="O93" s="10"/>
      <c r="P93" s="10"/>
      <c r="Q93" s="10"/>
      <c r="R93" s="10"/>
      <c r="S93" s="10"/>
      <c r="T93" s="10"/>
      <c r="U93" s="10"/>
      <c r="V93" s="10"/>
      <c r="W93" s="10"/>
    </row>
    <row r="94" spans="1:23">
      <c r="A94" s="10"/>
      <c r="B94" s="29">
        <v>344</v>
      </c>
      <c r="C94" s="53">
        <v>256</v>
      </c>
      <c r="D94" s="24">
        <v>278</v>
      </c>
      <c r="E94" s="10"/>
      <c r="F94" s="10"/>
      <c r="G94" s="10"/>
      <c r="H94" s="10"/>
      <c r="I94" s="10"/>
      <c r="J94" s="10"/>
      <c r="K94" s="10"/>
      <c r="L94" s="29">
        <v>64</v>
      </c>
      <c r="M94" s="23">
        <v>72</v>
      </c>
      <c r="N94" s="24">
        <v>108</v>
      </c>
      <c r="O94" s="10"/>
      <c r="P94" s="10"/>
      <c r="Q94" s="10"/>
      <c r="R94" s="10"/>
      <c r="S94" s="10"/>
      <c r="T94" s="10"/>
      <c r="U94" s="10"/>
      <c r="V94" s="10"/>
      <c r="W94" s="10"/>
    </row>
    <row r="95" spans="1:23">
      <c r="A95" s="10"/>
      <c r="B95" s="29">
        <v>152</v>
      </c>
      <c r="C95" s="53">
        <v>410</v>
      </c>
      <c r="D95" s="24">
        <v>169</v>
      </c>
      <c r="E95" s="10"/>
      <c r="F95" s="10"/>
      <c r="G95" s="10"/>
      <c r="H95" s="10"/>
      <c r="I95" s="10"/>
      <c r="J95" s="10"/>
      <c r="K95" s="10"/>
      <c r="L95" s="29">
        <v>95</v>
      </c>
      <c r="M95" s="23">
        <v>99</v>
      </c>
      <c r="N95" s="24">
        <v>82</v>
      </c>
      <c r="O95" s="10"/>
      <c r="P95" s="10"/>
      <c r="Q95" s="10"/>
      <c r="R95" s="10"/>
      <c r="S95" s="10"/>
      <c r="T95" s="10"/>
      <c r="U95" s="10"/>
      <c r="V95" s="10"/>
      <c r="W95" s="10"/>
    </row>
    <row r="96" spans="1:23">
      <c r="A96" s="10"/>
      <c r="B96" s="29">
        <v>216</v>
      </c>
      <c r="C96" s="53">
        <v>334</v>
      </c>
      <c r="D96" s="24">
        <v>338</v>
      </c>
      <c r="E96" s="10"/>
      <c r="F96" s="10"/>
      <c r="G96" s="10"/>
      <c r="H96" s="10"/>
      <c r="I96" s="10"/>
      <c r="J96" s="10"/>
      <c r="K96" s="10"/>
      <c r="L96" s="29">
        <v>99</v>
      </c>
      <c r="M96" s="23">
        <v>79</v>
      </c>
      <c r="N96" s="24">
        <v>93</v>
      </c>
      <c r="O96" s="10"/>
      <c r="P96" s="10"/>
      <c r="Q96" s="10"/>
      <c r="R96" s="10"/>
      <c r="S96" s="10"/>
      <c r="T96" s="10"/>
      <c r="U96" s="10"/>
      <c r="V96" s="10"/>
      <c r="W96" s="10"/>
    </row>
    <row r="97" spans="1:23">
      <c r="A97" s="10"/>
      <c r="B97" s="29">
        <v>240</v>
      </c>
      <c r="C97" s="53">
        <v>190</v>
      </c>
      <c r="D97" s="24">
        <v>401</v>
      </c>
      <c r="E97" s="10"/>
      <c r="F97" s="10"/>
      <c r="G97" s="10"/>
      <c r="H97" s="10"/>
      <c r="I97" s="10"/>
      <c r="J97" s="10"/>
      <c r="K97" s="10"/>
      <c r="L97" s="29">
        <v>214</v>
      </c>
      <c r="M97" s="23">
        <v>148</v>
      </c>
      <c r="N97" s="24">
        <v>124</v>
      </c>
      <c r="O97" s="10"/>
      <c r="P97" s="10"/>
      <c r="Q97" s="10"/>
      <c r="R97" s="10"/>
      <c r="S97" s="10"/>
      <c r="T97" s="10"/>
      <c r="U97" s="10"/>
      <c r="V97" s="10"/>
      <c r="W97" s="10"/>
    </row>
    <row r="98" spans="1:23">
      <c r="A98" s="10"/>
      <c r="B98" s="29">
        <v>434</v>
      </c>
      <c r="C98" s="23">
        <v>292</v>
      </c>
      <c r="D98" s="24">
        <v>358</v>
      </c>
      <c r="E98" s="10"/>
      <c r="F98" s="10"/>
      <c r="G98" s="10"/>
      <c r="H98" s="10"/>
      <c r="I98" s="10"/>
      <c r="J98" s="10"/>
      <c r="K98" s="10"/>
      <c r="L98" s="29">
        <v>76</v>
      </c>
      <c r="M98" s="23">
        <v>84</v>
      </c>
      <c r="N98" s="24">
        <v>112</v>
      </c>
      <c r="O98" s="10"/>
      <c r="P98" s="10"/>
      <c r="Q98" s="10"/>
      <c r="R98" s="10"/>
      <c r="S98" s="10"/>
      <c r="T98" s="10"/>
      <c r="U98" s="10"/>
      <c r="V98" s="10"/>
      <c r="W98" s="10"/>
    </row>
    <row r="99" spans="1:23">
      <c r="A99" s="10"/>
      <c r="B99" s="29">
        <v>237</v>
      </c>
      <c r="C99" s="23">
        <v>352</v>
      </c>
      <c r="D99" s="24">
        <v>300</v>
      </c>
      <c r="E99" s="10"/>
      <c r="F99" s="10"/>
      <c r="G99" s="10"/>
      <c r="H99" s="10"/>
      <c r="I99" s="10"/>
      <c r="J99" s="10"/>
      <c r="K99" s="10"/>
      <c r="L99" s="29">
        <v>92</v>
      </c>
      <c r="M99" s="23">
        <v>115</v>
      </c>
      <c r="N99" s="24">
        <v>109</v>
      </c>
      <c r="O99" s="10"/>
      <c r="P99" s="10"/>
      <c r="Q99" s="10"/>
      <c r="R99" s="10"/>
      <c r="S99" s="10"/>
      <c r="T99" s="10"/>
      <c r="U99" s="10"/>
      <c r="V99" s="10"/>
      <c r="W99" s="10"/>
    </row>
    <row r="100" spans="1:23">
      <c r="A100" s="10"/>
      <c r="B100" s="29">
        <v>375</v>
      </c>
      <c r="C100" s="23">
        <v>366</v>
      </c>
      <c r="D100" s="24">
        <v>565</v>
      </c>
      <c r="E100" s="10"/>
      <c r="F100" s="10"/>
      <c r="G100" s="10"/>
      <c r="H100" s="10"/>
      <c r="I100" s="10"/>
      <c r="J100" s="10"/>
      <c r="K100" s="10"/>
      <c r="L100" s="29">
        <v>118</v>
      </c>
      <c r="M100" s="23">
        <v>106</v>
      </c>
      <c r="N100" s="24">
        <v>96</v>
      </c>
      <c r="O100" s="10"/>
      <c r="P100" s="10"/>
      <c r="Q100" s="10"/>
      <c r="R100" s="10"/>
      <c r="S100" s="10"/>
      <c r="T100" s="10"/>
      <c r="U100" s="10"/>
      <c r="V100" s="10"/>
      <c r="W100" s="10"/>
    </row>
    <row r="101" spans="1:23">
      <c r="A101" s="10"/>
      <c r="B101" s="29">
        <v>271</v>
      </c>
      <c r="C101" s="23">
        <v>398</v>
      </c>
      <c r="D101" s="24">
        <v>398</v>
      </c>
      <c r="E101" s="10"/>
      <c r="F101" s="10"/>
      <c r="G101" s="10"/>
      <c r="H101" s="10"/>
      <c r="I101" s="10"/>
      <c r="J101" s="10"/>
      <c r="K101" s="10"/>
      <c r="L101" s="29">
        <v>115</v>
      </c>
      <c r="M101" s="23">
        <v>92</v>
      </c>
      <c r="N101" s="24">
        <v>104</v>
      </c>
      <c r="O101" s="10"/>
      <c r="P101" s="10"/>
      <c r="Q101" s="10"/>
      <c r="R101" s="10"/>
      <c r="S101" s="10"/>
      <c r="T101" s="10"/>
      <c r="U101" s="10"/>
      <c r="V101" s="10"/>
      <c r="W101" s="10"/>
    </row>
    <row r="102" spans="1:23">
      <c r="A102" s="10"/>
      <c r="B102" s="29">
        <v>427</v>
      </c>
      <c r="C102" s="23">
        <v>398</v>
      </c>
      <c r="D102" s="24">
        <v>375</v>
      </c>
      <c r="E102" s="10"/>
      <c r="F102" s="10"/>
      <c r="G102" s="10"/>
      <c r="H102" s="10"/>
      <c r="I102" s="10"/>
      <c r="J102" s="10"/>
      <c r="K102" s="10"/>
      <c r="L102" s="29">
        <v>83</v>
      </c>
      <c r="M102" s="23">
        <v>134</v>
      </c>
      <c r="N102" s="24">
        <v>93</v>
      </c>
      <c r="O102" s="10"/>
      <c r="P102" s="10"/>
      <c r="Q102" s="10"/>
      <c r="R102" s="10"/>
      <c r="S102" s="10"/>
      <c r="T102" s="10"/>
      <c r="U102" s="10"/>
      <c r="V102" s="10"/>
      <c r="W102" s="10"/>
    </row>
    <row r="103" spans="1:23">
      <c r="A103" s="10"/>
      <c r="B103" s="29">
        <v>540</v>
      </c>
      <c r="C103" s="23">
        <v>218</v>
      </c>
      <c r="D103" s="24">
        <v>339</v>
      </c>
      <c r="E103" s="10"/>
      <c r="F103" s="10"/>
      <c r="G103" s="10"/>
      <c r="H103" s="10"/>
      <c r="I103" s="10"/>
      <c r="J103" s="10"/>
      <c r="K103" s="10"/>
      <c r="L103" s="29">
        <v>103</v>
      </c>
      <c r="M103" s="23">
        <v>99</v>
      </c>
      <c r="N103" s="24">
        <v>57</v>
      </c>
      <c r="O103" s="10"/>
      <c r="P103" s="10"/>
      <c r="Q103" s="10"/>
      <c r="R103" s="10"/>
      <c r="S103" s="10"/>
      <c r="T103" s="10"/>
      <c r="U103" s="10"/>
      <c r="V103" s="10"/>
      <c r="W103" s="10"/>
    </row>
    <row r="104" spans="1:23">
      <c r="A104" s="10"/>
      <c r="B104" s="29">
        <v>430</v>
      </c>
      <c r="C104" s="23">
        <v>319</v>
      </c>
      <c r="D104" s="24">
        <v>349</v>
      </c>
      <c r="E104" s="10"/>
      <c r="F104" s="10"/>
      <c r="G104" s="10"/>
      <c r="H104" s="10"/>
      <c r="I104" s="10"/>
      <c r="J104" s="10"/>
      <c r="K104" s="10"/>
      <c r="L104" s="29">
        <v>88</v>
      </c>
      <c r="M104" s="23">
        <v>71</v>
      </c>
      <c r="N104" s="24">
        <v>90</v>
      </c>
      <c r="O104" s="10"/>
      <c r="P104" s="10"/>
      <c r="Q104" s="10"/>
      <c r="R104" s="10"/>
      <c r="S104" s="10"/>
      <c r="T104" s="10"/>
      <c r="U104" s="10"/>
      <c r="V104" s="10"/>
      <c r="W104" s="10"/>
    </row>
    <row r="105" spans="1:23">
      <c r="A105" s="10"/>
      <c r="B105" s="29">
        <v>321</v>
      </c>
      <c r="C105" s="23">
        <v>247</v>
      </c>
      <c r="D105" s="24">
        <v>320</v>
      </c>
      <c r="E105" s="10"/>
      <c r="F105" s="10"/>
      <c r="G105" s="10"/>
      <c r="H105" s="10"/>
      <c r="I105" s="10"/>
      <c r="J105" s="10"/>
      <c r="K105" s="10"/>
      <c r="L105" s="29">
        <v>96</v>
      </c>
      <c r="M105" s="23">
        <v>91</v>
      </c>
      <c r="N105" s="24">
        <v>121</v>
      </c>
      <c r="O105" s="10"/>
      <c r="P105" s="10"/>
      <c r="Q105" s="10"/>
      <c r="R105" s="10"/>
      <c r="S105" s="10"/>
      <c r="T105" s="10"/>
      <c r="U105" s="10"/>
      <c r="V105" s="10"/>
      <c r="W105" s="10"/>
    </row>
    <row r="106" spans="1:23">
      <c r="A106" s="10"/>
      <c r="B106" s="29">
        <v>416</v>
      </c>
      <c r="C106" s="23">
        <v>162</v>
      </c>
      <c r="D106" s="24">
        <v>265</v>
      </c>
      <c r="E106" s="10"/>
      <c r="F106" s="10"/>
      <c r="G106" s="10"/>
      <c r="H106" s="10"/>
      <c r="I106" s="10"/>
      <c r="J106" s="10"/>
      <c r="K106" s="10"/>
      <c r="L106" s="29">
        <v>95</v>
      </c>
      <c r="M106" s="23">
        <v>131</v>
      </c>
      <c r="N106" s="24">
        <v>86</v>
      </c>
      <c r="O106" s="10"/>
      <c r="P106" s="10"/>
      <c r="Q106" s="10"/>
      <c r="R106" s="10"/>
      <c r="S106" s="10"/>
      <c r="T106" s="10"/>
      <c r="U106" s="10"/>
      <c r="V106" s="10"/>
      <c r="W106" s="10"/>
    </row>
    <row r="107" spans="1:23">
      <c r="A107" s="10"/>
      <c r="B107" s="29">
        <v>350</v>
      </c>
      <c r="C107" s="23">
        <v>329</v>
      </c>
      <c r="D107" s="24">
        <v>368</v>
      </c>
      <c r="E107" s="10"/>
      <c r="F107" s="10"/>
      <c r="G107" s="10"/>
      <c r="H107" s="10"/>
      <c r="I107" s="10"/>
      <c r="J107" s="10"/>
      <c r="K107" s="10"/>
      <c r="L107" s="29">
        <v>103</v>
      </c>
      <c r="M107" s="23">
        <v>68</v>
      </c>
      <c r="N107" s="24">
        <v>93</v>
      </c>
      <c r="O107" s="10"/>
      <c r="P107" s="10"/>
      <c r="Q107" s="10"/>
      <c r="R107" s="10"/>
      <c r="S107" s="10"/>
      <c r="T107" s="10"/>
      <c r="U107" s="10"/>
      <c r="V107" s="10"/>
      <c r="W107" s="10"/>
    </row>
    <row r="108" spans="1:23">
      <c r="A108" s="10"/>
      <c r="B108" s="29">
        <v>495</v>
      </c>
      <c r="C108" s="23">
        <v>429</v>
      </c>
      <c r="D108" s="24">
        <v>361</v>
      </c>
      <c r="E108" s="10"/>
      <c r="F108" s="10"/>
      <c r="G108" s="10"/>
      <c r="H108" s="10"/>
      <c r="I108" s="10"/>
      <c r="J108" s="10"/>
      <c r="K108" s="10"/>
      <c r="L108" s="29">
        <v>82</v>
      </c>
      <c r="M108" s="23">
        <v>74</v>
      </c>
      <c r="N108" s="24">
        <v>90</v>
      </c>
      <c r="O108" s="10"/>
      <c r="P108" s="10"/>
      <c r="Q108" s="10"/>
      <c r="R108" s="10"/>
      <c r="S108" s="10"/>
      <c r="T108" s="10"/>
      <c r="U108" s="10"/>
      <c r="V108" s="10"/>
      <c r="W108" s="10"/>
    </row>
    <row r="109" spans="1:23">
      <c r="A109" s="10"/>
      <c r="B109" s="29">
        <v>393</v>
      </c>
      <c r="C109" s="23">
        <v>304</v>
      </c>
      <c r="D109" s="24">
        <v>372</v>
      </c>
      <c r="E109" s="10"/>
      <c r="F109" s="10"/>
      <c r="G109" s="10"/>
      <c r="H109" s="10"/>
      <c r="I109" s="10"/>
      <c r="J109" s="10"/>
      <c r="K109" s="10"/>
      <c r="L109" s="29">
        <v>99</v>
      </c>
      <c r="M109" s="23">
        <v>157</v>
      </c>
      <c r="N109" s="24">
        <v>121</v>
      </c>
      <c r="O109" s="10"/>
      <c r="P109" s="10"/>
      <c r="Q109" s="10"/>
      <c r="R109" s="10"/>
      <c r="S109" s="10"/>
      <c r="T109" s="10"/>
      <c r="U109" s="10"/>
      <c r="V109" s="10"/>
      <c r="W109" s="10"/>
    </row>
    <row r="110" spans="1:23">
      <c r="A110" s="10"/>
      <c r="B110" s="29">
        <v>293</v>
      </c>
      <c r="C110" s="23">
        <v>138</v>
      </c>
      <c r="D110" s="24">
        <v>382</v>
      </c>
      <c r="E110" s="10"/>
      <c r="F110" s="10"/>
      <c r="G110" s="10"/>
      <c r="H110" s="10"/>
      <c r="I110" s="10"/>
      <c r="J110" s="10"/>
      <c r="K110" s="10"/>
      <c r="L110" s="29">
        <v>134</v>
      </c>
      <c r="M110" s="23">
        <v>81</v>
      </c>
      <c r="N110" s="24">
        <v>79</v>
      </c>
      <c r="O110" s="10"/>
      <c r="P110" s="10"/>
      <c r="Q110" s="10"/>
      <c r="R110" s="10"/>
      <c r="S110" s="10"/>
      <c r="T110" s="10"/>
      <c r="U110" s="10"/>
      <c r="V110" s="10"/>
      <c r="W110" s="10"/>
    </row>
    <row r="111" spans="1:23">
      <c r="A111" s="10"/>
      <c r="B111" s="29">
        <v>349</v>
      </c>
      <c r="C111" s="23">
        <v>325</v>
      </c>
      <c r="D111" s="24">
        <v>432</v>
      </c>
      <c r="E111" s="10"/>
      <c r="F111" s="10"/>
      <c r="G111" s="10"/>
      <c r="H111" s="10"/>
      <c r="I111" s="10"/>
      <c r="J111" s="10"/>
      <c r="K111" s="10"/>
      <c r="L111" s="29">
        <v>85</v>
      </c>
      <c r="M111" s="23">
        <v>75</v>
      </c>
      <c r="N111" s="24">
        <v>86</v>
      </c>
      <c r="O111" s="10"/>
      <c r="P111" s="10"/>
      <c r="Q111" s="10"/>
      <c r="R111" s="10"/>
      <c r="S111" s="10"/>
      <c r="T111" s="10"/>
      <c r="U111" s="10"/>
      <c r="V111" s="10"/>
      <c r="W111" s="10"/>
    </row>
    <row r="112" spans="1:23">
      <c r="A112" s="10"/>
      <c r="B112" s="29">
        <v>233</v>
      </c>
      <c r="C112" s="23">
        <v>317</v>
      </c>
      <c r="D112" s="24">
        <v>409</v>
      </c>
      <c r="E112" s="10"/>
      <c r="F112" s="10"/>
      <c r="G112" s="10"/>
      <c r="H112" s="10"/>
      <c r="I112" s="10"/>
      <c r="J112" s="10"/>
      <c r="K112" s="10"/>
      <c r="L112" s="29">
        <v>145</v>
      </c>
      <c r="M112" s="23">
        <v>69</v>
      </c>
      <c r="N112" s="24">
        <v>99</v>
      </c>
      <c r="O112" s="10"/>
      <c r="P112" s="10"/>
      <c r="Q112" s="10"/>
      <c r="R112" s="10"/>
      <c r="S112" s="10"/>
      <c r="T112" s="10"/>
      <c r="U112" s="10"/>
      <c r="V112" s="10"/>
      <c r="W112" s="10"/>
    </row>
    <row r="113" spans="1:23">
      <c r="A113" s="10"/>
      <c r="B113" s="29">
        <v>419</v>
      </c>
      <c r="C113" s="23">
        <v>257</v>
      </c>
      <c r="D113" s="24">
        <v>343</v>
      </c>
      <c r="E113" s="10"/>
      <c r="F113" s="10"/>
      <c r="G113" s="10"/>
      <c r="H113" s="10"/>
      <c r="I113" s="10"/>
      <c r="J113" s="10"/>
      <c r="K113" s="10"/>
      <c r="L113" s="29">
        <v>125</v>
      </c>
      <c r="M113" s="23">
        <v>82</v>
      </c>
      <c r="N113" s="24">
        <v>82</v>
      </c>
      <c r="O113" s="10"/>
      <c r="P113" s="10"/>
      <c r="Q113" s="10"/>
      <c r="R113" s="10"/>
      <c r="S113" s="10"/>
      <c r="T113" s="10"/>
      <c r="U113" s="10"/>
      <c r="V113" s="10"/>
      <c r="W113" s="10"/>
    </row>
    <row r="114" spans="1:23">
      <c r="A114" s="10"/>
      <c r="B114" s="29">
        <v>251</v>
      </c>
      <c r="C114" s="23">
        <v>289</v>
      </c>
      <c r="D114" s="24">
        <v>411</v>
      </c>
      <c r="E114" s="10"/>
      <c r="F114" s="10"/>
      <c r="G114" s="10"/>
      <c r="H114" s="10"/>
      <c r="I114" s="10"/>
      <c r="J114" s="10"/>
      <c r="K114" s="10"/>
      <c r="L114" s="29">
        <v>114</v>
      </c>
      <c r="M114" s="23">
        <v>109</v>
      </c>
      <c r="N114" s="24">
        <v>99</v>
      </c>
      <c r="O114" s="10"/>
      <c r="P114" s="10"/>
      <c r="Q114" s="10"/>
      <c r="R114" s="10"/>
      <c r="S114" s="10"/>
      <c r="T114" s="10"/>
      <c r="U114" s="10"/>
      <c r="V114" s="10"/>
      <c r="W114" s="10"/>
    </row>
    <row r="115" spans="1:23">
      <c r="A115" s="10"/>
      <c r="B115" s="29">
        <v>203</v>
      </c>
      <c r="C115" s="23">
        <v>354</v>
      </c>
      <c r="D115" s="24">
        <v>333</v>
      </c>
      <c r="E115" s="10"/>
      <c r="F115" s="10"/>
      <c r="G115" s="10"/>
      <c r="H115" s="10"/>
      <c r="I115" s="10"/>
      <c r="J115" s="10"/>
      <c r="K115" s="10"/>
      <c r="L115" s="29">
        <v>103</v>
      </c>
      <c r="M115" s="23">
        <v>122</v>
      </c>
      <c r="N115" s="24">
        <v>98</v>
      </c>
      <c r="O115" s="10"/>
      <c r="P115" s="10"/>
      <c r="Q115" s="10"/>
      <c r="R115" s="10"/>
      <c r="S115" s="10"/>
      <c r="T115" s="10"/>
      <c r="U115" s="10"/>
      <c r="V115" s="10"/>
      <c r="W115" s="10"/>
    </row>
    <row r="116" spans="1:23">
      <c r="A116" s="10"/>
      <c r="B116" s="29">
        <v>432</v>
      </c>
      <c r="C116" s="23">
        <v>344</v>
      </c>
      <c r="D116" s="24">
        <v>415</v>
      </c>
      <c r="E116" s="10"/>
      <c r="F116" s="10"/>
      <c r="G116" s="10"/>
      <c r="H116" s="10"/>
      <c r="I116" s="10"/>
      <c r="J116" s="10"/>
      <c r="K116" s="10"/>
      <c r="L116" s="29">
        <v>96</v>
      </c>
      <c r="M116" s="23">
        <v>98</v>
      </c>
      <c r="N116" s="24">
        <v>90</v>
      </c>
      <c r="O116" s="10"/>
      <c r="P116" s="10"/>
      <c r="Q116" s="10"/>
      <c r="R116" s="10"/>
      <c r="S116" s="10"/>
      <c r="T116" s="10"/>
      <c r="U116" s="10"/>
      <c r="V116" s="10"/>
      <c r="W116" s="10"/>
    </row>
    <row r="117" spans="1:23">
      <c r="A117" s="10"/>
      <c r="B117" s="29">
        <v>442</v>
      </c>
      <c r="C117" s="23">
        <v>241</v>
      </c>
      <c r="D117" s="24">
        <v>256</v>
      </c>
      <c r="E117" s="10"/>
      <c r="F117" s="10"/>
      <c r="G117" s="10"/>
      <c r="H117" s="10"/>
      <c r="I117" s="10"/>
      <c r="J117" s="10"/>
      <c r="K117" s="10"/>
      <c r="L117" s="29">
        <v>115</v>
      </c>
      <c r="M117" s="23">
        <v>93</v>
      </c>
      <c r="N117" s="24">
        <v>73</v>
      </c>
      <c r="O117" s="10"/>
      <c r="P117" s="10"/>
      <c r="Q117" s="10"/>
      <c r="R117" s="10"/>
      <c r="S117" s="10"/>
      <c r="T117" s="10"/>
      <c r="U117" s="10"/>
      <c r="V117" s="10"/>
      <c r="W117" s="10"/>
    </row>
    <row r="118" spans="1:23">
      <c r="A118" s="10"/>
      <c r="B118" s="29">
        <v>260</v>
      </c>
      <c r="C118" s="23">
        <v>389</v>
      </c>
      <c r="D118" s="24">
        <v>233</v>
      </c>
      <c r="E118" s="10"/>
      <c r="F118" s="10"/>
      <c r="G118" s="10"/>
      <c r="H118" s="10"/>
      <c r="I118" s="10"/>
      <c r="J118" s="10"/>
      <c r="K118" s="10"/>
      <c r="L118" s="29">
        <v>102</v>
      </c>
      <c r="M118" s="23">
        <v>101</v>
      </c>
      <c r="N118" s="24">
        <v>82</v>
      </c>
      <c r="O118" s="10"/>
      <c r="P118" s="10"/>
      <c r="Q118" s="10"/>
      <c r="R118" s="10"/>
      <c r="S118" s="10"/>
      <c r="T118" s="10"/>
      <c r="U118" s="10"/>
      <c r="V118" s="10"/>
      <c r="W118" s="10"/>
    </row>
    <row r="119" spans="1:23">
      <c r="A119" s="10"/>
      <c r="B119" s="29">
        <v>411</v>
      </c>
      <c r="C119" s="23">
        <v>236</v>
      </c>
      <c r="D119" s="24">
        <v>400</v>
      </c>
      <c r="E119" s="10"/>
      <c r="F119" s="10"/>
      <c r="G119" s="10"/>
      <c r="H119" s="10"/>
      <c r="I119" s="10"/>
      <c r="J119" s="10"/>
      <c r="K119" s="10"/>
      <c r="L119" s="29">
        <v>80</v>
      </c>
      <c r="M119" s="23">
        <v>135</v>
      </c>
      <c r="N119" s="24">
        <v>87</v>
      </c>
      <c r="O119" s="10"/>
      <c r="P119" s="10"/>
      <c r="Q119" s="10"/>
      <c r="R119" s="10"/>
      <c r="S119" s="10"/>
      <c r="T119" s="10"/>
      <c r="U119" s="10"/>
      <c r="V119" s="10"/>
      <c r="W119" s="10"/>
    </row>
    <row r="120" spans="1:23">
      <c r="A120" s="10"/>
      <c r="B120" s="29">
        <v>376</v>
      </c>
      <c r="C120" s="23">
        <v>298</v>
      </c>
      <c r="D120" s="24">
        <v>179</v>
      </c>
      <c r="E120" s="10"/>
      <c r="F120" s="10"/>
      <c r="G120" s="10"/>
      <c r="H120" s="10"/>
      <c r="I120" s="10"/>
      <c r="J120" s="10"/>
      <c r="K120" s="10"/>
      <c r="L120" s="29">
        <v>94</v>
      </c>
      <c r="M120" s="23">
        <v>103</v>
      </c>
      <c r="N120" s="24">
        <v>105</v>
      </c>
      <c r="O120" s="10"/>
      <c r="P120" s="10"/>
      <c r="Q120" s="10"/>
      <c r="R120" s="10"/>
      <c r="S120" s="10"/>
      <c r="T120" s="10"/>
      <c r="U120" s="10"/>
      <c r="V120" s="10"/>
      <c r="W120" s="10"/>
    </row>
    <row r="121" spans="1:23">
      <c r="A121" s="10"/>
      <c r="B121" s="29">
        <v>187</v>
      </c>
      <c r="C121" s="23">
        <v>405</v>
      </c>
      <c r="D121" s="24">
        <v>165</v>
      </c>
      <c r="E121" s="10"/>
      <c r="F121" s="10"/>
      <c r="G121" s="10"/>
      <c r="H121" s="10"/>
      <c r="I121" s="10"/>
      <c r="J121" s="10"/>
      <c r="K121" s="10"/>
      <c r="L121" s="29">
        <v>86</v>
      </c>
      <c r="M121" s="23">
        <v>83</v>
      </c>
      <c r="N121" s="24">
        <v>116</v>
      </c>
      <c r="O121" s="10"/>
      <c r="P121" s="10"/>
      <c r="Q121" s="10"/>
      <c r="R121" s="10"/>
      <c r="S121" s="10"/>
      <c r="T121" s="10"/>
      <c r="U121" s="10"/>
      <c r="V121" s="10"/>
      <c r="W121" s="10"/>
    </row>
    <row r="122" spans="1:23">
      <c r="A122" s="10"/>
      <c r="B122" s="29">
        <v>373</v>
      </c>
      <c r="C122" s="23">
        <v>406</v>
      </c>
      <c r="D122" s="24">
        <v>354</v>
      </c>
      <c r="E122" s="10"/>
      <c r="F122" s="10"/>
      <c r="G122" s="10"/>
      <c r="H122" s="10"/>
      <c r="I122" s="10"/>
      <c r="J122" s="10"/>
      <c r="K122" s="10"/>
      <c r="L122" s="29">
        <v>95</v>
      </c>
      <c r="M122" s="23">
        <v>92</v>
      </c>
      <c r="N122" s="24">
        <v>89</v>
      </c>
      <c r="O122" s="10"/>
      <c r="P122" s="10"/>
      <c r="Q122" s="10"/>
      <c r="R122" s="10"/>
      <c r="S122" s="10"/>
      <c r="T122" s="10"/>
      <c r="U122" s="10"/>
      <c r="V122" s="10"/>
      <c r="W122" s="10"/>
    </row>
    <row r="123" spans="1:23">
      <c r="A123" s="10"/>
      <c r="B123" s="29">
        <v>367</v>
      </c>
      <c r="C123" s="23">
        <v>275</v>
      </c>
      <c r="D123" s="24">
        <v>381</v>
      </c>
      <c r="E123" s="10"/>
      <c r="F123" s="10"/>
      <c r="G123" s="10"/>
      <c r="H123" s="10"/>
      <c r="I123" s="10"/>
      <c r="J123" s="10"/>
      <c r="K123" s="10"/>
      <c r="L123" s="29">
        <v>98</v>
      </c>
      <c r="M123" s="23">
        <v>102</v>
      </c>
      <c r="N123" s="24">
        <v>55</v>
      </c>
      <c r="O123" s="10"/>
      <c r="P123" s="10"/>
      <c r="Q123" s="10"/>
      <c r="R123" s="10"/>
      <c r="S123" s="10"/>
      <c r="T123" s="10"/>
      <c r="U123" s="10"/>
      <c r="V123" s="10"/>
      <c r="W123" s="10"/>
    </row>
    <row r="124" spans="1:23">
      <c r="A124" s="10"/>
      <c r="B124" s="29">
        <v>335</v>
      </c>
      <c r="C124" s="23">
        <v>281</v>
      </c>
      <c r="D124" s="24">
        <v>378</v>
      </c>
      <c r="E124" s="10"/>
      <c r="F124" s="10"/>
      <c r="G124" s="10"/>
      <c r="H124" s="10"/>
      <c r="I124" s="10"/>
      <c r="J124" s="10"/>
      <c r="K124" s="10"/>
      <c r="L124" s="29">
        <v>94</v>
      </c>
      <c r="M124" s="23">
        <v>111</v>
      </c>
      <c r="N124" s="24">
        <v>59</v>
      </c>
      <c r="O124" s="10"/>
      <c r="P124" s="10"/>
      <c r="Q124" s="10"/>
      <c r="R124" s="10"/>
      <c r="S124" s="10"/>
      <c r="T124" s="10"/>
      <c r="U124" s="10"/>
      <c r="V124" s="10"/>
      <c r="W124" s="10"/>
    </row>
    <row r="125" spans="1:23">
      <c r="A125" s="10"/>
      <c r="B125" s="29">
        <v>342</v>
      </c>
      <c r="C125" s="23">
        <v>377</v>
      </c>
      <c r="D125" s="24">
        <v>376</v>
      </c>
      <c r="E125" s="10"/>
      <c r="F125" s="10"/>
      <c r="G125" s="10"/>
      <c r="H125" s="10"/>
      <c r="I125" s="10"/>
      <c r="J125" s="10"/>
      <c r="K125" s="10"/>
      <c r="L125" s="29">
        <v>132</v>
      </c>
      <c r="M125" s="23">
        <v>115</v>
      </c>
      <c r="N125" s="24">
        <v>85</v>
      </c>
      <c r="O125" s="10"/>
      <c r="P125" s="10"/>
      <c r="Q125" s="10"/>
      <c r="R125" s="10"/>
      <c r="S125" s="10"/>
      <c r="T125" s="10"/>
      <c r="U125" s="10"/>
      <c r="V125" s="10"/>
      <c r="W125" s="10"/>
    </row>
    <row r="126" spans="1:23">
      <c r="A126" s="10"/>
      <c r="B126" s="29">
        <v>366</v>
      </c>
      <c r="C126" s="23">
        <v>395</v>
      </c>
      <c r="D126" s="24">
        <v>409</v>
      </c>
      <c r="E126" s="10"/>
      <c r="F126" s="10"/>
      <c r="G126" s="10"/>
      <c r="H126" s="10"/>
      <c r="I126" s="10"/>
      <c r="J126" s="10"/>
      <c r="K126" s="10"/>
      <c r="L126" s="29">
        <v>83</v>
      </c>
      <c r="M126" s="23">
        <v>74</v>
      </c>
      <c r="N126" s="24">
        <v>61</v>
      </c>
      <c r="O126" s="10"/>
      <c r="P126" s="10"/>
      <c r="Q126" s="10"/>
      <c r="R126" s="10"/>
      <c r="S126" s="10"/>
      <c r="T126" s="10"/>
      <c r="U126" s="10"/>
      <c r="V126" s="10"/>
      <c r="W126" s="10"/>
    </row>
    <row r="127" spans="1:23">
      <c r="A127" s="10"/>
      <c r="B127" s="29">
        <v>178</v>
      </c>
      <c r="C127" s="23">
        <v>267</v>
      </c>
      <c r="D127" s="24">
        <v>314</v>
      </c>
      <c r="E127" s="10"/>
      <c r="F127" s="10"/>
      <c r="G127" s="10"/>
      <c r="H127" s="10"/>
      <c r="I127" s="10"/>
      <c r="J127" s="10"/>
      <c r="K127" s="10"/>
      <c r="L127" s="29">
        <v>125</v>
      </c>
      <c r="M127" s="23">
        <v>97</v>
      </c>
      <c r="N127" s="24">
        <v>73</v>
      </c>
      <c r="O127" s="10"/>
      <c r="P127" s="10"/>
      <c r="Q127" s="10"/>
      <c r="R127" s="10"/>
      <c r="S127" s="10"/>
      <c r="T127" s="10"/>
      <c r="U127" s="10"/>
      <c r="V127" s="10"/>
      <c r="W127" s="10"/>
    </row>
    <row r="128" spans="1:23">
      <c r="A128" s="10"/>
      <c r="B128" s="29">
        <v>306</v>
      </c>
      <c r="C128" s="23">
        <v>429</v>
      </c>
      <c r="D128" s="24">
        <v>244</v>
      </c>
      <c r="E128" s="10"/>
      <c r="F128" s="10"/>
      <c r="G128" s="10"/>
      <c r="H128" s="10"/>
      <c r="I128" s="10"/>
      <c r="J128" s="10"/>
      <c r="K128" s="10"/>
      <c r="L128" s="29">
        <v>106</v>
      </c>
      <c r="M128" s="23">
        <v>93</v>
      </c>
      <c r="N128" s="24">
        <v>82</v>
      </c>
      <c r="O128" s="10"/>
      <c r="P128" s="10"/>
      <c r="Q128" s="10"/>
      <c r="R128" s="10"/>
      <c r="S128" s="10"/>
      <c r="T128" s="10"/>
      <c r="U128" s="10"/>
      <c r="V128" s="10"/>
      <c r="W128" s="10"/>
    </row>
    <row r="129" spans="1:23">
      <c r="A129" s="10"/>
      <c r="B129" s="29">
        <v>265</v>
      </c>
      <c r="C129" s="23">
        <v>276</v>
      </c>
      <c r="D129" s="24">
        <v>452</v>
      </c>
      <c r="E129" s="10"/>
      <c r="F129" s="10"/>
      <c r="G129" s="10"/>
      <c r="H129" s="10"/>
      <c r="I129" s="10"/>
      <c r="J129" s="10"/>
      <c r="K129" s="10"/>
      <c r="L129" s="29">
        <v>94</v>
      </c>
      <c r="M129" s="23">
        <v>81</v>
      </c>
      <c r="N129" s="24">
        <v>82</v>
      </c>
      <c r="O129" s="10"/>
      <c r="P129" s="10"/>
      <c r="Q129" s="10"/>
      <c r="R129" s="10"/>
      <c r="S129" s="10"/>
      <c r="T129" s="10"/>
      <c r="U129" s="10"/>
      <c r="V129" s="10"/>
      <c r="W129" s="10"/>
    </row>
    <row r="130" spans="1:23">
      <c r="A130" s="10"/>
      <c r="B130" s="29">
        <v>399</v>
      </c>
      <c r="C130" s="23">
        <v>216</v>
      </c>
      <c r="D130" s="24">
        <v>278</v>
      </c>
      <c r="E130" s="10"/>
      <c r="F130" s="10"/>
      <c r="G130" s="10"/>
      <c r="H130" s="10"/>
      <c r="I130" s="10"/>
      <c r="J130" s="10"/>
      <c r="K130" s="10"/>
      <c r="L130" s="29">
        <v>83</v>
      </c>
      <c r="M130" s="23">
        <v>147</v>
      </c>
      <c r="N130" s="24">
        <v>67</v>
      </c>
      <c r="O130" s="10"/>
      <c r="P130" s="10"/>
      <c r="Q130" s="10"/>
      <c r="R130" s="10"/>
      <c r="S130" s="10"/>
      <c r="T130" s="10"/>
      <c r="U130" s="10"/>
      <c r="V130" s="10"/>
      <c r="W130" s="10"/>
    </row>
    <row r="131" spans="1:23">
      <c r="A131" s="10"/>
      <c r="B131" s="29">
        <v>226</v>
      </c>
      <c r="C131" s="23">
        <v>328</v>
      </c>
      <c r="D131" s="24">
        <v>347</v>
      </c>
      <c r="E131" s="10"/>
      <c r="F131" s="10"/>
      <c r="G131" s="10"/>
      <c r="H131" s="10"/>
      <c r="I131" s="10"/>
      <c r="J131" s="10"/>
      <c r="K131" s="10"/>
      <c r="L131" s="29">
        <v>77</v>
      </c>
      <c r="M131" s="23">
        <v>121</v>
      </c>
      <c r="N131" s="24">
        <v>68</v>
      </c>
      <c r="O131" s="10"/>
      <c r="P131" s="10"/>
      <c r="Q131" s="10"/>
      <c r="R131" s="10"/>
      <c r="S131" s="10"/>
      <c r="T131" s="10"/>
      <c r="U131" s="10"/>
      <c r="V131" s="10"/>
      <c r="W131" s="10"/>
    </row>
    <row r="132" spans="1:23">
      <c r="A132" s="10"/>
      <c r="B132" s="29">
        <v>220</v>
      </c>
      <c r="C132" s="23">
        <v>151</v>
      </c>
      <c r="D132" s="24">
        <v>332</v>
      </c>
      <c r="E132" s="10"/>
      <c r="F132" s="10"/>
      <c r="G132" s="10"/>
      <c r="H132" s="10"/>
      <c r="I132" s="10"/>
      <c r="J132" s="10"/>
      <c r="K132" s="10"/>
      <c r="L132" s="29">
        <v>103</v>
      </c>
      <c r="M132" s="23">
        <v>76</v>
      </c>
      <c r="N132" s="24">
        <v>103</v>
      </c>
      <c r="O132" s="10"/>
      <c r="P132" s="10"/>
      <c r="Q132" s="10"/>
      <c r="R132" s="10"/>
      <c r="S132" s="10"/>
      <c r="T132" s="10"/>
      <c r="U132" s="10"/>
      <c r="V132" s="10"/>
      <c r="W132" s="10"/>
    </row>
    <row r="133" spans="1:23">
      <c r="A133" s="10"/>
      <c r="B133" s="29">
        <v>404</v>
      </c>
      <c r="C133" s="23">
        <v>336</v>
      </c>
      <c r="D133" s="24">
        <v>345</v>
      </c>
      <c r="E133" s="10"/>
      <c r="F133" s="10"/>
      <c r="G133" s="10"/>
      <c r="H133" s="10"/>
      <c r="I133" s="10"/>
      <c r="J133" s="10"/>
      <c r="K133" s="10"/>
      <c r="L133" s="29">
        <v>140</v>
      </c>
      <c r="M133" s="23">
        <v>106</v>
      </c>
      <c r="N133" s="24">
        <v>88</v>
      </c>
      <c r="O133" s="10"/>
      <c r="P133" s="10"/>
      <c r="Q133" s="10"/>
      <c r="R133" s="10"/>
      <c r="S133" s="10"/>
      <c r="T133" s="10"/>
      <c r="U133" s="10"/>
      <c r="V133" s="10"/>
      <c r="W133" s="10"/>
    </row>
    <row r="134" spans="1:23">
      <c r="A134" s="10"/>
      <c r="B134" s="29">
        <v>422</v>
      </c>
      <c r="C134" s="23">
        <v>136</v>
      </c>
      <c r="D134" s="24">
        <v>363</v>
      </c>
      <c r="E134" s="10"/>
      <c r="F134" s="10"/>
      <c r="G134" s="10"/>
      <c r="H134" s="10"/>
      <c r="I134" s="10"/>
      <c r="J134" s="10"/>
      <c r="K134" s="10"/>
      <c r="L134" s="29">
        <v>71</v>
      </c>
      <c r="M134" s="23">
        <v>94</v>
      </c>
      <c r="N134" s="24">
        <v>94</v>
      </c>
      <c r="O134" s="10"/>
      <c r="P134" s="10"/>
      <c r="Q134" s="10"/>
      <c r="R134" s="10"/>
      <c r="S134" s="10"/>
      <c r="T134" s="10"/>
      <c r="U134" s="10"/>
      <c r="V134" s="10"/>
      <c r="W134" s="10"/>
    </row>
    <row r="135" spans="1:23">
      <c r="A135" s="10"/>
      <c r="B135" s="29">
        <v>516</v>
      </c>
      <c r="C135" s="23">
        <v>274</v>
      </c>
      <c r="D135" s="24">
        <v>437</v>
      </c>
      <c r="E135" s="10"/>
      <c r="F135" s="10"/>
      <c r="G135" s="10"/>
      <c r="H135" s="10"/>
      <c r="I135" s="10"/>
      <c r="J135" s="10"/>
      <c r="K135" s="10"/>
      <c r="L135" s="29">
        <v>135</v>
      </c>
      <c r="M135" s="23">
        <v>86</v>
      </c>
      <c r="N135" s="24">
        <v>91</v>
      </c>
      <c r="O135" s="10"/>
      <c r="P135" s="10"/>
      <c r="Q135" s="10"/>
      <c r="R135" s="10"/>
      <c r="S135" s="10"/>
      <c r="T135" s="10"/>
      <c r="U135" s="10"/>
      <c r="V135" s="10"/>
      <c r="W135" s="10"/>
    </row>
    <row r="136" spans="1:23">
      <c r="A136" s="10"/>
      <c r="B136" s="29">
        <v>570</v>
      </c>
      <c r="C136" s="23">
        <v>231</v>
      </c>
      <c r="D136" s="24">
        <v>403</v>
      </c>
      <c r="E136" s="10"/>
      <c r="F136" s="10"/>
      <c r="G136" s="10"/>
      <c r="H136" s="10"/>
      <c r="I136" s="10"/>
      <c r="J136" s="10"/>
      <c r="K136" s="10"/>
      <c r="L136" s="29">
        <v>142</v>
      </c>
      <c r="M136" s="23">
        <v>125</v>
      </c>
      <c r="N136" s="24">
        <v>83</v>
      </c>
      <c r="O136" s="10"/>
      <c r="P136" s="10"/>
      <c r="Q136" s="10"/>
      <c r="R136" s="10"/>
      <c r="S136" s="10"/>
      <c r="T136" s="10"/>
      <c r="U136" s="10"/>
      <c r="V136" s="10"/>
      <c r="W136" s="10"/>
    </row>
    <row r="137" spans="1:23">
      <c r="A137" s="10"/>
      <c r="B137" s="29">
        <v>358</v>
      </c>
      <c r="C137" s="23">
        <v>191</v>
      </c>
      <c r="D137" s="24">
        <v>336</v>
      </c>
      <c r="E137" s="10"/>
      <c r="F137" s="10"/>
      <c r="G137" s="10"/>
      <c r="H137" s="10"/>
      <c r="I137" s="10"/>
      <c r="J137" s="10"/>
      <c r="K137" s="10"/>
      <c r="L137" s="29">
        <v>119</v>
      </c>
      <c r="M137" s="23">
        <v>99</v>
      </c>
      <c r="N137" s="24">
        <v>87</v>
      </c>
      <c r="O137" s="10"/>
      <c r="P137" s="10"/>
      <c r="Q137" s="10"/>
      <c r="R137" s="10"/>
      <c r="S137" s="10"/>
      <c r="T137" s="10"/>
      <c r="U137" s="10"/>
      <c r="V137" s="10"/>
      <c r="W137" s="10"/>
    </row>
    <row r="138" spans="1:23">
      <c r="A138" s="10"/>
      <c r="B138" s="29">
        <v>396</v>
      </c>
      <c r="C138" s="23">
        <v>374</v>
      </c>
      <c r="D138" s="24">
        <v>152</v>
      </c>
      <c r="E138" s="10"/>
      <c r="F138" s="10"/>
      <c r="G138" s="10"/>
      <c r="H138" s="10"/>
      <c r="I138" s="10"/>
      <c r="J138" s="10"/>
      <c r="K138" s="10"/>
      <c r="L138" s="29">
        <v>115</v>
      </c>
      <c r="M138" s="23">
        <v>91</v>
      </c>
      <c r="N138" s="24">
        <v>88</v>
      </c>
      <c r="O138" s="10"/>
      <c r="P138" s="10"/>
      <c r="Q138" s="10"/>
      <c r="R138" s="10"/>
      <c r="S138" s="10"/>
      <c r="T138" s="10"/>
      <c r="U138" s="10"/>
      <c r="V138" s="10"/>
      <c r="W138" s="10"/>
    </row>
    <row r="139" spans="1:23">
      <c r="A139" s="10"/>
      <c r="B139" s="29">
        <v>400</v>
      </c>
      <c r="C139" s="23">
        <v>144</v>
      </c>
      <c r="D139" s="24">
        <v>153</v>
      </c>
      <c r="E139" s="10"/>
      <c r="F139" s="10"/>
      <c r="G139" s="10"/>
      <c r="H139" s="10"/>
      <c r="I139" s="10"/>
      <c r="J139" s="10"/>
      <c r="K139" s="10"/>
      <c r="L139" s="29">
        <v>99</v>
      </c>
      <c r="M139" s="23">
        <v>68</v>
      </c>
      <c r="N139" s="24">
        <v>108</v>
      </c>
      <c r="O139" s="10"/>
      <c r="P139" s="10"/>
      <c r="Q139" s="10"/>
      <c r="R139" s="10"/>
      <c r="S139" s="10"/>
      <c r="T139" s="10"/>
      <c r="U139" s="10"/>
      <c r="V139" s="10"/>
      <c r="W139" s="10"/>
    </row>
    <row r="140" spans="1:23">
      <c r="A140" s="10"/>
      <c r="B140" s="29">
        <v>242</v>
      </c>
      <c r="C140" s="23">
        <v>303</v>
      </c>
      <c r="D140" s="24">
        <v>226</v>
      </c>
      <c r="E140" s="10"/>
      <c r="F140" s="10"/>
      <c r="G140" s="10"/>
      <c r="H140" s="10"/>
      <c r="I140" s="10"/>
      <c r="J140" s="10"/>
      <c r="K140" s="10"/>
      <c r="L140" s="29">
        <v>135</v>
      </c>
      <c r="M140" s="23">
        <v>108</v>
      </c>
      <c r="N140" s="24">
        <v>61</v>
      </c>
      <c r="O140" s="10"/>
      <c r="P140" s="10"/>
      <c r="Q140" s="10"/>
      <c r="R140" s="10"/>
      <c r="S140" s="10"/>
      <c r="T140" s="10"/>
      <c r="U140" s="10"/>
      <c r="V140" s="10"/>
      <c r="W140" s="10"/>
    </row>
    <row r="141" spans="1:23">
      <c r="A141" s="10"/>
      <c r="B141" s="29">
        <v>423</v>
      </c>
      <c r="C141" s="23">
        <v>450</v>
      </c>
      <c r="D141" s="24">
        <v>375</v>
      </c>
      <c r="E141" s="10"/>
      <c r="F141" s="10"/>
      <c r="G141" s="10"/>
      <c r="H141" s="10"/>
      <c r="I141" s="10"/>
      <c r="J141" s="10"/>
      <c r="K141" s="10"/>
      <c r="L141" s="29">
        <v>104</v>
      </c>
      <c r="M141" s="23">
        <v>113</v>
      </c>
      <c r="N141" s="24">
        <v>67</v>
      </c>
      <c r="O141" s="10"/>
      <c r="P141" s="10"/>
      <c r="Q141" s="10"/>
      <c r="R141" s="10"/>
      <c r="S141" s="10"/>
      <c r="T141" s="10"/>
      <c r="U141" s="10"/>
      <c r="V141" s="10"/>
      <c r="W141" s="10"/>
    </row>
    <row r="142" spans="1:23">
      <c r="A142" s="10"/>
      <c r="B142" s="29">
        <v>251</v>
      </c>
      <c r="C142" s="23">
        <v>175</v>
      </c>
      <c r="D142" s="24">
        <v>242</v>
      </c>
      <c r="E142" s="10"/>
      <c r="F142" s="10"/>
      <c r="G142" s="10"/>
      <c r="H142" s="10"/>
      <c r="I142" s="10"/>
      <c r="J142" s="10"/>
      <c r="K142" s="10"/>
      <c r="L142" s="29">
        <v>111</v>
      </c>
      <c r="M142" s="23">
        <v>123</v>
      </c>
      <c r="N142" s="24">
        <v>86</v>
      </c>
      <c r="O142" s="10"/>
      <c r="P142" s="10"/>
      <c r="Q142" s="10"/>
      <c r="R142" s="10"/>
      <c r="S142" s="10"/>
      <c r="T142" s="10"/>
      <c r="U142" s="10"/>
      <c r="V142" s="10"/>
      <c r="W142" s="10"/>
    </row>
    <row r="143" spans="1:23">
      <c r="A143" s="10"/>
      <c r="B143" s="29">
        <v>259</v>
      </c>
      <c r="C143" s="23">
        <v>403</v>
      </c>
      <c r="D143" s="24">
        <v>325</v>
      </c>
      <c r="E143" s="10"/>
      <c r="F143" s="10"/>
      <c r="G143" s="10"/>
      <c r="H143" s="10"/>
      <c r="I143" s="10"/>
      <c r="J143" s="10"/>
      <c r="K143" s="10"/>
      <c r="L143" s="29">
        <v>138</v>
      </c>
      <c r="M143" s="23">
        <v>83</v>
      </c>
      <c r="N143" s="24">
        <v>104</v>
      </c>
      <c r="O143" s="10"/>
      <c r="P143" s="10"/>
      <c r="Q143" s="10"/>
      <c r="R143" s="10"/>
      <c r="S143" s="10"/>
      <c r="T143" s="10"/>
      <c r="U143" s="10"/>
      <c r="V143" s="10"/>
      <c r="W143" s="10"/>
    </row>
    <row r="144" spans="1:23">
      <c r="A144" s="10"/>
      <c r="B144" s="29">
        <v>383</v>
      </c>
      <c r="C144" s="23">
        <v>345</v>
      </c>
      <c r="D144" s="24">
        <v>328</v>
      </c>
      <c r="E144" s="10"/>
      <c r="F144" s="10"/>
      <c r="G144" s="10"/>
      <c r="H144" s="10"/>
      <c r="I144" s="10"/>
      <c r="J144" s="10"/>
      <c r="K144" s="10"/>
      <c r="L144" s="29">
        <v>119</v>
      </c>
      <c r="M144" s="23">
        <v>106</v>
      </c>
      <c r="N144" s="24">
        <v>104</v>
      </c>
      <c r="O144" s="10"/>
      <c r="P144" s="10"/>
      <c r="Q144" s="10"/>
      <c r="R144" s="10"/>
      <c r="S144" s="10"/>
      <c r="T144" s="10"/>
      <c r="U144" s="10"/>
      <c r="V144" s="10"/>
      <c r="W144" s="10"/>
    </row>
    <row r="145" spans="1:23">
      <c r="A145" s="10"/>
      <c r="B145" s="29">
        <v>291</v>
      </c>
      <c r="C145" s="23">
        <v>115</v>
      </c>
      <c r="D145" s="24">
        <v>464</v>
      </c>
      <c r="E145" s="10"/>
      <c r="F145" s="10"/>
      <c r="G145" s="10"/>
      <c r="H145" s="10"/>
      <c r="I145" s="10"/>
      <c r="J145" s="10"/>
      <c r="K145" s="10"/>
      <c r="L145" s="29">
        <v>100</v>
      </c>
      <c r="M145" s="23">
        <v>67</v>
      </c>
      <c r="N145" s="24">
        <v>69</v>
      </c>
      <c r="O145" s="10"/>
      <c r="P145" s="10"/>
      <c r="Q145" s="10"/>
      <c r="R145" s="10"/>
      <c r="S145" s="10"/>
      <c r="T145" s="10"/>
      <c r="U145" s="10"/>
      <c r="V145" s="10"/>
      <c r="W145" s="10"/>
    </row>
    <row r="146" spans="1:23">
      <c r="A146" s="10"/>
      <c r="B146" s="29">
        <v>167</v>
      </c>
      <c r="C146" s="23">
        <v>217</v>
      </c>
      <c r="D146" s="24">
        <v>302</v>
      </c>
      <c r="E146" s="10"/>
      <c r="F146" s="10"/>
      <c r="G146" s="10"/>
      <c r="H146" s="10"/>
      <c r="I146" s="10"/>
      <c r="J146" s="10"/>
      <c r="K146" s="10"/>
      <c r="L146" s="29">
        <v>92</v>
      </c>
      <c r="M146" s="23">
        <v>80</v>
      </c>
      <c r="N146" s="24">
        <v>67</v>
      </c>
      <c r="O146" s="10"/>
      <c r="P146" s="10"/>
      <c r="Q146" s="10"/>
      <c r="R146" s="10"/>
      <c r="S146" s="10"/>
      <c r="T146" s="10"/>
      <c r="U146" s="10"/>
      <c r="V146" s="10"/>
      <c r="W146" s="10"/>
    </row>
    <row r="147" spans="1:23">
      <c r="A147" s="10"/>
      <c r="B147" s="29">
        <v>309</v>
      </c>
      <c r="C147" s="23">
        <v>359</v>
      </c>
      <c r="D147" s="24">
        <v>336</v>
      </c>
      <c r="E147" s="10"/>
      <c r="F147" s="10"/>
      <c r="G147" s="10"/>
      <c r="H147" s="10"/>
      <c r="I147" s="10"/>
      <c r="J147" s="10"/>
      <c r="K147" s="10"/>
      <c r="L147" s="29">
        <v>95</v>
      </c>
      <c r="M147" s="23">
        <v>92</v>
      </c>
      <c r="N147" s="24">
        <v>82</v>
      </c>
      <c r="O147" s="10"/>
      <c r="P147" s="10"/>
      <c r="Q147" s="10"/>
      <c r="R147" s="10"/>
      <c r="S147" s="10"/>
      <c r="T147" s="10"/>
      <c r="U147" s="10"/>
      <c r="V147" s="10"/>
      <c r="W147" s="10"/>
    </row>
    <row r="148" spans="1:23">
      <c r="A148" s="10"/>
      <c r="B148" s="29">
        <v>283</v>
      </c>
      <c r="C148" s="23">
        <v>408</v>
      </c>
      <c r="D148" s="24">
        <v>229</v>
      </c>
      <c r="E148" s="10"/>
      <c r="F148" s="10"/>
      <c r="G148" s="10"/>
      <c r="H148" s="10"/>
      <c r="I148" s="10"/>
      <c r="J148" s="10"/>
      <c r="K148" s="10"/>
      <c r="L148" s="29">
        <v>105</v>
      </c>
      <c r="M148" s="23">
        <v>118</v>
      </c>
      <c r="N148" s="24">
        <v>73</v>
      </c>
      <c r="O148" s="10"/>
      <c r="P148" s="10"/>
      <c r="Q148" s="10"/>
      <c r="R148" s="10"/>
      <c r="S148" s="10"/>
      <c r="T148" s="10"/>
      <c r="U148" s="10"/>
      <c r="V148" s="10"/>
      <c r="W148" s="10"/>
    </row>
    <row r="149" spans="1:23">
      <c r="A149" s="10"/>
      <c r="B149" s="29">
        <v>232</v>
      </c>
      <c r="C149" s="23">
        <v>373</v>
      </c>
      <c r="D149" s="24">
        <v>256</v>
      </c>
      <c r="E149" s="10"/>
      <c r="F149" s="10"/>
      <c r="G149" s="10"/>
      <c r="H149" s="10"/>
      <c r="I149" s="10"/>
      <c r="J149" s="10"/>
      <c r="K149" s="10"/>
      <c r="L149" s="29">
        <v>76</v>
      </c>
      <c r="M149" s="23">
        <v>93</v>
      </c>
      <c r="N149" s="24">
        <v>71</v>
      </c>
      <c r="O149" s="10"/>
      <c r="P149" s="10"/>
      <c r="Q149" s="10"/>
      <c r="R149" s="10"/>
      <c r="S149" s="10"/>
      <c r="T149" s="10"/>
      <c r="U149" s="10"/>
      <c r="V149" s="10"/>
      <c r="W149" s="10"/>
    </row>
    <row r="150" spans="1:23">
      <c r="A150" s="10"/>
      <c r="B150" s="29">
        <v>343</v>
      </c>
      <c r="C150" s="23">
        <v>307</v>
      </c>
      <c r="D150" s="24">
        <v>251</v>
      </c>
      <c r="E150" s="10"/>
      <c r="F150" s="10"/>
      <c r="G150" s="10"/>
      <c r="H150" s="10"/>
      <c r="I150" s="10"/>
      <c r="J150" s="10"/>
      <c r="K150" s="10"/>
      <c r="L150" s="29">
        <v>112</v>
      </c>
      <c r="M150" s="23">
        <v>89</v>
      </c>
      <c r="N150" s="24">
        <v>89</v>
      </c>
      <c r="O150" s="10"/>
      <c r="P150" s="10"/>
      <c r="Q150" s="10"/>
      <c r="R150" s="10"/>
      <c r="S150" s="10"/>
      <c r="T150" s="10"/>
      <c r="U150" s="10"/>
      <c r="V150" s="10"/>
      <c r="W150" s="10"/>
    </row>
    <row r="151" spans="1:23">
      <c r="A151" s="10"/>
      <c r="B151" s="29">
        <v>239</v>
      </c>
      <c r="C151" s="23">
        <v>381</v>
      </c>
      <c r="D151" s="24">
        <v>277</v>
      </c>
      <c r="E151" s="10"/>
      <c r="F151" s="10"/>
      <c r="G151" s="10"/>
      <c r="H151" s="10"/>
      <c r="I151" s="10"/>
      <c r="J151" s="10"/>
      <c r="K151" s="10"/>
      <c r="L151" s="29">
        <v>88</v>
      </c>
      <c r="M151" s="23">
        <v>88</v>
      </c>
      <c r="N151" s="24">
        <v>107</v>
      </c>
      <c r="O151" s="10"/>
      <c r="P151" s="10"/>
      <c r="Q151" s="10"/>
      <c r="R151" s="10"/>
      <c r="S151" s="10"/>
      <c r="T151" s="10"/>
      <c r="U151" s="10"/>
      <c r="V151" s="10"/>
      <c r="W151" s="10"/>
    </row>
    <row r="152" spans="1:23">
      <c r="A152" s="10"/>
      <c r="B152" s="29">
        <v>440</v>
      </c>
      <c r="C152" s="23">
        <v>374</v>
      </c>
      <c r="D152" s="24">
        <v>318</v>
      </c>
      <c r="E152" s="10"/>
      <c r="F152" s="10"/>
      <c r="G152" s="10"/>
      <c r="H152" s="10"/>
      <c r="I152" s="10"/>
      <c r="J152" s="10"/>
      <c r="K152" s="10"/>
      <c r="L152" s="29">
        <v>64</v>
      </c>
      <c r="M152" s="23">
        <v>87</v>
      </c>
      <c r="N152" s="24">
        <v>101</v>
      </c>
      <c r="O152" s="10"/>
      <c r="P152" s="10"/>
      <c r="Q152" s="10"/>
      <c r="R152" s="10"/>
      <c r="S152" s="10"/>
      <c r="T152" s="10"/>
      <c r="U152" s="10"/>
      <c r="V152" s="10"/>
      <c r="W152" s="10"/>
    </row>
    <row r="153" spans="1:23">
      <c r="A153" s="10"/>
      <c r="B153" s="29">
        <v>312</v>
      </c>
      <c r="C153" s="23">
        <v>327</v>
      </c>
      <c r="D153" s="24">
        <v>298</v>
      </c>
      <c r="E153" s="10"/>
      <c r="F153" s="10"/>
      <c r="G153" s="10"/>
      <c r="H153" s="10"/>
      <c r="I153" s="10"/>
      <c r="J153" s="10"/>
      <c r="K153" s="10"/>
      <c r="L153" s="29">
        <v>115</v>
      </c>
      <c r="M153" s="23">
        <v>108</v>
      </c>
      <c r="N153" s="24">
        <v>78</v>
      </c>
      <c r="O153" s="10"/>
      <c r="P153" s="10"/>
      <c r="Q153" s="10"/>
      <c r="R153" s="10"/>
      <c r="S153" s="10"/>
      <c r="T153" s="10"/>
      <c r="U153" s="10"/>
      <c r="V153" s="10"/>
      <c r="W153" s="10"/>
    </row>
    <row r="154" spans="1:23">
      <c r="A154" s="10"/>
      <c r="B154" s="29">
        <v>277</v>
      </c>
      <c r="C154" s="23">
        <v>440</v>
      </c>
      <c r="D154" s="24">
        <v>276</v>
      </c>
      <c r="E154" s="10"/>
      <c r="F154" s="10"/>
      <c r="G154" s="10"/>
      <c r="H154" s="10"/>
      <c r="I154" s="10"/>
      <c r="J154" s="10"/>
      <c r="K154" s="10"/>
      <c r="L154" s="29">
        <v>165</v>
      </c>
      <c r="M154" s="23">
        <v>105</v>
      </c>
      <c r="N154" s="24">
        <v>76</v>
      </c>
      <c r="O154" s="10"/>
      <c r="P154" s="10"/>
      <c r="Q154" s="10"/>
      <c r="R154" s="10"/>
      <c r="S154" s="10"/>
      <c r="T154" s="10"/>
      <c r="U154" s="10"/>
      <c r="V154" s="10"/>
      <c r="W154" s="10"/>
    </row>
    <row r="155" spans="1:23">
      <c r="A155" s="10"/>
      <c r="B155" s="29">
        <v>393</v>
      </c>
      <c r="C155" s="23">
        <v>319</v>
      </c>
      <c r="D155" s="24">
        <v>340</v>
      </c>
      <c r="E155" s="10"/>
      <c r="F155" s="10"/>
      <c r="G155" s="10"/>
      <c r="H155" s="10"/>
      <c r="I155" s="10"/>
      <c r="J155" s="10"/>
      <c r="K155" s="10"/>
      <c r="L155" s="29">
        <v>60</v>
      </c>
      <c r="M155" s="23">
        <v>90</v>
      </c>
      <c r="N155" s="24">
        <v>93</v>
      </c>
      <c r="O155" s="10"/>
      <c r="P155" s="10"/>
      <c r="Q155" s="10"/>
      <c r="R155" s="10"/>
      <c r="S155" s="10"/>
      <c r="T155" s="10"/>
      <c r="U155" s="10"/>
      <c r="V155" s="10"/>
      <c r="W155" s="10"/>
    </row>
    <row r="156" spans="1:23">
      <c r="A156" s="10"/>
      <c r="B156" s="29">
        <v>202</v>
      </c>
      <c r="C156" s="23">
        <v>336</v>
      </c>
      <c r="D156" s="24">
        <v>348</v>
      </c>
      <c r="E156" s="10"/>
      <c r="F156" s="10"/>
      <c r="G156" s="10"/>
      <c r="H156" s="10"/>
      <c r="I156" s="10"/>
      <c r="J156" s="10"/>
      <c r="K156" s="10"/>
      <c r="L156" s="29">
        <v>107</v>
      </c>
      <c r="M156" s="23">
        <v>110</v>
      </c>
      <c r="N156" s="24">
        <v>134</v>
      </c>
      <c r="O156" s="10"/>
      <c r="P156" s="10"/>
      <c r="Q156" s="10"/>
      <c r="R156" s="10"/>
      <c r="S156" s="10"/>
      <c r="T156" s="10"/>
      <c r="U156" s="10"/>
      <c r="V156" s="10"/>
      <c r="W156" s="10"/>
    </row>
    <row r="157" spans="1:23">
      <c r="A157" s="10"/>
      <c r="B157" s="29">
        <v>329</v>
      </c>
      <c r="C157" s="23">
        <v>357</v>
      </c>
      <c r="D157" s="24">
        <v>231</v>
      </c>
      <c r="E157" s="10"/>
      <c r="F157" s="10"/>
      <c r="G157" s="10"/>
      <c r="H157" s="10"/>
      <c r="I157" s="10"/>
      <c r="J157" s="10"/>
      <c r="K157" s="10"/>
      <c r="L157" s="29">
        <v>67</v>
      </c>
      <c r="M157" s="23">
        <v>109</v>
      </c>
      <c r="N157" s="24">
        <v>117</v>
      </c>
      <c r="O157" s="10"/>
      <c r="P157" s="10"/>
      <c r="Q157" s="10"/>
      <c r="R157" s="10"/>
      <c r="S157" s="10"/>
      <c r="T157" s="10"/>
      <c r="U157" s="10"/>
      <c r="V157" s="10"/>
      <c r="W157" s="10"/>
    </row>
    <row r="158" spans="1:23">
      <c r="A158" s="10"/>
      <c r="B158" s="29">
        <v>324</v>
      </c>
      <c r="C158" s="23">
        <v>498</v>
      </c>
      <c r="D158" s="24">
        <v>302</v>
      </c>
      <c r="E158" s="10"/>
      <c r="F158" s="10"/>
      <c r="G158" s="10"/>
      <c r="H158" s="10"/>
      <c r="I158" s="10"/>
      <c r="J158" s="10"/>
      <c r="K158" s="10"/>
      <c r="L158" s="29">
        <v>101</v>
      </c>
      <c r="M158" s="23">
        <v>92</v>
      </c>
      <c r="N158" s="24">
        <v>77</v>
      </c>
      <c r="O158" s="10"/>
      <c r="P158" s="10"/>
      <c r="Q158" s="10"/>
      <c r="R158" s="10"/>
      <c r="S158" s="10"/>
      <c r="T158" s="10"/>
      <c r="U158" s="10"/>
      <c r="V158" s="10"/>
      <c r="W158" s="10"/>
    </row>
    <row r="159" spans="1:23">
      <c r="A159" s="10"/>
      <c r="B159" s="29">
        <v>238</v>
      </c>
      <c r="C159" s="23">
        <v>520</v>
      </c>
      <c r="D159" s="24">
        <v>347</v>
      </c>
      <c r="E159" s="10"/>
      <c r="F159" s="10"/>
      <c r="G159" s="10"/>
      <c r="H159" s="10"/>
      <c r="I159" s="10"/>
      <c r="J159" s="10"/>
      <c r="K159" s="10"/>
      <c r="L159" s="29">
        <v>102</v>
      </c>
      <c r="M159" s="23">
        <v>97</v>
      </c>
      <c r="N159" s="24">
        <v>65</v>
      </c>
      <c r="O159" s="10"/>
      <c r="P159" s="10"/>
      <c r="Q159" s="10"/>
      <c r="R159" s="10"/>
      <c r="S159" s="10"/>
      <c r="T159" s="10"/>
      <c r="U159" s="10"/>
      <c r="V159" s="10"/>
      <c r="W159" s="10"/>
    </row>
    <row r="160" spans="1:23">
      <c r="A160" s="10"/>
      <c r="B160" s="29">
        <v>368</v>
      </c>
      <c r="C160" s="23">
        <v>399</v>
      </c>
      <c r="D160" s="24">
        <v>350</v>
      </c>
      <c r="E160" s="10"/>
      <c r="F160" s="10"/>
      <c r="G160" s="10"/>
      <c r="H160" s="10"/>
      <c r="I160" s="10"/>
      <c r="J160" s="10"/>
      <c r="K160" s="10"/>
      <c r="L160" s="29">
        <v>113</v>
      </c>
      <c r="M160" s="23">
        <v>107</v>
      </c>
      <c r="N160" s="24">
        <v>106</v>
      </c>
      <c r="O160" s="10"/>
      <c r="P160" s="10"/>
      <c r="Q160" s="10"/>
      <c r="R160" s="10"/>
      <c r="S160" s="10"/>
      <c r="T160" s="10"/>
      <c r="U160" s="10"/>
      <c r="V160" s="10"/>
      <c r="W160" s="10"/>
    </row>
    <row r="161" spans="1:23">
      <c r="A161" s="10"/>
      <c r="B161" s="29">
        <v>283</v>
      </c>
      <c r="C161" s="23">
        <v>249</v>
      </c>
      <c r="D161" s="24">
        <v>328</v>
      </c>
      <c r="E161" s="10"/>
      <c r="F161" s="10"/>
      <c r="G161" s="10"/>
      <c r="H161" s="10"/>
      <c r="I161" s="10"/>
      <c r="J161" s="10"/>
      <c r="K161" s="10"/>
      <c r="L161" s="29">
        <v>111</v>
      </c>
      <c r="M161" s="23">
        <v>74</v>
      </c>
      <c r="N161" s="24">
        <v>105</v>
      </c>
      <c r="O161" s="10"/>
      <c r="P161" s="10"/>
      <c r="Q161" s="10"/>
      <c r="R161" s="10"/>
      <c r="S161" s="10"/>
      <c r="T161" s="10"/>
      <c r="U161" s="10"/>
      <c r="V161" s="10"/>
      <c r="W161" s="10"/>
    </row>
    <row r="162" spans="1:23">
      <c r="A162" s="10"/>
      <c r="B162" s="29">
        <v>290</v>
      </c>
      <c r="C162" s="23">
        <v>314</v>
      </c>
      <c r="D162" s="24">
        <v>445</v>
      </c>
      <c r="E162" s="10"/>
      <c r="F162" s="10"/>
      <c r="G162" s="10"/>
      <c r="H162" s="10"/>
      <c r="I162" s="10"/>
      <c r="J162" s="10"/>
      <c r="K162" s="10"/>
      <c r="L162" s="29">
        <v>91</v>
      </c>
      <c r="M162" s="23">
        <v>108</v>
      </c>
      <c r="N162" s="24">
        <v>105</v>
      </c>
      <c r="O162" s="10"/>
      <c r="P162" s="10"/>
      <c r="Q162" s="10"/>
      <c r="R162" s="10"/>
      <c r="S162" s="10"/>
      <c r="T162" s="10"/>
      <c r="U162" s="10"/>
      <c r="V162" s="10"/>
      <c r="W162" s="10"/>
    </row>
    <row r="163" spans="1:23">
      <c r="A163" s="10"/>
      <c r="B163" s="29">
        <v>212</v>
      </c>
      <c r="C163" s="23">
        <v>306</v>
      </c>
      <c r="D163" s="24">
        <v>310</v>
      </c>
      <c r="E163" s="10"/>
      <c r="F163" s="10"/>
      <c r="G163" s="10"/>
      <c r="H163" s="10"/>
      <c r="I163" s="10"/>
      <c r="J163" s="10"/>
      <c r="K163" s="10"/>
      <c r="L163" s="29">
        <v>114</v>
      </c>
      <c r="M163" s="23">
        <v>76</v>
      </c>
      <c r="N163" s="24">
        <v>83</v>
      </c>
      <c r="O163" s="10"/>
      <c r="P163" s="10"/>
      <c r="Q163" s="10"/>
      <c r="R163" s="10"/>
      <c r="S163" s="10"/>
      <c r="T163" s="10"/>
      <c r="U163" s="10"/>
      <c r="V163" s="10"/>
      <c r="W163" s="10"/>
    </row>
    <row r="164" spans="1:23">
      <c r="A164" s="10"/>
      <c r="B164" s="29">
        <v>316</v>
      </c>
      <c r="C164" s="23">
        <v>348</v>
      </c>
      <c r="D164" s="24">
        <v>205</v>
      </c>
      <c r="E164" s="10"/>
      <c r="F164" s="10"/>
      <c r="G164" s="10"/>
      <c r="H164" s="10"/>
      <c r="I164" s="10"/>
      <c r="J164" s="10"/>
      <c r="K164" s="10"/>
      <c r="L164" s="29">
        <v>126</v>
      </c>
      <c r="M164" s="23">
        <v>97</v>
      </c>
      <c r="N164" s="24">
        <v>69</v>
      </c>
      <c r="O164" s="10"/>
      <c r="P164" s="10"/>
      <c r="Q164" s="10"/>
      <c r="R164" s="10"/>
      <c r="S164" s="10"/>
      <c r="T164" s="10"/>
      <c r="U164" s="10"/>
      <c r="V164" s="10"/>
      <c r="W164" s="10"/>
    </row>
    <row r="165" spans="1:23">
      <c r="A165" s="10"/>
      <c r="B165" s="29">
        <v>273</v>
      </c>
      <c r="C165" s="23">
        <v>421</v>
      </c>
      <c r="D165" s="24">
        <v>195</v>
      </c>
      <c r="E165" s="10"/>
      <c r="F165" s="10"/>
      <c r="G165" s="10"/>
      <c r="H165" s="10"/>
      <c r="I165" s="10"/>
      <c r="J165" s="10"/>
      <c r="K165" s="10"/>
      <c r="L165" s="29">
        <v>161</v>
      </c>
      <c r="M165" s="23">
        <v>85</v>
      </c>
      <c r="N165" s="24">
        <v>97</v>
      </c>
      <c r="O165" s="10"/>
      <c r="P165" s="10"/>
      <c r="Q165" s="10"/>
      <c r="R165" s="10"/>
      <c r="S165" s="10"/>
      <c r="T165" s="10"/>
      <c r="U165" s="10"/>
      <c r="V165" s="10"/>
      <c r="W165" s="10"/>
    </row>
    <row r="166" spans="1:23">
      <c r="A166" s="10"/>
      <c r="B166" s="29">
        <v>233</v>
      </c>
      <c r="C166" s="23">
        <v>517</v>
      </c>
      <c r="D166" s="24">
        <v>118</v>
      </c>
      <c r="E166" s="10"/>
      <c r="F166" s="10"/>
      <c r="G166" s="10"/>
      <c r="H166" s="10"/>
      <c r="I166" s="10"/>
      <c r="J166" s="10"/>
      <c r="K166" s="10"/>
      <c r="L166" s="29">
        <v>138</v>
      </c>
      <c r="M166" s="23">
        <v>84</v>
      </c>
      <c r="N166" s="24">
        <v>107</v>
      </c>
      <c r="O166" s="10"/>
      <c r="P166" s="10"/>
      <c r="Q166" s="10"/>
      <c r="R166" s="10"/>
      <c r="S166" s="10"/>
      <c r="T166" s="10"/>
      <c r="U166" s="10"/>
      <c r="V166" s="10"/>
      <c r="W166" s="10"/>
    </row>
    <row r="167" spans="1:23">
      <c r="A167" s="10"/>
      <c r="B167" s="29">
        <v>170</v>
      </c>
      <c r="C167" s="23">
        <v>390</v>
      </c>
      <c r="D167" s="24">
        <v>215</v>
      </c>
      <c r="E167" s="10"/>
      <c r="F167" s="10"/>
      <c r="G167" s="10"/>
      <c r="H167" s="10"/>
      <c r="I167" s="10"/>
      <c r="J167" s="10"/>
      <c r="K167" s="10"/>
      <c r="L167" s="29">
        <v>103</v>
      </c>
      <c r="M167" s="23">
        <v>97</v>
      </c>
      <c r="N167" s="24">
        <v>87</v>
      </c>
      <c r="O167" s="10"/>
      <c r="P167" s="10"/>
      <c r="Q167" s="10"/>
      <c r="R167" s="10"/>
      <c r="S167" s="10"/>
      <c r="T167" s="10"/>
      <c r="U167" s="10"/>
      <c r="V167" s="10"/>
      <c r="W167" s="10"/>
    </row>
    <row r="168" spans="1:23">
      <c r="A168" s="10"/>
      <c r="B168" s="29">
        <v>301</v>
      </c>
      <c r="C168" s="23">
        <v>373</v>
      </c>
      <c r="D168" s="24">
        <v>421</v>
      </c>
      <c r="E168" s="10"/>
      <c r="F168" s="10"/>
      <c r="G168" s="10"/>
      <c r="H168" s="10"/>
      <c r="I168" s="10"/>
      <c r="J168" s="10"/>
      <c r="K168" s="10"/>
      <c r="L168" s="29">
        <v>106</v>
      </c>
      <c r="M168" s="23">
        <v>123</v>
      </c>
      <c r="N168" s="24">
        <v>63</v>
      </c>
      <c r="O168" s="10"/>
      <c r="P168" s="10"/>
      <c r="Q168" s="10"/>
      <c r="R168" s="10"/>
      <c r="S168" s="10"/>
      <c r="T168" s="10"/>
      <c r="U168" s="10"/>
      <c r="V168" s="10"/>
      <c r="W168" s="10"/>
    </row>
    <row r="169" spans="1:23">
      <c r="A169" s="10"/>
      <c r="B169" s="29">
        <v>265</v>
      </c>
      <c r="C169" s="23">
        <v>320</v>
      </c>
      <c r="D169" s="24">
        <v>240</v>
      </c>
      <c r="E169" s="10"/>
      <c r="F169" s="10"/>
      <c r="G169" s="10"/>
      <c r="H169" s="10"/>
      <c r="I169" s="10"/>
      <c r="J169" s="10"/>
      <c r="K169" s="10"/>
      <c r="L169" s="29">
        <v>84</v>
      </c>
      <c r="M169" s="23">
        <v>83</v>
      </c>
      <c r="N169" s="24">
        <v>98</v>
      </c>
      <c r="O169" s="10"/>
      <c r="P169" s="10"/>
      <c r="Q169" s="10"/>
      <c r="R169" s="10"/>
      <c r="S169" s="10"/>
      <c r="T169" s="10"/>
      <c r="U169" s="10"/>
      <c r="V169" s="10"/>
      <c r="W169" s="10"/>
    </row>
    <row r="170" spans="1:23">
      <c r="A170" s="10"/>
      <c r="B170" s="29">
        <v>328</v>
      </c>
      <c r="C170" s="23">
        <v>300</v>
      </c>
      <c r="D170" s="24">
        <v>323</v>
      </c>
      <c r="E170" s="10"/>
      <c r="F170" s="10"/>
      <c r="G170" s="10"/>
      <c r="H170" s="10"/>
      <c r="I170" s="10"/>
      <c r="J170" s="10"/>
      <c r="K170" s="10"/>
      <c r="L170" s="29">
        <v>67</v>
      </c>
      <c r="M170" s="23">
        <v>96</v>
      </c>
      <c r="N170" s="24">
        <v>92</v>
      </c>
      <c r="O170" s="10"/>
      <c r="P170" s="10"/>
      <c r="Q170" s="10"/>
      <c r="R170" s="10"/>
      <c r="S170" s="10"/>
      <c r="T170" s="10"/>
      <c r="U170" s="10"/>
      <c r="V170" s="10"/>
      <c r="W170" s="10"/>
    </row>
    <row r="171" spans="1:23">
      <c r="A171" s="10"/>
      <c r="B171" s="29">
        <v>237</v>
      </c>
      <c r="C171" s="23">
        <v>261</v>
      </c>
      <c r="D171" s="24">
        <v>272</v>
      </c>
      <c r="E171" s="10"/>
      <c r="F171" s="10"/>
      <c r="G171" s="10"/>
      <c r="H171" s="10"/>
      <c r="I171" s="10"/>
      <c r="J171" s="10"/>
      <c r="K171" s="10"/>
      <c r="L171" s="29">
        <v>130</v>
      </c>
      <c r="M171" s="23">
        <v>97</v>
      </c>
      <c r="N171" s="24">
        <v>86</v>
      </c>
      <c r="O171" s="10"/>
      <c r="P171" s="10"/>
      <c r="Q171" s="10"/>
      <c r="R171" s="10"/>
      <c r="S171" s="10"/>
      <c r="T171" s="10"/>
      <c r="U171" s="10"/>
      <c r="V171" s="10"/>
      <c r="W171" s="10"/>
    </row>
    <row r="172" spans="1:23">
      <c r="A172" s="10"/>
      <c r="B172" s="29">
        <v>298</v>
      </c>
      <c r="C172" s="23">
        <v>260</v>
      </c>
      <c r="D172" s="24">
        <v>205</v>
      </c>
      <c r="E172" s="10"/>
      <c r="F172" s="10"/>
      <c r="G172" s="10"/>
      <c r="H172" s="10"/>
      <c r="I172" s="10"/>
      <c r="J172" s="10"/>
      <c r="K172" s="10"/>
      <c r="L172" s="29">
        <v>99</v>
      </c>
      <c r="M172" s="23">
        <v>94</v>
      </c>
      <c r="N172" s="24">
        <v>111</v>
      </c>
      <c r="O172" s="10"/>
      <c r="P172" s="10"/>
      <c r="Q172" s="10"/>
      <c r="R172" s="10"/>
      <c r="S172" s="10"/>
      <c r="T172" s="10"/>
      <c r="U172" s="10"/>
      <c r="V172" s="10"/>
      <c r="W172" s="10"/>
    </row>
    <row r="173" spans="1:23">
      <c r="A173" s="10"/>
      <c r="B173" s="29">
        <v>434</v>
      </c>
      <c r="C173" s="23">
        <v>232</v>
      </c>
      <c r="D173" s="24">
        <v>195</v>
      </c>
      <c r="E173" s="10"/>
      <c r="F173" s="10"/>
      <c r="G173" s="10"/>
      <c r="H173" s="10"/>
      <c r="I173" s="10"/>
      <c r="J173" s="10"/>
      <c r="K173" s="10"/>
      <c r="L173" s="29">
        <v>70</v>
      </c>
      <c r="M173" s="23">
        <v>81</v>
      </c>
      <c r="N173" s="24">
        <v>103</v>
      </c>
      <c r="O173" s="10"/>
      <c r="P173" s="10"/>
      <c r="Q173" s="10"/>
      <c r="R173" s="10"/>
      <c r="S173" s="10"/>
      <c r="T173" s="10"/>
      <c r="U173" s="10"/>
      <c r="V173" s="10"/>
      <c r="W173" s="10"/>
    </row>
    <row r="174" spans="1:23">
      <c r="A174" s="10"/>
      <c r="B174" s="29">
        <v>309</v>
      </c>
      <c r="C174" s="23">
        <v>160</v>
      </c>
      <c r="D174" s="24">
        <v>154</v>
      </c>
      <c r="E174" s="10"/>
      <c r="F174" s="10"/>
      <c r="G174" s="10"/>
      <c r="H174" s="10"/>
      <c r="I174" s="10"/>
      <c r="J174" s="10"/>
      <c r="K174" s="10"/>
      <c r="L174" s="29">
        <v>130</v>
      </c>
      <c r="M174" s="23">
        <v>80</v>
      </c>
      <c r="N174" s="24">
        <v>93</v>
      </c>
      <c r="O174" s="10"/>
      <c r="P174" s="10"/>
      <c r="Q174" s="10"/>
      <c r="R174" s="10"/>
      <c r="S174" s="10"/>
      <c r="T174" s="10"/>
      <c r="U174" s="10"/>
      <c r="V174" s="10"/>
      <c r="W174" s="10"/>
    </row>
    <row r="175" spans="1:23">
      <c r="A175" s="10"/>
      <c r="B175" s="29">
        <v>297</v>
      </c>
      <c r="C175" s="23">
        <v>415</v>
      </c>
      <c r="D175" s="24">
        <v>249</v>
      </c>
      <c r="E175" s="10"/>
      <c r="F175" s="10"/>
      <c r="G175" s="10"/>
      <c r="H175" s="10"/>
      <c r="I175" s="10"/>
      <c r="J175" s="10"/>
      <c r="K175" s="10"/>
      <c r="L175" s="29">
        <v>135</v>
      </c>
      <c r="M175" s="23">
        <v>119</v>
      </c>
      <c r="N175" s="24">
        <v>91</v>
      </c>
      <c r="O175" s="10"/>
      <c r="P175" s="10"/>
      <c r="Q175" s="10"/>
      <c r="R175" s="10"/>
      <c r="S175" s="10"/>
      <c r="T175" s="10"/>
      <c r="U175" s="10"/>
      <c r="V175" s="10"/>
      <c r="W175" s="10"/>
    </row>
    <row r="176" spans="1:23">
      <c r="A176" s="10"/>
      <c r="B176" s="29">
        <v>195</v>
      </c>
      <c r="C176" s="23">
        <v>316</v>
      </c>
      <c r="D176" s="24">
        <v>284</v>
      </c>
      <c r="E176" s="10"/>
      <c r="F176" s="10"/>
      <c r="G176" s="10"/>
      <c r="H176" s="10"/>
      <c r="I176" s="10"/>
      <c r="J176" s="10"/>
      <c r="K176" s="10"/>
      <c r="L176" s="29">
        <v>135</v>
      </c>
      <c r="M176" s="23">
        <v>84</v>
      </c>
      <c r="N176" s="24">
        <v>113</v>
      </c>
      <c r="O176" s="10"/>
      <c r="P176" s="10"/>
      <c r="Q176" s="10"/>
      <c r="R176" s="10"/>
      <c r="S176" s="10"/>
      <c r="T176" s="10"/>
      <c r="U176" s="10"/>
      <c r="V176" s="10"/>
      <c r="W176" s="10"/>
    </row>
    <row r="177" spans="1:23">
      <c r="A177" s="10"/>
      <c r="B177" s="29">
        <v>304</v>
      </c>
      <c r="C177" s="23">
        <v>293</v>
      </c>
      <c r="D177" s="24">
        <v>253</v>
      </c>
      <c r="E177" s="10"/>
      <c r="F177" s="10"/>
      <c r="G177" s="10"/>
      <c r="H177" s="10"/>
      <c r="I177" s="10"/>
      <c r="J177" s="10"/>
      <c r="K177" s="10"/>
      <c r="L177" s="29">
        <v>118</v>
      </c>
      <c r="M177" s="23">
        <v>109</v>
      </c>
      <c r="N177" s="24">
        <v>96</v>
      </c>
      <c r="O177" s="10"/>
      <c r="P177" s="10"/>
      <c r="Q177" s="10"/>
      <c r="R177" s="10"/>
      <c r="S177" s="10"/>
      <c r="T177" s="10"/>
      <c r="U177" s="10"/>
      <c r="V177" s="10"/>
      <c r="W177" s="10"/>
    </row>
    <row r="178" spans="1:23">
      <c r="A178" s="10"/>
      <c r="B178" s="29">
        <v>283</v>
      </c>
      <c r="C178" s="23">
        <v>261</v>
      </c>
      <c r="D178" s="24">
        <v>266</v>
      </c>
      <c r="E178" s="10"/>
      <c r="F178" s="10"/>
      <c r="G178" s="10"/>
      <c r="H178" s="10"/>
      <c r="I178" s="10"/>
      <c r="J178" s="10"/>
      <c r="K178" s="10"/>
      <c r="L178" s="29">
        <v>141</v>
      </c>
      <c r="M178" s="23">
        <v>138</v>
      </c>
      <c r="N178" s="24">
        <v>85</v>
      </c>
      <c r="O178" s="10"/>
      <c r="P178" s="10"/>
      <c r="Q178" s="10"/>
      <c r="R178" s="10"/>
      <c r="S178" s="10"/>
      <c r="T178" s="10"/>
      <c r="U178" s="10"/>
      <c r="V178" s="10"/>
      <c r="W178" s="10"/>
    </row>
    <row r="179" spans="1:23">
      <c r="A179" s="10"/>
      <c r="B179" s="29">
        <v>331</v>
      </c>
      <c r="C179" s="23">
        <v>260</v>
      </c>
      <c r="D179" s="24">
        <v>322</v>
      </c>
      <c r="E179" s="10"/>
      <c r="F179" s="10"/>
      <c r="G179" s="10"/>
      <c r="H179" s="10"/>
      <c r="I179" s="10"/>
      <c r="J179" s="10"/>
      <c r="K179" s="10"/>
      <c r="L179" s="29">
        <v>131</v>
      </c>
      <c r="M179" s="23">
        <v>120</v>
      </c>
      <c r="N179" s="24">
        <v>105</v>
      </c>
      <c r="O179" s="10"/>
      <c r="P179" s="10"/>
      <c r="Q179" s="10"/>
      <c r="R179" s="10"/>
      <c r="S179" s="10"/>
      <c r="T179" s="10"/>
      <c r="U179" s="10"/>
      <c r="V179" s="10"/>
      <c r="W179" s="10"/>
    </row>
    <row r="180" spans="1:23">
      <c r="A180" s="10"/>
      <c r="B180" s="29">
        <v>227</v>
      </c>
      <c r="C180" s="23">
        <v>225</v>
      </c>
      <c r="D180" s="24">
        <v>342</v>
      </c>
      <c r="E180" s="10"/>
      <c r="F180" s="10"/>
      <c r="G180" s="10"/>
      <c r="H180" s="10"/>
      <c r="I180" s="10"/>
      <c r="J180" s="10"/>
      <c r="K180" s="10"/>
      <c r="L180" s="29">
        <v>126</v>
      </c>
      <c r="M180" s="23">
        <v>112</v>
      </c>
      <c r="N180" s="24">
        <v>91</v>
      </c>
      <c r="O180" s="10"/>
      <c r="P180" s="10"/>
      <c r="Q180" s="10"/>
      <c r="R180" s="10"/>
      <c r="S180" s="10"/>
      <c r="T180" s="10"/>
      <c r="U180" s="10"/>
      <c r="V180" s="10"/>
      <c r="W180" s="10"/>
    </row>
    <row r="181" spans="1:23">
      <c r="A181" s="10"/>
      <c r="B181" s="29">
        <v>359</v>
      </c>
      <c r="C181" s="23">
        <v>335</v>
      </c>
      <c r="D181" s="24">
        <v>389</v>
      </c>
      <c r="E181" s="10"/>
      <c r="F181" s="10"/>
      <c r="G181" s="10"/>
      <c r="H181" s="10"/>
      <c r="I181" s="10"/>
      <c r="J181" s="10"/>
      <c r="K181" s="10"/>
      <c r="L181" s="29">
        <v>129</v>
      </c>
      <c r="M181" s="23">
        <v>81</v>
      </c>
      <c r="N181" s="24">
        <v>103</v>
      </c>
      <c r="O181" s="10"/>
      <c r="P181" s="10"/>
      <c r="Q181" s="10"/>
      <c r="R181" s="10"/>
      <c r="S181" s="10"/>
      <c r="T181" s="10"/>
      <c r="U181" s="10"/>
      <c r="V181" s="10"/>
      <c r="W181" s="10"/>
    </row>
    <row r="182" spans="1:23">
      <c r="A182" s="10"/>
      <c r="B182" s="29">
        <v>300</v>
      </c>
      <c r="C182" s="23">
        <v>326</v>
      </c>
      <c r="D182" s="24">
        <v>397</v>
      </c>
      <c r="E182" s="10"/>
      <c r="F182" s="10"/>
      <c r="G182" s="10"/>
      <c r="H182" s="10"/>
      <c r="I182" s="10"/>
      <c r="J182" s="10"/>
      <c r="K182" s="10"/>
      <c r="L182" s="29">
        <v>155</v>
      </c>
      <c r="M182" s="23">
        <v>82</v>
      </c>
      <c r="N182" s="24">
        <v>102</v>
      </c>
      <c r="O182" s="10"/>
      <c r="P182" s="10"/>
      <c r="Q182" s="10"/>
      <c r="R182" s="10"/>
      <c r="S182" s="10"/>
      <c r="T182" s="10"/>
      <c r="U182" s="10"/>
      <c r="V182" s="10"/>
      <c r="W182" s="10"/>
    </row>
    <row r="183" spans="1:23">
      <c r="A183" s="10"/>
      <c r="B183" s="29">
        <v>200</v>
      </c>
      <c r="C183" s="23">
        <v>285</v>
      </c>
      <c r="D183" s="24">
        <v>415</v>
      </c>
      <c r="E183" s="10"/>
      <c r="F183" s="10"/>
      <c r="G183" s="10"/>
      <c r="H183" s="10"/>
      <c r="I183" s="10"/>
      <c r="J183" s="10"/>
      <c r="K183" s="10"/>
      <c r="L183" s="29">
        <v>207</v>
      </c>
      <c r="M183" s="23">
        <v>103</v>
      </c>
      <c r="N183" s="24">
        <v>82</v>
      </c>
      <c r="O183" s="10"/>
      <c r="P183" s="10"/>
      <c r="Q183" s="10"/>
      <c r="R183" s="10"/>
      <c r="S183" s="10"/>
      <c r="T183" s="10"/>
      <c r="U183" s="10"/>
      <c r="V183" s="10"/>
      <c r="W183" s="10"/>
    </row>
    <row r="184" spans="1:23">
      <c r="A184" s="10"/>
      <c r="B184" s="29">
        <v>277</v>
      </c>
      <c r="C184" s="23">
        <v>171</v>
      </c>
      <c r="D184" s="24">
        <v>353</v>
      </c>
      <c r="E184" s="10"/>
      <c r="F184" s="10"/>
      <c r="G184" s="10"/>
      <c r="H184" s="10"/>
      <c r="I184" s="10"/>
      <c r="J184" s="10"/>
      <c r="K184" s="10"/>
      <c r="L184" s="29">
        <v>157</v>
      </c>
      <c r="M184" s="23">
        <v>86</v>
      </c>
      <c r="N184" s="24">
        <v>76</v>
      </c>
      <c r="O184" s="10"/>
      <c r="P184" s="10"/>
      <c r="Q184" s="10"/>
      <c r="R184" s="10"/>
      <c r="S184" s="10"/>
      <c r="T184" s="10"/>
      <c r="U184" s="10"/>
      <c r="V184" s="10"/>
      <c r="W184" s="10"/>
    </row>
    <row r="185" spans="1:23">
      <c r="A185" s="10"/>
      <c r="B185" s="29">
        <v>278</v>
      </c>
      <c r="C185" s="23">
        <v>366</v>
      </c>
      <c r="D185" s="24">
        <v>431</v>
      </c>
      <c r="E185" s="10"/>
      <c r="F185" s="10"/>
      <c r="G185" s="10"/>
      <c r="H185" s="10"/>
      <c r="I185" s="10"/>
      <c r="J185" s="10"/>
      <c r="K185" s="10"/>
      <c r="L185" s="29">
        <v>152</v>
      </c>
      <c r="M185" s="23">
        <v>82</v>
      </c>
      <c r="N185" s="24">
        <v>83</v>
      </c>
      <c r="O185" s="10"/>
      <c r="P185" s="10"/>
      <c r="Q185" s="10"/>
      <c r="R185" s="10"/>
      <c r="S185" s="10"/>
      <c r="T185" s="10"/>
      <c r="U185" s="10"/>
      <c r="V185" s="10"/>
      <c r="W185" s="10"/>
    </row>
    <row r="186" spans="1:23">
      <c r="A186" s="10"/>
      <c r="B186" s="29">
        <v>315</v>
      </c>
      <c r="C186" s="23">
        <v>301</v>
      </c>
      <c r="D186" s="24">
        <v>350</v>
      </c>
      <c r="E186" s="10"/>
      <c r="F186" s="10"/>
      <c r="G186" s="10"/>
      <c r="H186" s="10"/>
      <c r="I186" s="10"/>
      <c r="J186" s="10"/>
      <c r="K186" s="10"/>
      <c r="L186" s="29">
        <v>90</v>
      </c>
      <c r="M186" s="23">
        <v>134</v>
      </c>
      <c r="N186" s="24">
        <v>86</v>
      </c>
      <c r="O186" s="10"/>
      <c r="P186" s="10"/>
      <c r="Q186" s="10"/>
      <c r="R186" s="10"/>
      <c r="S186" s="10"/>
      <c r="T186" s="10"/>
      <c r="U186" s="10"/>
      <c r="V186" s="10"/>
      <c r="W186" s="10"/>
    </row>
    <row r="187" spans="1:23">
      <c r="A187" s="10"/>
      <c r="B187" s="29">
        <v>331</v>
      </c>
      <c r="C187" s="23">
        <v>457</v>
      </c>
      <c r="D187" s="24">
        <v>487</v>
      </c>
      <c r="E187" s="10"/>
      <c r="F187" s="10"/>
      <c r="G187" s="10"/>
      <c r="H187" s="10"/>
      <c r="I187" s="10"/>
      <c r="J187" s="10"/>
      <c r="K187" s="10"/>
      <c r="L187" s="29">
        <v>55</v>
      </c>
      <c r="M187" s="23">
        <v>94</v>
      </c>
      <c r="N187" s="24">
        <v>65</v>
      </c>
      <c r="O187" s="10"/>
      <c r="P187" s="10"/>
      <c r="Q187" s="10"/>
      <c r="R187" s="10"/>
      <c r="S187" s="10"/>
      <c r="T187" s="10"/>
      <c r="U187" s="10"/>
      <c r="V187" s="10"/>
      <c r="W187" s="10"/>
    </row>
    <row r="188" spans="1:23">
      <c r="A188" s="10"/>
      <c r="B188" s="29">
        <v>360</v>
      </c>
      <c r="C188" s="23">
        <v>321</v>
      </c>
      <c r="D188" s="24">
        <v>434</v>
      </c>
      <c r="E188" s="10"/>
      <c r="F188" s="10"/>
      <c r="G188" s="10"/>
      <c r="H188" s="10"/>
      <c r="I188" s="10"/>
      <c r="J188" s="10"/>
      <c r="K188" s="10"/>
      <c r="L188" s="29">
        <v>98</v>
      </c>
      <c r="M188" s="23">
        <v>77</v>
      </c>
      <c r="N188" s="24">
        <v>79</v>
      </c>
      <c r="O188" s="10"/>
      <c r="P188" s="10"/>
      <c r="Q188" s="10"/>
      <c r="R188" s="10"/>
      <c r="S188" s="10"/>
      <c r="T188" s="10"/>
      <c r="U188" s="10"/>
      <c r="V188" s="10"/>
      <c r="W188" s="10"/>
    </row>
    <row r="189" spans="1:23">
      <c r="A189" s="10"/>
      <c r="B189" s="29">
        <v>360</v>
      </c>
      <c r="C189" s="23">
        <v>249</v>
      </c>
      <c r="D189" s="24">
        <v>434</v>
      </c>
      <c r="E189" s="10"/>
      <c r="F189" s="10"/>
      <c r="G189" s="10"/>
      <c r="H189" s="10"/>
      <c r="I189" s="10"/>
      <c r="J189" s="10"/>
      <c r="K189" s="10"/>
      <c r="L189" s="29">
        <v>103</v>
      </c>
      <c r="M189" s="23">
        <v>72</v>
      </c>
      <c r="N189" s="24">
        <v>116</v>
      </c>
      <c r="O189" s="10"/>
      <c r="P189" s="10"/>
      <c r="Q189" s="10"/>
      <c r="R189" s="10"/>
      <c r="S189" s="10"/>
      <c r="T189" s="10"/>
      <c r="U189" s="10"/>
      <c r="V189" s="10"/>
      <c r="W189" s="10"/>
    </row>
    <row r="190" spans="1:23">
      <c r="A190" s="10"/>
      <c r="B190" s="29">
        <v>328</v>
      </c>
      <c r="C190" s="23">
        <v>260</v>
      </c>
      <c r="D190" s="24">
        <v>304</v>
      </c>
      <c r="E190" s="10"/>
      <c r="F190" s="10"/>
      <c r="G190" s="10"/>
      <c r="H190" s="10"/>
      <c r="I190" s="10"/>
      <c r="J190" s="10"/>
      <c r="K190" s="10"/>
      <c r="L190" s="29">
        <v>94</v>
      </c>
      <c r="M190" s="23">
        <v>75</v>
      </c>
      <c r="N190" s="24">
        <v>118</v>
      </c>
      <c r="O190" s="10"/>
      <c r="P190" s="10"/>
      <c r="Q190" s="10"/>
      <c r="R190" s="10"/>
      <c r="S190" s="10"/>
      <c r="T190" s="10"/>
      <c r="U190" s="10"/>
      <c r="V190" s="10"/>
      <c r="W190" s="10"/>
    </row>
    <row r="191" spans="1:23">
      <c r="A191" s="10"/>
      <c r="B191" s="29">
        <v>173</v>
      </c>
      <c r="C191" s="23">
        <v>347</v>
      </c>
      <c r="D191" s="24">
        <v>477</v>
      </c>
      <c r="E191" s="10"/>
      <c r="F191" s="10"/>
      <c r="G191" s="10"/>
      <c r="H191" s="10"/>
      <c r="I191" s="10"/>
      <c r="J191" s="10"/>
      <c r="K191" s="10"/>
      <c r="L191" s="29">
        <v>108</v>
      </c>
      <c r="M191" s="23">
        <v>119</v>
      </c>
      <c r="N191" s="24">
        <v>83</v>
      </c>
      <c r="O191" s="10"/>
      <c r="P191" s="10"/>
      <c r="Q191" s="10"/>
      <c r="R191" s="10"/>
      <c r="S191" s="10"/>
      <c r="T191" s="10"/>
      <c r="U191" s="10"/>
      <c r="V191" s="10"/>
      <c r="W191" s="10"/>
    </row>
    <row r="192" spans="1:23">
      <c r="A192" s="10"/>
      <c r="B192" s="29">
        <v>306</v>
      </c>
      <c r="C192" s="23">
        <v>379</v>
      </c>
      <c r="D192" s="24">
        <v>382</v>
      </c>
      <c r="E192" s="10"/>
      <c r="F192" s="10"/>
      <c r="G192" s="10"/>
      <c r="H192" s="10"/>
      <c r="I192" s="10"/>
      <c r="J192" s="10"/>
      <c r="K192" s="10"/>
      <c r="L192" s="29">
        <v>80</v>
      </c>
      <c r="M192" s="23">
        <v>104</v>
      </c>
      <c r="N192" s="24">
        <v>83</v>
      </c>
      <c r="O192" s="10"/>
      <c r="P192" s="10"/>
      <c r="Q192" s="10"/>
      <c r="R192" s="10"/>
      <c r="S192" s="10"/>
      <c r="T192" s="10"/>
      <c r="U192" s="10"/>
      <c r="V192" s="10"/>
      <c r="W192" s="10"/>
    </row>
    <row r="193" spans="1:23">
      <c r="A193" s="10"/>
      <c r="B193" s="29">
        <v>359</v>
      </c>
      <c r="C193" s="23">
        <v>333</v>
      </c>
      <c r="D193" s="24">
        <v>375</v>
      </c>
      <c r="E193" s="10"/>
      <c r="F193" s="10"/>
      <c r="G193" s="10"/>
      <c r="H193" s="10"/>
      <c r="I193" s="10"/>
      <c r="J193" s="10"/>
      <c r="K193" s="10"/>
      <c r="L193" s="29">
        <v>121</v>
      </c>
      <c r="M193" s="23">
        <v>94</v>
      </c>
      <c r="N193" s="24">
        <v>83</v>
      </c>
      <c r="O193" s="10"/>
      <c r="P193" s="10"/>
      <c r="Q193" s="10"/>
      <c r="R193" s="10"/>
      <c r="S193" s="10"/>
      <c r="T193" s="10"/>
      <c r="U193" s="10"/>
      <c r="V193" s="10"/>
      <c r="W193" s="10"/>
    </row>
    <row r="194" spans="1:23">
      <c r="A194" s="10"/>
      <c r="B194" s="29">
        <v>282</v>
      </c>
      <c r="C194" s="23">
        <v>294</v>
      </c>
      <c r="D194" s="24">
        <v>310</v>
      </c>
      <c r="E194" s="10"/>
      <c r="F194" s="10"/>
      <c r="G194" s="10"/>
      <c r="H194" s="10"/>
      <c r="I194" s="10"/>
      <c r="J194" s="10"/>
      <c r="K194" s="10"/>
      <c r="L194" s="29">
        <v>113</v>
      </c>
      <c r="M194" s="23">
        <v>99</v>
      </c>
      <c r="N194" s="24">
        <v>71</v>
      </c>
      <c r="O194" s="10"/>
      <c r="P194" s="10"/>
      <c r="Q194" s="10"/>
      <c r="R194" s="10"/>
      <c r="S194" s="10"/>
      <c r="T194" s="10"/>
      <c r="U194" s="10"/>
      <c r="V194" s="10"/>
      <c r="W194" s="10"/>
    </row>
    <row r="195" spans="1:23">
      <c r="A195" s="10"/>
      <c r="B195" s="29">
        <v>364</v>
      </c>
      <c r="C195" s="23">
        <v>224</v>
      </c>
      <c r="D195" s="24">
        <v>365</v>
      </c>
      <c r="E195" s="10"/>
      <c r="F195" s="10"/>
      <c r="G195" s="10"/>
      <c r="H195" s="10"/>
      <c r="I195" s="10"/>
      <c r="J195" s="10"/>
      <c r="K195" s="10"/>
      <c r="L195" s="29">
        <v>73</v>
      </c>
      <c r="M195" s="23">
        <v>69</v>
      </c>
      <c r="N195" s="24">
        <v>85</v>
      </c>
      <c r="O195" s="10"/>
      <c r="P195" s="10"/>
      <c r="Q195" s="10"/>
      <c r="R195" s="10"/>
      <c r="S195" s="10"/>
      <c r="T195" s="10"/>
      <c r="U195" s="10"/>
      <c r="V195" s="10"/>
      <c r="W195" s="10"/>
    </row>
    <row r="196" spans="1:23">
      <c r="A196" s="10"/>
      <c r="B196" s="29">
        <v>401</v>
      </c>
      <c r="C196" s="23">
        <v>325</v>
      </c>
      <c r="D196" s="24">
        <v>365</v>
      </c>
      <c r="E196" s="10"/>
      <c r="F196" s="10"/>
      <c r="G196" s="10"/>
      <c r="H196" s="10"/>
      <c r="I196" s="10"/>
      <c r="J196" s="10"/>
      <c r="K196" s="10"/>
      <c r="L196" s="29">
        <v>106</v>
      </c>
      <c r="M196" s="23">
        <v>134</v>
      </c>
      <c r="N196" s="24">
        <v>95</v>
      </c>
      <c r="O196" s="10"/>
      <c r="P196" s="10"/>
      <c r="Q196" s="10"/>
      <c r="R196" s="10"/>
      <c r="S196" s="10"/>
      <c r="T196" s="10"/>
      <c r="U196" s="10"/>
      <c r="V196" s="10"/>
      <c r="W196" s="10"/>
    </row>
    <row r="197" spans="1:23">
      <c r="A197" s="10"/>
      <c r="B197" s="29">
        <v>265</v>
      </c>
      <c r="C197" s="23">
        <v>296</v>
      </c>
      <c r="D197" s="24">
        <v>272</v>
      </c>
      <c r="E197" s="10"/>
      <c r="F197" s="10"/>
      <c r="G197" s="10"/>
      <c r="H197" s="10"/>
      <c r="I197" s="10"/>
      <c r="J197" s="10"/>
      <c r="K197" s="10"/>
      <c r="L197" s="29">
        <v>79</v>
      </c>
      <c r="M197" s="23">
        <v>122</v>
      </c>
      <c r="N197" s="24">
        <v>78</v>
      </c>
      <c r="O197" s="10"/>
      <c r="P197" s="10"/>
      <c r="Q197" s="10"/>
      <c r="R197" s="10"/>
      <c r="S197" s="10"/>
      <c r="T197" s="10"/>
      <c r="U197" s="10"/>
      <c r="V197" s="10"/>
      <c r="W197" s="10"/>
    </row>
    <row r="198" spans="1:23">
      <c r="A198" s="10"/>
      <c r="B198" s="29">
        <v>324</v>
      </c>
      <c r="C198" s="23">
        <v>379</v>
      </c>
      <c r="D198" s="24">
        <v>477</v>
      </c>
      <c r="E198" s="10"/>
      <c r="F198" s="10"/>
      <c r="G198" s="10"/>
      <c r="H198" s="10"/>
      <c r="I198" s="10"/>
      <c r="J198" s="10"/>
      <c r="K198" s="10"/>
      <c r="L198" s="29">
        <v>103</v>
      </c>
      <c r="M198" s="23">
        <v>140</v>
      </c>
      <c r="N198" s="24">
        <v>82</v>
      </c>
      <c r="O198" s="10"/>
      <c r="P198" s="10"/>
      <c r="Q198" s="10"/>
      <c r="R198" s="10"/>
      <c r="S198" s="10"/>
      <c r="T198" s="10"/>
      <c r="U198" s="10"/>
      <c r="V198" s="10"/>
      <c r="W198" s="10"/>
    </row>
    <row r="199" spans="1:23">
      <c r="A199" s="10"/>
      <c r="B199" s="29">
        <v>315</v>
      </c>
      <c r="C199" s="23">
        <v>302</v>
      </c>
      <c r="D199" s="24">
        <v>363</v>
      </c>
      <c r="E199" s="10"/>
      <c r="F199" s="10"/>
      <c r="G199" s="10"/>
      <c r="H199" s="10"/>
      <c r="I199" s="10"/>
      <c r="J199" s="10"/>
      <c r="K199" s="10"/>
      <c r="L199" s="29">
        <v>158</v>
      </c>
      <c r="M199" s="23">
        <v>107</v>
      </c>
      <c r="N199" s="24">
        <v>107</v>
      </c>
      <c r="O199" s="10"/>
      <c r="P199" s="10"/>
      <c r="Q199" s="10"/>
      <c r="R199" s="10"/>
      <c r="S199" s="10"/>
      <c r="T199" s="10"/>
      <c r="U199" s="10"/>
      <c r="V199" s="10"/>
      <c r="W199" s="10"/>
    </row>
    <row r="200" spans="1:23">
      <c r="A200" s="10"/>
      <c r="B200" s="29">
        <v>186</v>
      </c>
      <c r="C200" s="23">
        <v>438</v>
      </c>
      <c r="D200" s="24">
        <v>281</v>
      </c>
      <c r="E200" s="10"/>
      <c r="F200" s="10"/>
      <c r="G200" s="10"/>
      <c r="H200" s="10"/>
      <c r="I200" s="10"/>
      <c r="J200" s="10"/>
      <c r="K200" s="10"/>
      <c r="L200" s="29">
        <v>100</v>
      </c>
      <c r="M200" s="23">
        <v>82</v>
      </c>
      <c r="N200" s="24">
        <v>85</v>
      </c>
      <c r="O200" s="10"/>
      <c r="P200" s="10"/>
      <c r="Q200" s="10"/>
      <c r="R200" s="10"/>
      <c r="S200" s="10"/>
      <c r="T200" s="10"/>
      <c r="U200" s="10"/>
      <c r="V200" s="10"/>
      <c r="W200" s="10"/>
    </row>
    <row r="201" spans="1:23">
      <c r="A201" s="10"/>
      <c r="B201" s="29">
        <v>311</v>
      </c>
      <c r="C201" s="23">
        <v>374</v>
      </c>
      <c r="D201" s="24">
        <v>194</v>
      </c>
      <c r="E201" s="10"/>
      <c r="F201" s="10"/>
      <c r="G201" s="10"/>
      <c r="H201" s="10"/>
      <c r="I201" s="10"/>
      <c r="J201" s="10"/>
      <c r="K201" s="10"/>
      <c r="L201" s="29">
        <v>108</v>
      </c>
      <c r="M201" s="23">
        <v>85</v>
      </c>
      <c r="N201" s="24">
        <v>91</v>
      </c>
      <c r="O201" s="10"/>
      <c r="P201" s="10"/>
      <c r="Q201" s="10"/>
      <c r="R201" s="10"/>
      <c r="S201" s="10"/>
      <c r="T201" s="10"/>
      <c r="U201" s="10"/>
      <c r="V201" s="10"/>
      <c r="W201" s="10"/>
    </row>
    <row r="202" spans="1:23">
      <c r="A202" s="10"/>
      <c r="B202" s="29">
        <v>251</v>
      </c>
      <c r="C202" s="23">
        <v>437</v>
      </c>
      <c r="D202" s="24">
        <v>196</v>
      </c>
      <c r="E202" s="10"/>
      <c r="F202" s="10"/>
      <c r="G202" s="10"/>
      <c r="H202" s="10"/>
      <c r="I202" s="10"/>
      <c r="J202" s="10"/>
      <c r="K202" s="10"/>
      <c r="L202" s="29">
        <v>92</v>
      </c>
      <c r="M202" s="23">
        <v>76</v>
      </c>
      <c r="N202" s="24">
        <v>82</v>
      </c>
      <c r="O202" s="10"/>
      <c r="P202" s="10"/>
      <c r="Q202" s="10"/>
      <c r="R202" s="10"/>
      <c r="S202" s="10"/>
      <c r="T202" s="10"/>
      <c r="U202" s="10"/>
      <c r="V202" s="10"/>
      <c r="W202" s="10"/>
    </row>
    <row r="203" spans="1:23">
      <c r="A203" s="10"/>
      <c r="B203" s="29">
        <v>197</v>
      </c>
      <c r="C203" s="23">
        <v>248</v>
      </c>
      <c r="D203" s="24">
        <v>198</v>
      </c>
      <c r="E203" s="10"/>
      <c r="F203" s="10"/>
      <c r="G203" s="10"/>
      <c r="H203" s="10"/>
      <c r="I203" s="10"/>
      <c r="J203" s="10"/>
      <c r="K203" s="10"/>
      <c r="L203" s="29">
        <v>63</v>
      </c>
      <c r="M203" s="23">
        <v>107</v>
      </c>
      <c r="N203" s="24">
        <v>102</v>
      </c>
      <c r="O203" s="10"/>
      <c r="P203" s="10"/>
      <c r="Q203" s="10"/>
      <c r="R203" s="10"/>
      <c r="S203" s="10"/>
      <c r="T203" s="10"/>
      <c r="U203" s="10"/>
      <c r="V203" s="10"/>
      <c r="W203" s="10"/>
    </row>
    <row r="204" spans="1:23">
      <c r="A204" s="10"/>
      <c r="B204" s="29">
        <v>204</v>
      </c>
      <c r="C204" s="23">
        <v>264</v>
      </c>
      <c r="D204" s="24">
        <v>333</v>
      </c>
      <c r="E204" s="10"/>
      <c r="F204" s="10"/>
      <c r="G204" s="10"/>
      <c r="H204" s="10"/>
      <c r="I204" s="10"/>
      <c r="J204" s="10"/>
      <c r="K204" s="10"/>
      <c r="L204" s="29">
        <v>95</v>
      </c>
      <c r="M204" s="23">
        <v>79</v>
      </c>
      <c r="N204" s="24">
        <v>78</v>
      </c>
      <c r="O204" s="10"/>
      <c r="P204" s="10"/>
      <c r="Q204" s="10"/>
      <c r="R204" s="10"/>
      <c r="S204" s="10"/>
      <c r="T204" s="10"/>
      <c r="U204" s="10"/>
      <c r="V204" s="10"/>
      <c r="W204" s="10"/>
    </row>
    <row r="205" spans="1:23">
      <c r="A205" s="10"/>
      <c r="B205" s="29">
        <v>184</v>
      </c>
      <c r="C205" s="23">
        <v>218</v>
      </c>
      <c r="D205" s="24">
        <v>321</v>
      </c>
      <c r="E205" s="10"/>
      <c r="F205" s="10"/>
      <c r="G205" s="10"/>
      <c r="H205" s="10"/>
      <c r="I205" s="10"/>
      <c r="J205" s="10"/>
      <c r="K205" s="10"/>
      <c r="L205" s="29">
        <v>129</v>
      </c>
      <c r="M205" s="23">
        <v>79</v>
      </c>
      <c r="N205" s="24">
        <v>58</v>
      </c>
      <c r="O205" s="10"/>
      <c r="P205" s="10"/>
      <c r="Q205" s="10"/>
      <c r="R205" s="10"/>
      <c r="S205" s="10"/>
      <c r="T205" s="10"/>
      <c r="U205" s="10"/>
      <c r="V205" s="10"/>
      <c r="W205" s="10"/>
    </row>
    <row r="206" spans="1:23">
      <c r="A206" s="10"/>
      <c r="B206" s="29">
        <v>279</v>
      </c>
      <c r="C206" s="23">
        <v>172</v>
      </c>
      <c r="D206" s="24">
        <v>233</v>
      </c>
      <c r="E206" s="10"/>
      <c r="F206" s="10"/>
      <c r="G206" s="10"/>
      <c r="H206" s="10"/>
      <c r="I206" s="10"/>
      <c r="J206" s="10"/>
      <c r="K206" s="10"/>
      <c r="L206" s="29">
        <v>125</v>
      </c>
      <c r="M206" s="23">
        <v>75</v>
      </c>
      <c r="N206" s="24">
        <v>67</v>
      </c>
      <c r="O206" s="10"/>
      <c r="P206" s="10"/>
      <c r="Q206" s="10"/>
      <c r="R206" s="10"/>
      <c r="S206" s="10"/>
      <c r="T206" s="10"/>
      <c r="U206" s="10"/>
      <c r="V206" s="10"/>
      <c r="W206" s="10"/>
    </row>
    <row r="207" spans="1:23">
      <c r="A207" s="10"/>
      <c r="B207" s="29">
        <v>517</v>
      </c>
      <c r="C207" s="23">
        <v>354</v>
      </c>
      <c r="D207" s="24">
        <v>385</v>
      </c>
      <c r="E207" s="10"/>
      <c r="F207" s="10"/>
      <c r="G207" s="10"/>
      <c r="H207" s="10"/>
      <c r="I207" s="10"/>
      <c r="J207" s="10"/>
      <c r="K207" s="10"/>
      <c r="L207" s="29">
        <v>105</v>
      </c>
      <c r="M207" s="23">
        <v>107</v>
      </c>
      <c r="N207" s="24">
        <v>120</v>
      </c>
      <c r="O207" s="10"/>
      <c r="P207" s="10"/>
      <c r="Q207" s="10"/>
      <c r="R207" s="10"/>
      <c r="S207" s="10"/>
      <c r="T207" s="10"/>
      <c r="U207" s="10"/>
      <c r="V207" s="10"/>
      <c r="W207" s="10"/>
    </row>
    <row r="208" spans="1:23">
      <c r="A208" s="10"/>
      <c r="B208" s="29">
        <v>341</v>
      </c>
      <c r="C208" s="23">
        <v>302</v>
      </c>
      <c r="D208" s="24">
        <v>225</v>
      </c>
      <c r="E208" s="10"/>
      <c r="F208" s="10"/>
      <c r="G208" s="10"/>
      <c r="H208" s="10"/>
      <c r="I208" s="10"/>
      <c r="J208" s="10"/>
      <c r="K208" s="10"/>
      <c r="L208" s="29">
        <v>92</v>
      </c>
      <c r="M208" s="23">
        <v>105</v>
      </c>
      <c r="N208" s="24">
        <v>113</v>
      </c>
      <c r="O208" s="10"/>
      <c r="P208" s="10"/>
      <c r="Q208" s="10"/>
      <c r="R208" s="10"/>
      <c r="S208" s="10"/>
      <c r="T208" s="10"/>
      <c r="U208" s="10"/>
      <c r="V208" s="10"/>
      <c r="W208" s="10"/>
    </row>
    <row r="209" spans="1:23">
      <c r="A209" s="10"/>
      <c r="B209" s="29">
        <v>338</v>
      </c>
      <c r="C209" s="23">
        <v>412</v>
      </c>
      <c r="D209" s="24">
        <v>232</v>
      </c>
      <c r="E209" s="10"/>
      <c r="F209" s="10"/>
      <c r="G209" s="10"/>
      <c r="H209" s="10"/>
      <c r="I209" s="10"/>
      <c r="J209" s="10"/>
      <c r="K209" s="10"/>
      <c r="L209" s="29">
        <v>75</v>
      </c>
      <c r="M209" s="23">
        <v>142</v>
      </c>
      <c r="N209" s="24">
        <v>82</v>
      </c>
      <c r="O209" s="10"/>
      <c r="P209" s="10"/>
      <c r="Q209" s="10"/>
      <c r="R209" s="10"/>
      <c r="S209" s="10"/>
      <c r="T209" s="10"/>
      <c r="U209" s="10"/>
      <c r="V209" s="10"/>
      <c r="W209" s="10"/>
    </row>
    <row r="210" spans="1:23">
      <c r="A210" s="10"/>
      <c r="B210" s="29">
        <v>428</v>
      </c>
      <c r="C210" s="23">
        <v>371</v>
      </c>
      <c r="D210" s="24">
        <v>157</v>
      </c>
      <c r="E210" s="10"/>
      <c r="F210" s="10"/>
      <c r="G210" s="10"/>
      <c r="H210" s="10"/>
      <c r="I210" s="10"/>
      <c r="J210" s="10"/>
      <c r="K210" s="10"/>
      <c r="L210" s="29">
        <v>122</v>
      </c>
      <c r="M210" s="23">
        <v>81</v>
      </c>
      <c r="N210" s="24">
        <v>81</v>
      </c>
      <c r="O210" s="10"/>
      <c r="P210" s="10"/>
      <c r="Q210" s="10"/>
      <c r="R210" s="10"/>
      <c r="S210" s="10"/>
      <c r="T210" s="10"/>
      <c r="U210" s="10"/>
      <c r="V210" s="10"/>
      <c r="W210" s="10"/>
    </row>
    <row r="211" spans="1:23">
      <c r="A211" s="10"/>
      <c r="B211" s="29">
        <v>316</v>
      </c>
      <c r="C211" s="23">
        <v>272</v>
      </c>
      <c r="D211" s="24">
        <v>228</v>
      </c>
      <c r="E211" s="10"/>
      <c r="F211" s="10"/>
      <c r="G211" s="10"/>
      <c r="H211" s="10"/>
      <c r="I211" s="10"/>
      <c r="J211" s="10"/>
      <c r="K211" s="10"/>
      <c r="L211" s="29">
        <v>136</v>
      </c>
      <c r="M211" s="23">
        <v>104</v>
      </c>
      <c r="N211" s="24">
        <v>76</v>
      </c>
      <c r="O211" s="10"/>
      <c r="P211" s="10"/>
      <c r="Q211" s="10"/>
      <c r="R211" s="10"/>
      <c r="S211" s="10"/>
      <c r="T211" s="10"/>
      <c r="U211" s="10"/>
      <c r="V211" s="10"/>
      <c r="W211" s="10"/>
    </row>
    <row r="212" spans="1:23">
      <c r="A212" s="10"/>
      <c r="B212" s="29">
        <v>340</v>
      </c>
      <c r="C212" s="23">
        <v>355</v>
      </c>
      <c r="D212" s="24">
        <v>168</v>
      </c>
      <c r="E212" s="10"/>
      <c r="F212" s="10"/>
      <c r="G212" s="10"/>
      <c r="H212" s="10"/>
      <c r="I212" s="10"/>
      <c r="J212" s="10"/>
      <c r="K212" s="10"/>
      <c r="L212" s="29">
        <v>121</v>
      </c>
      <c r="M212" s="23">
        <v>82</v>
      </c>
      <c r="N212" s="24">
        <v>115</v>
      </c>
      <c r="O212" s="10"/>
      <c r="P212" s="10"/>
      <c r="Q212" s="10"/>
      <c r="R212" s="10"/>
      <c r="S212" s="10"/>
      <c r="T212" s="10"/>
      <c r="U212" s="10"/>
      <c r="V212" s="10"/>
      <c r="W212" s="10"/>
    </row>
    <row r="213" spans="1:23">
      <c r="A213" s="10"/>
      <c r="B213" s="29">
        <v>145</v>
      </c>
      <c r="C213" s="23">
        <v>187</v>
      </c>
      <c r="D213" s="24">
        <v>447</v>
      </c>
      <c r="E213" s="10"/>
      <c r="F213" s="10"/>
      <c r="G213" s="10"/>
      <c r="H213" s="10"/>
      <c r="I213" s="10"/>
      <c r="J213" s="10"/>
      <c r="K213" s="10"/>
      <c r="L213" s="29">
        <v>111</v>
      </c>
      <c r="M213" s="23">
        <v>103</v>
      </c>
      <c r="N213" s="24">
        <v>98</v>
      </c>
      <c r="O213" s="10"/>
      <c r="P213" s="10"/>
      <c r="Q213" s="10"/>
      <c r="R213" s="10"/>
      <c r="S213" s="10"/>
      <c r="T213" s="10"/>
      <c r="U213" s="10"/>
      <c r="V213" s="10"/>
      <c r="W213" s="10"/>
    </row>
    <row r="214" spans="1:23">
      <c r="A214" s="10"/>
      <c r="B214" s="29">
        <v>291</v>
      </c>
      <c r="C214" s="23">
        <v>297</v>
      </c>
      <c r="D214" s="24">
        <v>375</v>
      </c>
      <c r="E214" s="10"/>
      <c r="F214" s="10"/>
      <c r="G214" s="10"/>
      <c r="H214" s="10"/>
      <c r="I214" s="10"/>
      <c r="J214" s="10"/>
      <c r="K214" s="10"/>
      <c r="L214" s="29">
        <v>224</v>
      </c>
      <c r="M214" s="23">
        <v>169</v>
      </c>
      <c r="N214" s="24">
        <v>105</v>
      </c>
      <c r="O214" s="10"/>
      <c r="P214" s="10"/>
      <c r="Q214" s="10"/>
      <c r="R214" s="10"/>
      <c r="S214" s="10"/>
      <c r="T214" s="10"/>
      <c r="U214" s="10"/>
      <c r="V214" s="10"/>
      <c r="W214" s="10"/>
    </row>
    <row r="215" spans="1:23">
      <c r="A215" s="10"/>
      <c r="B215" s="29">
        <v>208</v>
      </c>
      <c r="C215" s="23">
        <v>352</v>
      </c>
      <c r="D215" s="24">
        <v>404</v>
      </c>
      <c r="E215" s="10"/>
      <c r="F215" s="10"/>
      <c r="G215" s="10"/>
      <c r="H215" s="10"/>
      <c r="I215" s="10"/>
      <c r="J215" s="10"/>
      <c r="K215" s="10"/>
      <c r="L215" s="29">
        <v>126</v>
      </c>
      <c r="M215" s="23">
        <v>88</v>
      </c>
      <c r="N215" s="24">
        <v>129</v>
      </c>
      <c r="O215" s="10"/>
      <c r="P215" s="10"/>
      <c r="Q215" s="10"/>
      <c r="R215" s="10"/>
      <c r="S215" s="10"/>
      <c r="T215" s="10"/>
      <c r="U215" s="10"/>
      <c r="V215" s="10"/>
      <c r="W215" s="10"/>
    </row>
    <row r="216" spans="1:23">
      <c r="A216" s="10"/>
      <c r="B216" s="29">
        <v>161</v>
      </c>
      <c r="C216" s="23">
        <v>347</v>
      </c>
      <c r="D216" s="24">
        <v>353</v>
      </c>
      <c r="E216" s="10"/>
      <c r="F216" s="10"/>
      <c r="G216" s="10"/>
      <c r="H216" s="10"/>
      <c r="I216" s="10"/>
      <c r="J216" s="10"/>
      <c r="K216" s="10"/>
      <c r="L216" s="29">
        <v>170</v>
      </c>
      <c r="M216" s="23">
        <v>99</v>
      </c>
      <c r="N216" s="24">
        <v>104</v>
      </c>
      <c r="O216" s="10"/>
      <c r="P216" s="10"/>
      <c r="Q216" s="10"/>
      <c r="R216" s="10"/>
      <c r="S216" s="10"/>
      <c r="T216" s="10"/>
      <c r="U216" s="10"/>
      <c r="V216" s="10"/>
      <c r="W216" s="10"/>
    </row>
    <row r="217" spans="1:23">
      <c r="A217" s="10"/>
      <c r="B217" s="29">
        <v>219</v>
      </c>
      <c r="C217" s="23">
        <v>263</v>
      </c>
      <c r="D217" s="24">
        <v>260</v>
      </c>
      <c r="E217" s="10"/>
      <c r="F217" s="10"/>
      <c r="G217" s="10"/>
      <c r="H217" s="10"/>
      <c r="I217" s="10"/>
      <c r="J217" s="10"/>
      <c r="K217" s="10"/>
      <c r="L217" s="29">
        <v>155</v>
      </c>
      <c r="M217" s="23">
        <v>88</v>
      </c>
      <c r="N217" s="24">
        <v>127</v>
      </c>
      <c r="O217" s="10"/>
      <c r="P217" s="10"/>
      <c r="Q217" s="10"/>
      <c r="R217" s="10"/>
      <c r="S217" s="10"/>
      <c r="T217" s="10"/>
      <c r="U217" s="10"/>
      <c r="V217" s="10"/>
      <c r="W217" s="10"/>
    </row>
    <row r="218" spans="1:23">
      <c r="A218" s="10"/>
      <c r="B218" s="29">
        <v>207</v>
      </c>
      <c r="C218" s="23">
        <v>204</v>
      </c>
      <c r="D218" s="24">
        <v>464</v>
      </c>
      <c r="E218" s="10"/>
      <c r="F218" s="10"/>
      <c r="G218" s="10"/>
      <c r="H218" s="10"/>
      <c r="I218" s="10"/>
      <c r="J218" s="10"/>
      <c r="K218" s="10"/>
      <c r="L218" s="29">
        <v>109</v>
      </c>
      <c r="M218" s="23">
        <v>88</v>
      </c>
      <c r="N218" s="24">
        <v>110</v>
      </c>
      <c r="O218" s="10"/>
      <c r="P218" s="10"/>
      <c r="Q218" s="10"/>
      <c r="R218" s="10"/>
      <c r="S218" s="10"/>
      <c r="T218" s="10"/>
      <c r="U218" s="10"/>
      <c r="V218" s="10"/>
      <c r="W218" s="10"/>
    </row>
    <row r="219" spans="1:23">
      <c r="A219" s="10"/>
      <c r="B219" s="29">
        <v>256</v>
      </c>
      <c r="C219" s="23">
        <v>202</v>
      </c>
      <c r="D219" s="24">
        <v>350</v>
      </c>
      <c r="E219" s="10"/>
      <c r="F219" s="10"/>
      <c r="G219" s="10"/>
      <c r="H219" s="10"/>
      <c r="I219" s="10"/>
      <c r="J219" s="10"/>
      <c r="K219" s="10"/>
      <c r="L219" s="29">
        <v>83</v>
      </c>
      <c r="M219" s="23">
        <v>65</v>
      </c>
      <c r="N219" s="24">
        <v>108</v>
      </c>
      <c r="O219" s="10"/>
      <c r="P219" s="10"/>
      <c r="Q219" s="10"/>
      <c r="R219" s="10"/>
      <c r="S219" s="10"/>
      <c r="T219" s="10"/>
      <c r="U219" s="10"/>
      <c r="V219" s="10"/>
      <c r="W219" s="10"/>
    </row>
    <row r="220" spans="1:23">
      <c r="A220" s="10"/>
      <c r="B220" s="29">
        <v>184</v>
      </c>
      <c r="C220" s="23">
        <v>247</v>
      </c>
      <c r="D220" s="24">
        <v>407</v>
      </c>
      <c r="E220" s="10"/>
      <c r="F220" s="10"/>
      <c r="G220" s="10"/>
      <c r="H220" s="10"/>
      <c r="I220" s="10"/>
      <c r="J220" s="10"/>
      <c r="K220" s="10"/>
      <c r="L220" s="29">
        <v>119</v>
      </c>
      <c r="M220" s="23">
        <v>86</v>
      </c>
      <c r="N220" s="24">
        <v>91</v>
      </c>
      <c r="O220" s="10"/>
      <c r="P220" s="10"/>
      <c r="Q220" s="10"/>
      <c r="R220" s="10"/>
      <c r="S220" s="10"/>
      <c r="T220" s="10"/>
      <c r="U220" s="10"/>
      <c r="V220" s="10"/>
      <c r="W220" s="10"/>
    </row>
    <row r="221" spans="1:23">
      <c r="A221" s="10"/>
      <c r="B221" s="29">
        <v>173</v>
      </c>
      <c r="C221" s="23">
        <v>200</v>
      </c>
      <c r="D221" s="24">
        <v>488</v>
      </c>
      <c r="E221" s="10"/>
      <c r="F221" s="10"/>
      <c r="G221" s="10"/>
      <c r="H221" s="10"/>
      <c r="I221" s="10"/>
      <c r="J221" s="10"/>
      <c r="K221" s="10"/>
      <c r="L221" s="29">
        <v>125</v>
      </c>
      <c r="M221" s="23">
        <v>108</v>
      </c>
      <c r="N221" s="24">
        <v>120</v>
      </c>
      <c r="O221" s="10"/>
      <c r="P221" s="10"/>
      <c r="Q221" s="10"/>
      <c r="R221" s="10"/>
      <c r="S221" s="10"/>
      <c r="T221" s="10"/>
      <c r="U221" s="10"/>
      <c r="V221" s="10"/>
      <c r="W221" s="10"/>
    </row>
    <row r="222" spans="1:23">
      <c r="A222" s="10"/>
      <c r="B222" s="29">
        <v>196</v>
      </c>
      <c r="C222" s="23">
        <v>134</v>
      </c>
      <c r="D222" s="24">
        <v>282</v>
      </c>
      <c r="E222" s="10"/>
      <c r="F222" s="10"/>
      <c r="G222" s="10"/>
      <c r="H222" s="10"/>
      <c r="I222" s="10"/>
      <c r="J222" s="10"/>
      <c r="K222" s="10"/>
      <c r="L222" s="29">
        <v>108</v>
      </c>
      <c r="M222" s="23">
        <v>123</v>
      </c>
      <c r="N222" s="24">
        <v>96</v>
      </c>
      <c r="O222" s="10"/>
      <c r="P222" s="10"/>
      <c r="Q222" s="10"/>
      <c r="R222" s="10"/>
      <c r="S222" s="10"/>
      <c r="T222" s="10"/>
      <c r="U222" s="10"/>
      <c r="V222" s="10"/>
      <c r="W222" s="10"/>
    </row>
    <row r="223" spans="1:23">
      <c r="A223" s="10"/>
      <c r="B223" s="29">
        <v>303</v>
      </c>
      <c r="C223" s="23">
        <v>202</v>
      </c>
      <c r="D223" s="24">
        <v>122</v>
      </c>
      <c r="E223" s="10"/>
      <c r="F223" s="10"/>
      <c r="G223" s="10"/>
      <c r="H223" s="10"/>
      <c r="I223" s="10"/>
      <c r="J223" s="10"/>
      <c r="K223" s="10"/>
      <c r="L223" s="29">
        <v>120</v>
      </c>
      <c r="M223" s="23">
        <v>91</v>
      </c>
      <c r="N223" s="24">
        <v>92</v>
      </c>
      <c r="O223" s="10"/>
      <c r="P223" s="10"/>
      <c r="Q223" s="10"/>
      <c r="R223" s="10"/>
      <c r="S223" s="10"/>
      <c r="T223" s="10"/>
      <c r="U223" s="10"/>
      <c r="V223" s="10"/>
      <c r="W223" s="10"/>
    </row>
    <row r="224" spans="1:23">
      <c r="A224" s="10"/>
      <c r="B224" s="29">
        <v>307</v>
      </c>
      <c r="C224" s="23">
        <v>236</v>
      </c>
      <c r="D224" s="24">
        <v>361</v>
      </c>
      <c r="E224" s="10"/>
      <c r="F224" s="10"/>
      <c r="G224" s="10"/>
      <c r="H224" s="10"/>
      <c r="I224" s="10"/>
      <c r="J224" s="10"/>
      <c r="K224" s="10"/>
      <c r="L224" s="29">
        <v>130</v>
      </c>
      <c r="M224" s="23">
        <v>115</v>
      </c>
      <c r="N224" s="24">
        <v>113</v>
      </c>
      <c r="O224" s="10"/>
      <c r="P224" s="10"/>
      <c r="Q224" s="10"/>
      <c r="R224" s="10"/>
      <c r="S224" s="10"/>
      <c r="T224" s="10"/>
      <c r="U224" s="10"/>
      <c r="V224" s="10"/>
      <c r="W224" s="10"/>
    </row>
    <row r="225" spans="1:23">
      <c r="A225" s="10"/>
      <c r="B225" s="29">
        <v>321</v>
      </c>
      <c r="C225" s="23">
        <v>240</v>
      </c>
      <c r="D225" s="24">
        <v>126</v>
      </c>
      <c r="E225" s="10"/>
      <c r="F225" s="10"/>
      <c r="G225" s="10"/>
      <c r="H225" s="10"/>
      <c r="I225" s="10"/>
      <c r="J225" s="10"/>
      <c r="K225" s="10"/>
      <c r="L225" s="29">
        <v>154</v>
      </c>
      <c r="M225" s="23">
        <v>122</v>
      </c>
      <c r="N225" s="24">
        <v>132</v>
      </c>
      <c r="O225" s="10"/>
      <c r="P225" s="10"/>
      <c r="Q225" s="10"/>
      <c r="R225" s="10"/>
      <c r="S225" s="10"/>
      <c r="T225" s="10"/>
      <c r="U225" s="10"/>
      <c r="V225" s="10"/>
      <c r="W225" s="10"/>
    </row>
    <row r="226" spans="1:23">
      <c r="A226" s="10"/>
      <c r="B226" s="29">
        <v>323</v>
      </c>
      <c r="C226" s="23">
        <v>167</v>
      </c>
      <c r="D226" s="24">
        <v>436</v>
      </c>
      <c r="E226" s="10"/>
      <c r="F226" s="10"/>
      <c r="G226" s="10"/>
      <c r="H226" s="10"/>
      <c r="I226" s="10"/>
      <c r="J226" s="10"/>
      <c r="K226" s="10"/>
      <c r="L226" s="29">
        <v>164</v>
      </c>
      <c r="M226" s="23">
        <v>107</v>
      </c>
      <c r="N226" s="24">
        <v>154</v>
      </c>
      <c r="O226" s="10"/>
      <c r="P226" s="10"/>
      <c r="Q226" s="10"/>
      <c r="R226" s="10"/>
      <c r="S226" s="10"/>
      <c r="T226" s="10"/>
      <c r="U226" s="10"/>
      <c r="V226" s="10"/>
      <c r="W226" s="10"/>
    </row>
    <row r="227" spans="1:23">
      <c r="A227" s="10"/>
      <c r="B227" s="29">
        <v>369</v>
      </c>
      <c r="C227" s="23">
        <v>323</v>
      </c>
      <c r="D227" s="24">
        <v>299</v>
      </c>
      <c r="E227" s="10"/>
      <c r="F227" s="10"/>
      <c r="G227" s="10"/>
      <c r="H227" s="10"/>
      <c r="I227" s="10"/>
      <c r="J227" s="10"/>
      <c r="K227" s="10"/>
      <c r="L227" s="29">
        <v>127</v>
      </c>
      <c r="M227" s="23">
        <v>104</v>
      </c>
      <c r="N227" s="24">
        <v>95</v>
      </c>
      <c r="O227" s="10"/>
      <c r="P227" s="10"/>
      <c r="Q227" s="10"/>
      <c r="R227" s="10"/>
      <c r="S227" s="10"/>
      <c r="T227" s="10"/>
      <c r="U227" s="10"/>
      <c r="V227" s="10"/>
      <c r="W227" s="10"/>
    </row>
    <row r="228" spans="1:23">
      <c r="A228" s="10"/>
      <c r="B228" s="29">
        <v>331</v>
      </c>
      <c r="C228" s="23">
        <v>233</v>
      </c>
      <c r="D228" s="24">
        <v>481</v>
      </c>
      <c r="E228" s="10"/>
      <c r="F228" s="10"/>
      <c r="G228" s="10"/>
      <c r="H228" s="10"/>
      <c r="I228" s="10"/>
      <c r="J228" s="10"/>
      <c r="K228" s="10"/>
      <c r="L228" s="29">
        <v>106</v>
      </c>
      <c r="M228" s="23">
        <v>104</v>
      </c>
      <c r="N228" s="24">
        <v>156</v>
      </c>
      <c r="O228" s="10"/>
      <c r="P228" s="10"/>
      <c r="Q228" s="10"/>
      <c r="R228" s="10"/>
      <c r="S228" s="10"/>
      <c r="T228" s="10"/>
      <c r="U228" s="10"/>
      <c r="V228" s="10"/>
      <c r="W228" s="10"/>
    </row>
    <row r="229" spans="1:23">
      <c r="A229" s="10"/>
      <c r="B229" s="29">
        <v>218</v>
      </c>
      <c r="C229" s="23">
        <v>240</v>
      </c>
      <c r="D229" s="24">
        <v>341</v>
      </c>
      <c r="E229" s="10"/>
      <c r="F229" s="10"/>
      <c r="G229" s="10"/>
      <c r="H229" s="10"/>
      <c r="I229" s="10"/>
      <c r="J229" s="10"/>
      <c r="K229" s="10"/>
      <c r="L229" s="29">
        <v>109</v>
      </c>
      <c r="M229" s="23">
        <v>96</v>
      </c>
      <c r="N229" s="24">
        <v>117</v>
      </c>
      <c r="O229" s="10"/>
      <c r="P229" s="10"/>
      <c r="Q229" s="10"/>
      <c r="R229" s="10"/>
      <c r="S229" s="10"/>
      <c r="T229" s="10"/>
      <c r="U229" s="10"/>
      <c r="V229" s="10"/>
      <c r="W229" s="10"/>
    </row>
    <row r="230" spans="1:23">
      <c r="A230" s="10"/>
      <c r="B230" s="29">
        <v>262</v>
      </c>
      <c r="C230" s="23">
        <v>231</v>
      </c>
      <c r="D230" s="24">
        <v>379</v>
      </c>
      <c r="E230" s="10"/>
      <c r="F230" s="10"/>
      <c r="G230" s="10"/>
      <c r="H230" s="10"/>
      <c r="I230" s="10"/>
      <c r="J230" s="10"/>
      <c r="K230" s="10"/>
      <c r="L230" s="29">
        <v>145</v>
      </c>
      <c r="M230" s="23">
        <v>106</v>
      </c>
      <c r="N230" s="24">
        <v>151</v>
      </c>
      <c r="O230" s="10"/>
      <c r="P230" s="10"/>
      <c r="Q230" s="10"/>
      <c r="R230" s="10"/>
      <c r="S230" s="10"/>
      <c r="T230" s="10"/>
      <c r="U230" s="10"/>
      <c r="V230" s="10"/>
      <c r="W230" s="10"/>
    </row>
    <row r="231" spans="1:23">
      <c r="A231" s="10"/>
      <c r="B231" s="29">
        <v>256</v>
      </c>
      <c r="C231" s="23">
        <v>196</v>
      </c>
      <c r="D231" s="24">
        <v>455</v>
      </c>
      <c r="E231" s="10"/>
      <c r="F231" s="10"/>
      <c r="G231" s="10"/>
      <c r="H231" s="10"/>
      <c r="I231" s="10"/>
      <c r="J231" s="10"/>
      <c r="K231" s="10"/>
      <c r="L231" s="29">
        <v>80</v>
      </c>
      <c r="M231" s="23">
        <v>99</v>
      </c>
      <c r="N231" s="24">
        <v>126</v>
      </c>
      <c r="O231" s="10"/>
      <c r="P231" s="10"/>
      <c r="Q231" s="10"/>
      <c r="R231" s="10"/>
      <c r="S231" s="10"/>
      <c r="T231" s="10"/>
      <c r="U231" s="10"/>
      <c r="V231" s="10"/>
      <c r="W231" s="10"/>
    </row>
    <row r="232" spans="1:23">
      <c r="A232" s="10"/>
      <c r="B232" s="29">
        <v>192</v>
      </c>
      <c r="C232" s="23">
        <v>209</v>
      </c>
      <c r="D232" s="24">
        <v>423</v>
      </c>
      <c r="E232" s="10"/>
      <c r="F232" s="10"/>
      <c r="G232" s="10"/>
      <c r="H232" s="10"/>
      <c r="I232" s="10"/>
      <c r="J232" s="10"/>
      <c r="K232" s="10"/>
      <c r="L232" s="29">
        <v>145</v>
      </c>
      <c r="M232" s="23">
        <v>87</v>
      </c>
      <c r="N232" s="24">
        <v>96</v>
      </c>
      <c r="O232" s="10"/>
      <c r="P232" s="10"/>
      <c r="Q232" s="10"/>
      <c r="R232" s="10"/>
      <c r="S232" s="10"/>
      <c r="T232" s="10"/>
      <c r="U232" s="10"/>
      <c r="V232" s="10"/>
      <c r="W232" s="10"/>
    </row>
    <row r="233" spans="1:23">
      <c r="A233" s="10"/>
      <c r="B233" s="29">
        <v>206</v>
      </c>
      <c r="C233" s="23">
        <v>380</v>
      </c>
      <c r="D233" s="24">
        <v>424</v>
      </c>
      <c r="E233" s="10"/>
      <c r="F233" s="10"/>
      <c r="G233" s="10"/>
      <c r="H233" s="10"/>
      <c r="I233" s="10"/>
      <c r="J233" s="10"/>
      <c r="K233" s="10"/>
      <c r="L233" s="29">
        <v>102</v>
      </c>
      <c r="M233" s="23">
        <v>106</v>
      </c>
      <c r="N233" s="24">
        <v>91</v>
      </c>
      <c r="O233" s="10"/>
      <c r="P233" s="10"/>
      <c r="Q233" s="10"/>
      <c r="R233" s="10"/>
      <c r="S233" s="10"/>
      <c r="T233" s="10"/>
      <c r="U233" s="10"/>
      <c r="V233" s="10"/>
      <c r="W233" s="10"/>
    </row>
    <row r="234" spans="1:23">
      <c r="A234" s="10"/>
      <c r="B234" s="29">
        <v>251</v>
      </c>
      <c r="C234" s="23">
        <v>152</v>
      </c>
      <c r="D234" s="24">
        <v>230</v>
      </c>
      <c r="E234" s="10"/>
      <c r="F234" s="10"/>
      <c r="G234" s="10"/>
      <c r="H234" s="10"/>
      <c r="I234" s="10"/>
      <c r="J234" s="10"/>
      <c r="K234" s="10"/>
      <c r="L234" s="29">
        <v>70</v>
      </c>
      <c r="M234" s="23">
        <v>129</v>
      </c>
      <c r="N234" s="24">
        <v>100</v>
      </c>
      <c r="O234" s="10"/>
      <c r="P234" s="10"/>
      <c r="Q234" s="10"/>
      <c r="R234" s="10"/>
      <c r="S234" s="10"/>
      <c r="T234" s="10"/>
      <c r="U234" s="10"/>
      <c r="V234" s="10"/>
      <c r="W234" s="10"/>
    </row>
    <row r="235" spans="1:23">
      <c r="A235" s="10"/>
      <c r="B235" s="29">
        <v>205</v>
      </c>
      <c r="C235" s="23">
        <v>351</v>
      </c>
      <c r="D235" s="24">
        <v>197</v>
      </c>
      <c r="E235" s="10"/>
      <c r="F235" s="10"/>
      <c r="G235" s="10"/>
      <c r="H235" s="10"/>
      <c r="I235" s="10"/>
      <c r="J235" s="10"/>
      <c r="K235" s="10"/>
      <c r="L235" s="29">
        <v>97</v>
      </c>
      <c r="M235" s="23">
        <v>92</v>
      </c>
      <c r="N235" s="24">
        <v>103</v>
      </c>
      <c r="O235" s="10"/>
      <c r="P235" s="10"/>
      <c r="Q235" s="10"/>
      <c r="R235" s="10"/>
      <c r="S235" s="10"/>
      <c r="T235" s="10"/>
      <c r="U235" s="10"/>
      <c r="V235" s="10"/>
      <c r="W235" s="10"/>
    </row>
    <row r="236" spans="1:23">
      <c r="A236" s="10"/>
      <c r="B236" s="29">
        <v>121</v>
      </c>
      <c r="C236" s="23">
        <v>200</v>
      </c>
      <c r="D236" s="24">
        <v>198</v>
      </c>
      <c r="E236" s="10"/>
      <c r="F236" s="10"/>
      <c r="G236" s="10"/>
      <c r="H236" s="10"/>
      <c r="I236" s="10"/>
      <c r="J236" s="10"/>
      <c r="K236" s="10"/>
      <c r="L236" s="29">
        <v>180</v>
      </c>
      <c r="M236" s="23">
        <v>102</v>
      </c>
      <c r="N236" s="24">
        <v>126</v>
      </c>
      <c r="O236" s="10"/>
      <c r="P236" s="10"/>
      <c r="Q236" s="10"/>
      <c r="R236" s="10"/>
      <c r="S236" s="10"/>
      <c r="T236" s="10"/>
      <c r="U236" s="10"/>
      <c r="V236" s="10"/>
      <c r="W236" s="10"/>
    </row>
    <row r="237" spans="1:23">
      <c r="A237" s="10"/>
      <c r="B237" s="29">
        <v>151</v>
      </c>
      <c r="C237" s="23">
        <v>185</v>
      </c>
      <c r="D237" s="24">
        <v>218</v>
      </c>
      <c r="E237" s="10"/>
      <c r="F237" s="10"/>
      <c r="G237" s="10"/>
      <c r="H237" s="10"/>
      <c r="I237" s="10"/>
      <c r="J237" s="10"/>
      <c r="K237" s="10"/>
      <c r="L237" s="29">
        <v>134</v>
      </c>
      <c r="M237" s="23">
        <v>79</v>
      </c>
      <c r="N237" s="24">
        <v>126</v>
      </c>
      <c r="O237" s="10"/>
      <c r="P237" s="10"/>
      <c r="Q237" s="10"/>
      <c r="R237" s="10"/>
      <c r="S237" s="10"/>
      <c r="T237" s="10"/>
      <c r="U237" s="10"/>
      <c r="V237" s="10"/>
      <c r="W237" s="10"/>
    </row>
    <row r="238" spans="1:23">
      <c r="A238" s="10"/>
      <c r="B238" s="29">
        <v>296</v>
      </c>
      <c r="C238" s="23">
        <v>257</v>
      </c>
      <c r="D238" s="24">
        <v>310</v>
      </c>
      <c r="E238" s="10"/>
      <c r="F238" s="10"/>
      <c r="G238" s="10"/>
      <c r="H238" s="10"/>
      <c r="I238" s="10"/>
      <c r="J238" s="10"/>
      <c r="K238" s="10"/>
      <c r="L238" s="29">
        <v>145</v>
      </c>
      <c r="M238" s="23">
        <v>97</v>
      </c>
      <c r="N238" s="24">
        <v>116</v>
      </c>
      <c r="O238" s="10"/>
      <c r="P238" s="10"/>
      <c r="Q238" s="10"/>
      <c r="R238" s="10"/>
      <c r="S238" s="10"/>
      <c r="T238" s="10"/>
      <c r="U238" s="10"/>
      <c r="V238" s="10"/>
      <c r="W238" s="10"/>
    </row>
    <row r="239" spans="1:23">
      <c r="A239" s="10"/>
      <c r="B239" s="29">
        <v>339</v>
      </c>
      <c r="C239" s="23">
        <v>224</v>
      </c>
      <c r="D239" s="24">
        <v>324</v>
      </c>
      <c r="E239" s="10"/>
      <c r="F239" s="10"/>
      <c r="G239" s="10"/>
      <c r="H239" s="10"/>
      <c r="I239" s="10"/>
      <c r="J239" s="10"/>
      <c r="K239" s="10"/>
      <c r="L239" s="29">
        <v>205</v>
      </c>
      <c r="M239" s="23">
        <v>107</v>
      </c>
      <c r="N239" s="24">
        <v>129</v>
      </c>
      <c r="O239" s="10"/>
      <c r="P239" s="10"/>
      <c r="Q239" s="10"/>
      <c r="R239" s="10"/>
      <c r="S239" s="10"/>
      <c r="T239" s="10"/>
      <c r="U239" s="10"/>
      <c r="V239" s="10"/>
      <c r="W239" s="10"/>
    </row>
    <row r="240" spans="1:23">
      <c r="A240" s="10"/>
      <c r="B240" s="29">
        <v>370</v>
      </c>
      <c r="C240" s="23">
        <v>339</v>
      </c>
      <c r="D240" s="24">
        <v>418</v>
      </c>
      <c r="E240" s="10"/>
      <c r="F240" s="10"/>
      <c r="G240" s="10"/>
      <c r="H240" s="10"/>
      <c r="I240" s="10"/>
      <c r="J240" s="10"/>
      <c r="K240" s="10"/>
      <c r="L240" s="29">
        <v>81</v>
      </c>
      <c r="M240" s="23">
        <v>107</v>
      </c>
      <c r="N240" s="24">
        <v>101</v>
      </c>
      <c r="O240" s="10"/>
      <c r="P240" s="10"/>
      <c r="Q240" s="10"/>
      <c r="R240" s="10"/>
      <c r="S240" s="10"/>
      <c r="T240" s="10"/>
      <c r="U240" s="10"/>
      <c r="V240" s="10"/>
      <c r="W240" s="10"/>
    </row>
    <row r="241" spans="1:23">
      <c r="A241" s="10"/>
      <c r="B241" s="29">
        <v>452</v>
      </c>
      <c r="C241" s="23">
        <v>439</v>
      </c>
      <c r="D241" s="24">
        <v>450</v>
      </c>
      <c r="E241" s="10"/>
      <c r="F241" s="10"/>
      <c r="G241" s="10"/>
      <c r="H241" s="10"/>
      <c r="I241" s="10"/>
      <c r="J241" s="10"/>
      <c r="K241" s="10"/>
      <c r="L241" s="29">
        <v>85</v>
      </c>
      <c r="M241" s="23">
        <v>99</v>
      </c>
      <c r="N241" s="24">
        <v>79</v>
      </c>
      <c r="O241" s="10"/>
      <c r="P241" s="10"/>
      <c r="Q241" s="10"/>
      <c r="R241" s="10"/>
      <c r="S241" s="10"/>
      <c r="T241" s="10"/>
      <c r="U241" s="10"/>
      <c r="V241" s="10"/>
      <c r="W241" s="10"/>
    </row>
    <row r="242" spans="1:23">
      <c r="A242" s="10"/>
      <c r="B242" s="29">
        <v>309</v>
      </c>
      <c r="C242" s="23">
        <v>248</v>
      </c>
      <c r="D242" s="24">
        <v>345</v>
      </c>
      <c r="E242" s="10"/>
      <c r="F242" s="10"/>
      <c r="G242" s="10"/>
      <c r="H242" s="10"/>
      <c r="I242" s="10"/>
      <c r="J242" s="10"/>
      <c r="K242" s="10"/>
      <c r="L242" s="29">
        <v>90</v>
      </c>
      <c r="M242" s="23">
        <v>118</v>
      </c>
      <c r="N242" s="24">
        <v>111</v>
      </c>
      <c r="O242" s="10"/>
      <c r="P242" s="10"/>
      <c r="Q242" s="10"/>
      <c r="R242" s="10"/>
      <c r="S242" s="10"/>
      <c r="T242" s="10"/>
      <c r="U242" s="10"/>
      <c r="V242" s="10"/>
      <c r="W242" s="10"/>
    </row>
    <row r="243" spans="1:23">
      <c r="A243" s="10"/>
      <c r="B243" s="29">
        <v>354</v>
      </c>
      <c r="C243" s="23">
        <v>330</v>
      </c>
      <c r="D243" s="24">
        <v>200</v>
      </c>
      <c r="E243" s="10"/>
      <c r="F243" s="10"/>
      <c r="G243" s="10"/>
      <c r="H243" s="10"/>
      <c r="I243" s="10"/>
      <c r="J243" s="10"/>
      <c r="K243" s="10"/>
      <c r="L243" s="29">
        <v>65</v>
      </c>
      <c r="M243" s="23">
        <v>77</v>
      </c>
      <c r="N243" s="24">
        <v>107</v>
      </c>
      <c r="O243" s="10"/>
      <c r="P243" s="10"/>
      <c r="Q243" s="10"/>
      <c r="R243" s="10"/>
      <c r="S243" s="10"/>
      <c r="T243" s="10"/>
      <c r="U243" s="10"/>
      <c r="V243" s="10"/>
      <c r="W243" s="10"/>
    </row>
    <row r="244" spans="1:23">
      <c r="A244" s="10"/>
      <c r="B244" s="29">
        <v>388</v>
      </c>
      <c r="C244" s="23">
        <v>308</v>
      </c>
      <c r="D244" s="24">
        <v>304</v>
      </c>
      <c r="E244" s="10"/>
      <c r="F244" s="10"/>
      <c r="G244" s="10"/>
      <c r="H244" s="10"/>
      <c r="I244" s="10"/>
      <c r="J244" s="10"/>
      <c r="K244" s="10"/>
      <c r="L244" s="29">
        <v>102</v>
      </c>
      <c r="M244" s="23">
        <v>93</v>
      </c>
      <c r="N244" s="24">
        <v>89</v>
      </c>
      <c r="O244" s="10"/>
      <c r="P244" s="10"/>
      <c r="Q244" s="10"/>
      <c r="R244" s="10"/>
      <c r="S244" s="10"/>
      <c r="T244" s="10"/>
      <c r="U244" s="10"/>
      <c r="V244" s="10"/>
      <c r="W244" s="10"/>
    </row>
    <row r="245" spans="1:23">
      <c r="A245" s="10"/>
      <c r="B245" s="29">
        <v>326</v>
      </c>
      <c r="C245" s="23">
        <v>231</v>
      </c>
      <c r="D245" s="24">
        <v>321</v>
      </c>
      <c r="E245" s="10"/>
      <c r="F245" s="10"/>
      <c r="G245" s="10"/>
      <c r="H245" s="10"/>
      <c r="I245" s="10"/>
      <c r="J245" s="10"/>
      <c r="K245" s="10"/>
      <c r="L245" s="29">
        <v>116</v>
      </c>
      <c r="M245" s="23">
        <v>98</v>
      </c>
      <c r="N245" s="24">
        <v>106</v>
      </c>
      <c r="O245" s="10"/>
      <c r="P245" s="10"/>
      <c r="Q245" s="10"/>
      <c r="R245" s="10"/>
      <c r="S245" s="10"/>
      <c r="T245" s="10"/>
      <c r="U245" s="10"/>
      <c r="V245" s="10"/>
      <c r="W245" s="10"/>
    </row>
    <row r="246" spans="1:23">
      <c r="A246" s="10"/>
      <c r="B246" s="29">
        <v>349</v>
      </c>
      <c r="C246" s="23">
        <v>399</v>
      </c>
      <c r="D246" s="24">
        <v>284</v>
      </c>
      <c r="E246" s="10"/>
      <c r="F246" s="10"/>
      <c r="G246" s="10"/>
      <c r="H246" s="10"/>
      <c r="I246" s="10"/>
      <c r="J246" s="10"/>
      <c r="K246" s="10"/>
      <c r="L246" s="29">
        <v>121</v>
      </c>
      <c r="M246" s="23">
        <v>88</v>
      </c>
      <c r="N246" s="24">
        <v>106</v>
      </c>
      <c r="O246" s="10"/>
      <c r="P246" s="10"/>
      <c r="Q246" s="10"/>
      <c r="R246" s="10"/>
      <c r="S246" s="10"/>
      <c r="T246" s="10"/>
      <c r="U246" s="10"/>
      <c r="V246" s="10"/>
      <c r="W246" s="10"/>
    </row>
    <row r="247" spans="1:23">
      <c r="A247" s="10"/>
      <c r="B247" s="29">
        <v>379</v>
      </c>
      <c r="C247" s="23">
        <v>335</v>
      </c>
      <c r="D247" s="24">
        <v>509</v>
      </c>
      <c r="E247" s="10"/>
      <c r="F247" s="10"/>
      <c r="G247" s="10"/>
      <c r="H247" s="10"/>
      <c r="I247" s="10"/>
      <c r="J247" s="10"/>
      <c r="K247" s="10"/>
      <c r="L247" s="29">
        <v>114</v>
      </c>
      <c r="M247" s="23">
        <v>123</v>
      </c>
      <c r="N247" s="24">
        <v>105</v>
      </c>
      <c r="O247" s="10"/>
      <c r="P247" s="10"/>
      <c r="Q247" s="10"/>
      <c r="R247" s="10"/>
      <c r="S247" s="10"/>
      <c r="T247" s="10"/>
      <c r="U247" s="10"/>
      <c r="V247" s="10"/>
      <c r="W247" s="10"/>
    </row>
    <row r="248" spans="1:23">
      <c r="A248" s="10"/>
      <c r="B248" s="29">
        <v>297</v>
      </c>
      <c r="C248" s="23">
        <v>329</v>
      </c>
      <c r="D248" s="24">
        <v>231</v>
      </c>
      <c r="E248" s="10"/>
      <c r="F248" s="10"/>
      <c r="G248" s="10"/>
      <c r="H248" s="10"/>
      <c r="I248" s="10"/>
      <c r="J248" s="10"/>
      <c r="K248" s="10"/>
      <c r="L248" s="29">
        <v>151</v>
      </c>
      <c r="M248" s="23">
        <v>70</v>
      </c>
      <c r="N248" s="24">
        <v>124</v>
      </c>
      <c r="O248" s="10"/>
      <c r="P248" s="10"/>
      <c r="Q248" s="10"/>
      <c r="R248" s="10"/>
      <c r="S248" s="10"/>
      <c r="T248" s="10"/>
      <c r="U248" s="10"/>
      <c r="V248" s="10"/>
      <c r="W248" s="10"/>
    </row>
    <row r="249" spans="1:23">
      <c r="A249" s="10"/>
      <c r="B249" s="29">
        <v>315</v>
      </c>
      <c r="C249" s="23">
        <v>320</v>
      </c>
      <c r="D249" s="24">
        <v>194</v>
      </c>
      <c r="E249" s="10"/>
      <c r="F249" s="10"/>
      <c r="G249" s="10"/>
      <c r="H249" s="10"/>
      <c r="I249" s="10"/>
      <c r="J249" s="10"/>
      <c r="K249" s="10"/>
      <c r="L249" s="29">
        <v>93</v>
      </c>
      <c r="M249" s="23">
        <v>95</v>
      </c>
      <c r="N249" s="24">
        <v>88</v>
      </c>
      <c r="O249" s="10"/>
      <c r="P249" s="10"/>
      <c r="Q249" s="10"/>
      <c r="R249" s="10"/>
      <c r="S249" s="10"/>
      <c r="T249" s="10"/>
      <c r="U249" s="10"/>
      <c r="V249" s="10"/>
      <c r="W249" s="10"/>
    </row>
    <row r="250" spans="1:23">
      <c r="A250" s="10"/>
      <c r="B250" s="29">
        <v>371</v>
      </c>
      <c r="C250" s="23">
        <v>346</v>
      </c>
      <c r="D250" s="24">
        <v>194</v>
      </c>
      <c r="E250" s="10"/>
      <c r="F250" s="10"/>
      <c r="G250" s="10"/>
      <c r="H250" s="10"/>
      <c r="I250" s="10"/>
      <c r="J250" s="10"/>
      <c r="K250" s="10"/>
      <c r="L250" s="29">
        <v>120</v>
      </c>
      <c r="M250" s="23">
        <v>91</v>
      </c>
      <c r="N250" s="24">
        <v>122</v>
      </c>
      <c r="O250" s="10"/>
      <c r="P250" s="10"/>
      <c r="Q250" s="10"/>
      <c r="R250" s="10"/>
      <c r="S250" s="10"/>
      <c r="T250" s="10"/>
      <c r="U250" s="10"/>
      <c r="V250" s="10"/>
      <c r="W250" s="10"/>
    </row>
    <row r="251" spans="1:23">
      <c r="A251" s="10"/>
      <c r="B251" s="29">
        <v>282</v>
      </c>
      <c r="C251" s="23">
        <v>205</v>
      </c>
      <c r="D251" s="24">
        <v>288</v>
      </c>
      <c r="E251" s="10"/>
      <c r="F251" s="10"/>
      <c r="G251" s="10"/>
      <c r="H251" s="10"/>
      <c r="I251" s="10"/>
      <c r="J251" s="10"/>
      <c r="K251" s="10"/>
      <c r="L251" s="29">
        <v>162</v>
      </c>
      <c r="M251" s="23">
        <v>95</v>
      </c>
      <c r="N251" s="24">
        <v>79</v>
      </c>
      <c r="O251" s="10"/>
      <c r="P251" s="10"/>
      <c r="Q251" s="10"/>
      <c r="R251" s="10"/>
      <c r="S251" s="10"/>
      <c r="T251" s="10"/>
      <c r="U251" s="10"/>
      <c r="V251" s="10"/>
      <c r="W251" s="10"/>
    </row>
    <row r="252" spans="1:23">
      <c r="A252" s="10"/>
      <c r="B252" s="29">
        <v>435</v>
      </c>
      <c r="C252" s="23">
        <v>357</v>
      </c>
      <c r="D252" s="24">
        <v>452</v>
      </c>
      <c r="E252" s="10"/>
      <c r="F252" s="10"/>
      <c r="G252" s="10"/>
      <c r="H252" s="10"/>
      <c r="I252" s="10"/>
      <c r="J252" s="10"/>
      <c r="K252" s="10"/>
      <c r="L252" s="29">
        <v>87</v>
      </c>
      <c r="M252" s="23">
        <v>75</v>
      </c>
      <c r="N252" s="24">
        <v>75</v>
      </c>
      <c r="O252" s="10"/>
      <c r="P252" s="10"/>
      <c r="Q252" s="10"/>
      <c r="R252" s="10"/>
      <c r="S252" s="10"/>
      <c r="T252" s="10"/>
      <c r="U252" s="10"/>
      <c r="V252" s="10"/>
      <c r="W252" s="10"/>
    </row>
    <row r="253" spans="1:23">
      <c r="A253" s="10"/>
      <c r="B253" s="29">
        <v>375</v>
      </c>
      <c r="C253" s="23">
        <v>268</v>
      </c>
      <c r="D253" s="24">
        <v>284</v>
      </c>
      <c r="E253" s="10"/>
      <c r="F253" s="10"/>
      <c r="G253" s="10"/>
      <c r="H253" s="10"/>
      <c r="I253" s="10"/>
      <c r="J253" s="10"/>
      <c r="K253" s="10"/>
      <c r="L253" s="29">
        <v>160</v>
      </c>
      <c r="M253" s="23">
        <v>110</v>
      </c>
      <c r="N253" s="24">
        <v>135</v>
      </c>
      <c r="O253" s="10"/>
      <c r="P253" s="10"/>
      <c r="Q253" s="10"/>
      <c r="R253" s="10"/>
      <c r="S253" s="10"/>
      <c r="T253" s="10"/>
      <c r="U253" s="10"/>
      <c r="V253" s="10"/>
      <c r="W253" s="10"/>
    </row>
    <row r="254" spans="1:23">
      <c r="A254" s="10"/>
      <c r="B254" s="29">
        <v>296</v>
      </c>
      <c r="C254" s="23">
        <v>416</v>
      </c>
      <c r="D254" s="24">
        <v>246</v>
      </c>
      <c r="E254" s="10"/>
      <c r="F254" s="10"/>
      <c r="G254" s="10"/>
      <c r="H254" s="10"/>
      <c r="I254" s="10"/>
      <c r="J254" s="10"/>
      <c r="K254" s="10"/>
      <c r="L254" s="29">
        <v>147</v>
      </c>
      <c r="M254" s="23">
        <v>88</v>
      </c>
      <c r="N254" s="24">
        <v>91</v>
      </c>
      <c r="O254" s="10"/>
      <c r="P254" s="10"/>
      <c r="Q254" s="10"/>
      <c r="R254" s="10"/>
      <c r="S254" s="10"/>
      <c r="T254" s="10"/>
      <c r="U254" s="10"/>
      <c r="V254" s="10"/>
      <c r="W254" s="10"/>
    </row>
    <row r="255" spans="1:23">
      <c r="A255" s="10"/>
      <c r="B255" s="29">
        <v>308</v>
      </c>
      <c r="C255" s="23">
        <v>383</v>
      </c>
      <c r="D255" s="24"/>
      <c r="E255" s="10"/>
      <c r="F255" s="10"/>
      <c r="G255" s="10"/>
      <c r="H255" s="10"/>
      <c r="I255" s="10"/>
      <c r="J255" s="10"/>
      <c r="K255" s="10"/>
      <c r="L255" s="29">
        <v>128</v>
      </c>
      <c r="M255" s="23">
        <v>93</v>
      </c>
      <c r="N255" s="24">
        <v>70</v>
      </c>
      <c r="O255" s="10"/>
      <c r="P255" s="10"/>
      <c r="Q255" s="10"/>
      <c r="R255" s="10"/>
      <c r="S255" s="10"/>
      <c r="T255" s="10"/>
      <c r="U255" s="10"/>
      <c r="V255" s="10"/>
      <c r="W255" s="10"/>
    </row>
    <row r="256" spans="1:23">
      <c r="A256" s="10"/>
      <c r="B256" s="29">
        <v>332</v>
      </c>
      <c r="C256" s="23">
        <v>277</v>
      </c>
      <c r="D256" s="24"/>
      <c r="E256" s="10"/>
      <c r="F256" s="10"/>
      <c r="G256" s="10"/>
      <c r="H256" s="10"/>
      <c r="I256" s="10"/>
      <c r="J256" s="10"/>
      <c r="K256" s="10"/>
      <c r="L256" s="29">
        <v>141</v>
      </c>
      <c r="M256" s="23">
        <v>69</v>
      </c>
      <c r="N256" s="24">
        <v>120</v>
      </c>
      <c r="O256" s="10"/>
      <c r="P256" s="10"/>
      <c r="Q256" s="10"/>
      <c r="R256" s="10"/>
      <c r="S256" s="10"/>
      <c r="T256" s="10"/>
      <c r="U256" s="10"/>
      <c r="V256" s="10"/>
      <c r="W256" s="10"/>
    </row>
    <row r="257" spans="1:23">
      <c r="A257" s="10"/>
      <c r="B257" s="29">
        <v>313</v>
      </c>
      <c r="C257" s="23">
        <v>339</v>
      </c>
      <c r="D257" s="24"/>
      <c r="E257" s="10"/>
      <c r="F257" s="10"/>
      <c r="G257" s="10"/>
      <c r="H257" s="10"/>
      <c r="I257" s="10"/>
      <c r="J257" s="10"/>
      <c r="K257" s="10"/>
      <c r="L257" s="29">
        <v>169</v>
      </c>
      <c r="M257" s="23">
        <v>85</v>
      </c>
      <c r="N257" s="24">
        <v>92</v>
      </c>
      <c r="O257" s="10"/>
      <c r="P257" s="10"/>
      <c r="Q257" s="10"/>
      <c r="R257" s="10"/>
      <c r="S257" s="10"/>
      <c r="T257" s="10"/>
      <c r="U257" s="10"/>
      <c r="V257" s="10"/>
      <c r="W257" s="10"/>
    </row>
    <row r="258" spans="1:23">
      <c r="A258" s="10"/>
      <c r="B258" s="29">
        <v>381</v>
      </c>
      <c r="C258" s="23">
        <v>381</v>
      </c>
      <c r="D258" s="24"/>
      <c r="E258" s="10"/>
      <c r="F258" s="10"/>
      <c r="G258" s="10"/>
      <c r="H258" s="10"/>
      <c r="I258" s="10"/>
      <c r="J258" s="10"/>
      <c r="K258" s="10"/>
      <c r="L258" s="29">
        <v>146</v>
      </c>
      <c r="M258" s="23">
        <v>93</v>
      </c>
      <c r="N258" s="24">
        <v>83</v>
      </c>
      <c r="O258" s="10"/>
      <c r="P258" s="10"/>
      <c r="Q258" s="10"/>
      <c r="R258" s="10"/>
      <c r="S258" s="10"/>
      <c r="T258" s="10"/>
      <c r="U258" s="10"/>
      <c r="V258" s="10"/>
      <c r="W258" s="10"/>
    </row>
    <row r="259" spans="1:23">
      <c r="A259" s="10"/>
      <c r="B259" s="29">
        <v>323</v>
      </c>
      <c r="C259" s="23">
        <v>268</v>
      </c>
      <c r="D259" s="24"/>
      <c r="E259" s="10"/>
      <c r="F259" s="10"/>
      <c r="G259" s="10"/>
      <c r="H259" s="10"/>
      <c r="I259" s="10"/>
      <c r="J259" s="10"/>
      <c r="K259" s="10"/>
      <c r="L259" s="29">
        <v>125</v>
      </c>
      <c r="M259" s="23">
        <v>120</v>
      </c>
      <c r="N259" s="24">
        <v>88</v>
      </c>
      <c r="O259" s="10"/>
      <c r="P259" s="10"/>
      <c r="Q259" s="10"/>
      <c r="R259" s="10"/>
      <c r="S259" s="10"/>
      <c r="T259" s="10"/>
      <c r="U259" s="10"/>
      <c r="V259" s="10"/>
      <c r="W259" s="10"/>
    </row>
    <row r="260" spans="1:23">
      <c r="A260" s="10"/>
      <c r="B260" s="29">
        <v>275</v>
      </c>
      <c r="C260" s="23">
        <v>195</v>
      </c>
      <c r="D260" s="24"/>
      <c r="E260" s="10"/>
      <c r="F260" s="10"/>
      <c r="G260" s="10"/>
      <c r="H260" s="10"/>
      <c r="I260" s="10"/>
      <c r="J260" s="10"/>
      <c r="K260" s="10"/>
      <c r="L260" s="29">
        <v>125</v>
      </c>
      <c r="M260" s="23">
        <v>113</v>
      </c>
      <c r="N260" s="24">
        <v>124</v>
      </c>
      <c r="O260" s="10"/>
      <c r="P260" s="10"/>
      <c r="Q260" s="10"/>
      <c r="R260" s="10"/>
      <c r="S260" s="10"/>
      <c r="T260" s="10"/>
      <c r="U260" s="10"/>
      <c r="V260" s="10"/>
      <c r="W260" s="10"/>
    </row>
    <row r="261" spans="1:23">
      <c r="A261" s="10"/>
      <c r="B261" s="29">
        <v>323</v>
      </c>
      <c r="C261" s="23">
        <v>374</v>
      </c>
      <c r="D261" s="24"/>
      <c r="E261" s="10"/>
      <c r="F261" s="10"/>
      <c r="G261" s="10"/>
      <c r="H261" s="10"/>
      <c r="I261" s="10"/>
      <c r="J261" s="10"/>
      <c r="K261" s="10"/>
      <c r="L261" s="29">
        <v>206</v>
      </c>
      <c r="M261" s="23">
        <v>118</v>
      </c>
      <c r="N261" s="24">
        <v>152</v>
      </c>
      <c r="O261" s="10"/>
      <c r="P261" s="10"/>
      <c r="Q261" s="10"/>
      <c r="R261" s="10"/>
      <c r="S261" s="10"/>
      <c r="T261" s="10"/>
      <c r="U261" s="10"/>
      <c r="V261" s="10"/>
      <c r="W261" s="10"/>
    </row>
    <row r="262" spans="1:23">
      <c r="A262" s="10"/>
      <c r="B262" s="29">
        <v>424</v>
      </c>
      <c r="C262" s="23">
        <v>305</v>
      </c>
      <c r="D262" s="24"/>
      <c r="E262" s="10"/>
      <c r="F262" s="10"/>
      <c r="G262" s="10"/>
      <c r="H262" s="10"/>
      <c r="I262" s="10"/>
      <c r="J262" s="10"/>
      <c r="K262" s="10"/>
      <c r="L262" s="29">
        <v>96</v>
      </c>
      <c r="M262" s="23">
        <v>84</v>
      </c>
      <c r="N262" s="24">
        <v>77</v>
      </c>
      <c r="O262" s="10"/>
      <c r="P262" s="10"/>
      <c r="Q262" s="10"/>
      <c r="R262" s="10"/>
      <c r="S262" s="10"/>
      <c r="T262" s="10"/>
      <c r="U262" s="10"/>
      <c r="V262" s="10"/>
      <c r="W262" s="10"/>
    </row>
    <row r="263" spans="1:23">
      <c r="A263" s="10"/>
      <c r="B263" s="29">
        <v>309</v>
      </c>
      <c r="C263" s="23">
        <v>417</v>
      </c>
      <c r="D263" s="24"/>
      <c r="E263" s="10"/>
      <c r="F263" s="10"/>
      <c r="G263" s="10"/>
      <c r="H263" s="10"/>
      <c r="I263" s="10"/>
      <c r="J263" s="10"/>
      <c r="K263" s="10"/>
      <c r="L263" s="29">
        <v>128</v>
      </c>
      <c r="M263" s="23">
        <v>68</v>
      </c>
      <c r="N263" s="24">
        <v>169</v>
      </c>
      <c r="O263" s="10"/>
      <c r="P263" s="10"/>
      <c r="Q263" s="10"/>
      <c r="R263" s="10"/>
      <c r="S263" s="10"/>
      <c r="T263" s="10"/>
      <c r="U263" s="10"/>
      <c r="V263" s="10"/>
      <c r="W263" s="10"/>
    </row>
    <row r="264" spans="1:23">
      <c r="A264" s="10"/>
      <c r="B264" s="29">
        <v>460</v>
      </c>
      <c r="C264" s="23">
        <v>361</v>
      </c>
      <c r="D264" s="24"/>
      <c r="E264" s="10"/>
      <c r="F264" s="10"/>
      <c r="G264" s="10"/>
      <c r="H264" s="10"/>
      <c r="I264" s="10"/>
      <c r="J264" s="10"/>
      <c r="K264" s="10"/>
      <c r="L264" s="29">
        <v>169</v>
      </c>
      <c r="M264" s="23">
        <v>101</v>
      </c>
      <c r="N264" s="24">
        <v>97</v>
      </c>
      <c r="O264" s="10"/>
      <c r="P264" s="10"/>
      <c r="Q264" s="10"/>
      <c r="R264" s="10"/>
      <c r="S264" s="10"/>
      <c r="T264" s="10"/>
      <c r="U264" s="10"/>
      <c r="V264" s="10"/>
      <c r="W264" s="10"/>
    </row>
    <row r="265" spans="1:23">
      <c r="A265" s="10"/>
      <c r="B265" s="29">
        <v>383</v>
      </c>
      <c r="C265" s="23">
        <v>351</v>
      </c>
      <c r="D265" s="24"/>
      <c r="E265" s="10"/>
      <c r="F265" s="10"/>
      <c r="G265" s="10"/>
      <c r="H265" s="10"/>
      <c r="I265" s="10"/>
      <c r="J265" s="10"/>
      <c r="K265" s="10"/>
      <c r="L265" s="29">
        <v>113</v>
      </c>
      <c r="M265" s="23">
        <v>103</v>
      </c>
      <c r="N265" s="24">
        <v>111</v>
      </c>
      <c r="O265" s="10"/>
      <c r="P265" s="10"/>
      <c r="Q265" s="10"/>
      <c r="R265" s="10"/>
      <c r="S265" s="10"/>
      <c r="T265" s="10"/>
      <c r="U265" s="10"/>
      <c r="V265" s="10"/>
      <c r="W265" s="10"/>
    </row>
    <row r="266" spans="1:23">
      <c r="A266" s="10"/>
      <c r="B266" s="29">
        <v>355</v>
      </c>
      <c r="C266" s="23">
        <v>190</v>
      </c>
      <c r="D266" s="24"/>
      <c r="E266" s="10"/>
      <c r="F266" s="10"/>
      <c r="G266" s="10"/>
      <c r="H266" s="10"/>
      <c r="I266" s="10"/>
      <c r="J266" s="10"/>
      <c r="K266" s="10"/>
      <c r="L266" s="29">
        <v>207</v>
      </c>
      <c r="M266" s="23">
        <v>96</v>
      </c>
      <c r="N266" s="24">
        <v>116</v>
      </c>
      <c r="O266" s="10"/>
      <c r="P266" s="10"/>
      <c r="Q266" s="10"/>
      <c r="R266" s="10"/>
      <c r="S266" s="10"/>
      <c r="T266" s="10"/>
      <c r="U266" s="10"/>
      <c r="V266" s="10"/>
      <c r="W266" s="10"/>
    </row>
    <row r="267" spans="1:23">
      <c r="A267" s="10"/>
      <c r="B267" s="29">
        <v>383</v>
      </c>
      <c r="C267" s="23">
        <v>393</v>
      </c>
      <c r="D267" s="24"/>
      <c r="E267" s="10"/>
      <c r="F267" s="10"/>
      <c r="G267" s="10"/>
      <c r="H267" s="10"/>
      <c r="I267" s="10"/>
      <c r="J267" s="10"/>
      <c r="K267" s="10"/>
      <c r="L267" s="29">
        <v>118</v>
      </c>
      <c r="M267" s="23">
        <v>84</v>
      </c>
      <c r="N267" s="24">
        <v>120</v>
      </c>
      <c r="O267" s="10"/>
      <c r="P267" s="10"/>
      <c r="Q267" s="10"/>
      <c r="R267" s="10"/>
      <c r="S267" s="10"/>
      <c r="T267" s="10"/>
      <c r="U267" s="10"/>
      <c r="V267" s="10"/>
      <c r="W267" s="10"/>
    </row>
    <row r="268" spans="1:23">
      <c r="A268" s="10"/>
      <c r="B268" s="29">
        <v>297</v>
      </c>
      <c r="C268" s="23">
        <v>218</v>
      </c>
      <c r="D268" s="24"/>
      <c r="E268" s="10"/>
      <c r="F268" s="10"/>
      <c r="G268" s="10"/>
      <c r="H268" s="10"/>
      <c r="I268" s="10"/>
      <c r="J268" s="10"/>
      <c r="K268" s="10"/>
      <c r="L268" s="29">
        <v>175</v>
      </c>
      <c r="M268" s="23">
        <v>72</v>
      </c>
      <c r="N268" s="24">
        <v>111</v>
      </c>
      <c r="O268" s="10"/>
      <c r="P268" s="10"/>
      <c r="Q268" s="10"/>
      <c r="R268" s="10"/>
      <c r="S268" s="10"/>
      <c r="T268" s="10"/>
      <c r="U268" s="10"/>
      <c r="V268" s="10"/>
      <c r="W268" s="10"/>
    </row>
    <row r="269" spans="1:23">
      <c r="A269" s="10"/>
      <c r="B269" s="29">
        <v>343</v>
      </c>
      <c r="C269" s="23">
        <v>331</v>
      </c>
      <c r="D269" s="24"/>
      <c r="E269" s="10"/>
      <c r="F269" s="10"/>
      <c r="G269" s="10"/>
      <c r="H269" s="10"/>
      <c r="I269" s="10"/>
      <c r="J269" s="10"/>
      <c r="K269" s="10"/>
      <c r="L269" s="29">
        <v>110</v>
      </c>
      <c r="M269" s="23">
        <v>86</v>
      </c>
      <c r="N269" s="24">
        <v>82</v>
      </c>
      <c r="O269" s="10"/>
      <c r="P269" s="10"/>
      <c r="Q269" s="10"/>
      <c r="R269" s="10"/>
      <c r="S269" s="10"/>
      <c r="T269" s="10"/>
      <c r="U269" s="10"/>
      <c r="V269" s="10"/>
      <c r="W269" s="10"/>
    </row>
    <row r="270" spans="1:23">
      <c r="A270" s="10"/>
      <c r="B270" s="29"/>
      <c r="C270" s="23">
        <v>210</v>
      </c>
      <c r="D270" s="24"/>
      <c r="E270" s="10"/>
      <c r="F270" s="10"/>
      <c r="G270" s="10"/>
      <c r="H270" s="10"/>
      <c r="I270" s="10"/>
      <c r="J270" s="10"/>
      <c r="K270" s="10"/>
      <c r="L270" s="29">
        <v>155</v>
      </c>
      <c r="M270" s="23">
        <v>97</v>
      </c>
      <c r="N270" s="24">
        <v>126</v>
      </c>
      <c r="O270" s="10"/>
      <c r="P270" s="10"/>
      <c r="Q270" s="10"/>
      <c r="R270" s="10"/>
      <c r="S270" s="10"/>
      <c r="T270" s="10"/>
      <c r="U270" s="10"/>
      <c r="V270" s="10"/>
      <c r="W270" s="10"/>
    </row>
    <row r="271" spans="1:23">
      <c r="A271" s="10"/>
      <c r="B271" s="29"/>
      <c r="C271" s="23">
        <v>237</v>
      </c>
      <c r="D271" s="24"/>
      <c r="E271" s="10"/>
      <c r="F271" s="10"/>
      <c r="G271" s="10"/>
      <c r="H271" s="10"/>
      <c r="I271" s="10"/>
      <c r="J271" s="10"/>
      <c r="K271" s="10"/>
      <c r="L271" s="29">
        <v>114</v>
      </c>
      <c r="M271" s="23">
        <v>130</v>
      </c>
      <c r="N271" s="24">
        <v>103</v>
      </c>
      <c r="O271" s="10"/>
      <c r="P271" s="10"/>
      <c r="Q271" s="10"/>
      <c r="R271" s="10"/>
      <c r="S271" s="10"/>
      <c r="T271" s="10"/>
      <c r="U271" s="10"/>
      <c r="V271" s="10"/>
      <c r="W271" s="10"/>
    </row>
    <row r="272" spans="1:23">
      <c r="A272" s="10"/>
      <c r="B272" s="29"/>
      <c r="C272" s="23">
        <v>292</v>
      </c>
      <c r="D272" s="24"/>
      <c r="E272" s="10"/>
      <c r="F272" s="10"/>
      <c r="G272" s="10"/>
      <c r="H272" s="10"/>
      <c r="I272" s="10"/>
      <c r="J272" s="10"/>
      <c r="K272" s="10"/>
      <c r="L272" s="29">
        <v>141</v>
      </c>
      <c r="M272" s="23">
        <v>73</v>
      </c>
      <c r="N272" s="24">
        <v>136</v>
      </c>
      <c r="O272" s="10"/>
      <c r="P272" s="10"/>
      <c r="Q272" s="10"/>
      <c r="R272" s="10"/>
      <c r="S272" s="10"/>
      <c r="T272" s="10"/>
      <c r="U272" s="10"/>
      <c r="V272" s="10"/>
      <c r="W272" s="10"/>
    </row>
    <row r="273" spans="1:23">
      <c r="A273" s="10"/>
      <c r="B273" s="29"/>
      <c r="C273" s="23">
        <v>198</v>
      </c>
      <c r="D273" s="24"/>
      <c r="E273" s="10"/>
      <c r="F273" s="10"/>
      <c r="G273" s="10"/>
      <c r="H273" s="10"/>
      <c r="I273" s="10"/>
      <c r="J273" s="10"/>
      <c r="K273" s="10"/>
      <c r="L273" s="29">
        <v>117</v>
      </c>
      <c r="M273" s="23">
        <v>93</v>
      </c>
      <c r="N273" s="24">
        <v>103</v>
      </c>
      <c r="O273" s="10"/>
      <c r="P273" s="10"/>
      <c r="Q273" s="10"/>
      <c r="R273" s="10"/>
      <c r="S273" s="10"/>
      <c r="T273" s="10"/>
      <c r="U273" s="10"/>
      <c r="V273" s="10"/>
      <c r="W273" s="10"/>
    </row>
    <row r="274" spans="1:23">
      <c r="A274" s="10"/>
      <c r="B274" s="29"/>
      <c r="C274" s="23">
        <v>174</v>
      </c>
      <c r="D274" s="24"/>
      <c r="E274" s="10"/>
      <c r="F274" s="10"/>
      <c r="G274" s="10"/>
      <c r="H274" s="10"/>
      <c r="I274" s="10"/>
      <c r="J274" s="10"/>
      <c r="K274" s="10"/>
      <c r="L274" s="29">
        <v>113</v>
      </c>
      <c r="M274" s="23">
        <v>86</v>
      </c>
      <c r="N274" s="24">
        <v>114</v>
      </c>
      <c r="O274" s="10"/>
      <c r="P274" s="10"/>
      <c r="Q274" s="10"/>
      <c r="R274" s="10"/>
      <c r="S274" s="10"/>
      <c r="T274" s="10"/>
      <c r="U274" s="10"/>
      <c r="V274" s="10"/>
      <c r="W274" s="10"/>
    </row>
    <row r="275" spans="1:23">
      <c r="A275" s="10"/>
      <c r="B275" s="29"/>
      <c r="C275" s="23">
        <v>298</v>
      </c>
      <c r="D275" s="24"/>
      <c r="E275" s="10"/>
      <c r="F275" s="10"/>
      <c r="G275" s="10"/>
      <c r="H275" s="10"/>
      <c r="I275" s="10"/>
      <c r="J275" s="10"/>
      <c r="K275" s="10"/>
      <c r="L275" s="29">
        <v>112</v>
      </c>
      <c r="M275" s="23">
        <v>76</v>
      </c>
      <c r="N275" s="24">
        <v>91</v>
      </c>
      <c r="O275" s="10"/>
      <c r="P275" s="10"/>
      <c r="Q275" s="10"/>
      <c r="R275" s="10"/>
      <c r="S275" s="10"/>
      <c r="T275" s="10"/>
      <c r="U275" s="10"/>
      <c r="V275" s="10"/>
      <c r="W275" s="10"/>
    </row>
    <row r="276" spans="1:23">
      <c r="A276" s="10"/>
      <c r="B276" s="29"/>
      <c r="C276" s="23">
        <v>347</v>
      </c>
      <c r="D276" s="24"/>
      <c r="E276" s="10"/>
      <c r="F276" s="10"/>
      <c r="G276" s="10"/>
      <c r="H276" s="10"/>
      <c r="I276" s="10"/>
      <c r="J276" s="10"/>
      <c r="K276" s="10"/>
      <c r="L276" s="29">
        <v>174</v>
      </c>
      <c r="M276" s="23">
        <v>116</v>
      </c>
      <c r="N276" s="24">
        <v>111</v>
      </c>
      <c r="O276" s="10"/>
      <c r="P276" s="10"/>
      <c r="Q276" s="10"/>
      <c r="R276" s="10"/>
      <c r="S276" s="10"/>
      <c r="T276" s="10"/>
      <c r="U276" s="10"/>
      <c r="V276" s="10"/>
      <c r="W276" s="10"/>
    </row>
    <row r="277" spans="1:23">
      <c r="A277" s="10"/>
      <c r="B277" s="29"/>
      <c r="C277" s="23">
        <v>214</v>
      </c>
      <c r="D277" s="24"/>
      <c r="E277" s="10"/>
      <c r="F277" s="10"/>
      <c r="G277" s="10"/>
      <c r="H277" s="10"/>
      <c r="I277" s="10"/>
      <c r="J277" s="10"/>
      <c r="K277" s="10"/>
      <c r="L277" s="29">
        <v>131</v>
      </c>
      <c r="M277" s="23">
        <v>119</v>
      </c>
      <c r="N277" s="24">
        <v>75</v>
      </c>
      <c r="O277" s="10"/>
      <c r="P277" s="10"/>
      <c r="Q277" s="10"/>
      <c r="R277" s="10"/>
      <c r="S277" s="10"/>
      <c r="T277" s="10"/>
      <c r="U277" s="10"/>
      <c r="V277" s="10"/>
      <c r="W277" s="10"/>
    </row>
    <row r="278" spans="1:23">
      <c r="A278" s="10"/>
      <c r="B278" s="29"/>
      <c r="C278" s="23">
        <v>313</v>
      </c>
      <c r="D278" s="24"/>
      <c r="E278" s="10"/>
      <c r="F278" s="10"/>
      <c r="G278" s="10"/>
      <c r="H278" s="10"/>
      <c r="I278" s="10"/>
      <c r="J278" s="10"/>
      <c r="K278" s="10"/>
      <c r="L278" s="29">
        <v>153</v>
      </c>
      <c r="M278" s="23">
        <v>84</v>
      </c>
      <c r="N278" s="24">
        <v>149</v>
      </c>
      <c r="O278" s="10"/>
      <c r="P278" s="10"/>
      <c r="Q278" s="10"/>
      <c r="R278" s="10"/>
      <c r="S278" s="10"/>
      <c r="T278" s="10"/>
      <c r="U278" s="10"/>
      <c r="V278" s="10"/>
      <c r="W278" s="10"/>
    </row>
    <row r="279" spans="1:23">
      <c r="A279" s="10"/>
      <c r="B279" s="29"/>
      <c r="C279" s="23">
        <v>532</v>
      </c>
      <c r="D279" s="24"/>
      <c r="E279" s="10"/>
      <c r="F279" s="10"/>
      <c r="G279" s="10"/>
      <c r="H279" s="10"/>
      <c r="I279" s="10"/>
      <c r="J279" s="10"/>
      <c r="K279" s="10"/>
      <c r="L279" s="29">
        <v>176</v>
      </c>
      <c r="M279" s="23">
        <v>88</v>
      </c>
      <c r="N279" s="24">
        <v>104</v>
      </c>
      <c r="O279" s="10"/>
      <c r="P279" s="10"/>
      <c r="Q279" s="10"/>
      <c r="R279" s="10"/>
      <c r="S279" s="10"/>
      <c r="T279" s="10"/>
      <c r="U279" s="10"/>
      <c r="V279" s="10"/>
      <c r="W279" s="10"/>
    </row>
    <row r="280" spans="1:23">
      <c r="A280" s="10"/>
      <c r="B280" s="29"/>
      <c r="C280" s="23">
        <v>409</v>
      </c>
      <c r="D280" s="24"/>
      <c r="E280" s="10"/>
      <c r="F280" s="10"/>
      <c r="G280" s="10"/>
      <c r="H280" s="10"/>
      <c r="I280" s="10"/>
      <c r="J280" s="10"/>
      <c r="K280" s="10"/>
      <c r="L280" s="29">
        <v>132</v>
      </c>
      <c r="M280" s="23">
        <v>97</v>
      </c>
      <c r="N280" s="24">
        <v>118</v>
      </c>
      <c r="O280" s="10"/>
      <c r="P280" s="10"/>
      <c r="Q280" s="10"/>
      <c r="R280" s="10"/>
      <c r="S280" s="10"/>
      <c r="T280" s="10"/>
      <c r="U280" s="10"/>
      <c r="V280" s="10"/>
      <c r="W280" s="10"/>
    </row>
    <row r="281" spans="1:23">
      <c r="A281" s="10"/>
      <c r="B281" s="29"/>
      <c r="C281" s="23">
        <v>536</v>
      </c>
      <c r="D281" s="24"/>
      <c r="E281" s="10"/>
      <c r="F281" s="10"/>
      <c r="G281" s="10"/>
      <c r="H281" s="10"/>
      <c r="I281" s="10"/>
      <c r="J281" s="10"/>
      <c r="K281" s="10"/>
      <c r="L281" s="29">
        <v>168</v>
      </c>
      <c r="M281" s="23">
        <v>74</v>
      </c>
      <c r="N281" s="24">
        <v>102</v>
      </c>
      <c r="O281" s="10"/>
      <c r="P281" s="10"/>
      <c r="Q281" s="10"/>
      <c r="R281" s="10"/>
      <c r="S281" s="10"/>
      <c r="T281" s="10"/>
      <c r="U281" s="10"/>
      <c r="V281" s="10"/>
      <c r="W281" s="10"/>
    </row>
    <row r="282" spans="1:23">
      <c r="A282" s="10"/>
      <c r="B282" s="29"/>
      <c r="C282" s="23">
        <v>347</v>
      </c>
      <c r="D282" s="24"/>
      <c r="E282" s="10"/>
      <c r="F282" s="10"/>
      <c r="G282" s="10"/>
      <c r="H282" s="10"/>
      <c r="I282" s="10"/>
      <c r="J282" s="10"/>
      <c r="K282" s="10"/>
      <c r="L282" s="29">
        <v>141</v>
      </c>
      <c r="M282" s="23">
        <v>122</v>
      </c>
      <c r="N282" s="24">
        <v>143</v>
      </c>
      <c r="O282" s="10"/>
      <c r="P282" s="10"/>
      <c r="Q282" s="10"/>
      <c r="R282" s="10"/>
      <c r="S282" s="10"/>
      <c r="T282" s="10"/>
      <c r="U282" s="10"/>
      <c r="V282" s="10"/>
      <c r="W282" s="10"/>
    </row>
    <row r="283" spans="1:23">
      <c r="A283" s="10"/>
      <c r="B283" s="29"/>
      <c r="C283" s="23">
        <v>408</v>
      </c>
      <c r="D283" s="24"/>
      <c r="E283" s="10"/>
      <c r="F283" s="10"/>
      <c r="G283" s="10"/>
      <c r="H283" s="10"/>
      <c r="I283" s="10"/>
      <c r="J283" s="10"/>
      <c r="K283" s="10"/>
      <c r="L283" s="29">
        <v>126</v>
      </c>
      <c r="M283" s="23">
        <v>91</v>
      </c>
      <c r="N283" s="24">
        <v>120</v>
      </c>
      <c r="O283" s="10"/>
      <c r="P283" s="10"/>
      <c r="Q283" s="10"/>
      <c r="R283" s="10"/>
      <c r="S283" s="10"/>
      <c r="T283" s="10"/>
      <c r="U283" s="10"/>
      <c r="V283" s="10"/>
      <c r="W283" s="10"/>
    </row>
    <row r="284" spans="1:23">
      <c r="A284" s="10"/>
      <c r="B284" s="29"/>
      <c r="C284" s="23">
        <v>440</v>
      </c>
      <c r="D284" s="24"/>
      <c r="E284" s="10"/>
      <c r="F284" s="10"/>
      <c r="G284" s="10"/>
      <c r="H284" s="10"/>
      <c r="I284" s="10"/>
      <c r="J284" s="10"/>
      <c r="K284" s="10"/>
      <c r="L284" s="29">
        <v>207</v>
      </c>
      <c r="M284" s="23">
        <v>74</v>
      </c>
      <c r="N284" s="24">
        <v>105</v>
      </c>
      <c r="O284" s="10"/>
      <c r="P284" s="10"/>
      <c r="Q284" s="10"/>
      <c r="R284" s="10"/>
      <c r="S284" s="10"/>
      <c r="T284" s="10"/>
      <c r="U284" s="10"/>
      <c r="V284" s="10"/>
      <c r="W284" s="10"/>
    </row>
    <row r="285" spans="1:23">
      <c r="A285" s="10"/>
      <c r="B285" s="29"/>
      <c r="C285" s="23">
        <v>397</v>
      </c>
      <c r="D285" s="24"/>
      <c r="E285" s="10"/>
      <c r="F285" s="10"/>
      <c r="G285" s="10"/>
      <c r="H285" s="10"/>
      <c r="I285" s="10"/>
      <c r="J285" s="10"/>
      <c r="K285" s="10"/>
      <c r="L285" s="29">
        <v>117</v>
      </c>
      <c r="M285" s="23">
        <v>102</v>
      </c>
      <c r="N285" s="24">
        <v>110</v>
      </c>
      <c r="O285" s="10"/>
      <c r="P285" s="10"/>
      <c r="Q285" s="10"/>
      <c r="R285" s="10"/>
      <c r="S285" s="10"/>
      <c r="T285" s="10"/>
      <c r="U285" s="10"/>
      <c r="V285" s="10"/>
      <c r="W285" s="10"/>
    </row>
    <row r="286" spans="1:23">
      <c r="A286" s="10"/>
      <c r="B286" s="29"/>
      <c r="C286" s="23">
        <v>387</v>
      </c>
      <c r="D286" s="24"/>
      <c r="E286" s="10"/>
      <c r="F286" s="10"/>
      <c r="G286" s="10"/>
      <c r="H286" s="10"/>
      <c r="I286" s="10"/>
      <c r="J286" s="10"/>
      <c r="K286" s="10"/>
      <c r="L286" s="29">
        <v>122</v>
      </c>
      <c r="M286" s="23">
        <v>90</v>
      </c>
      <c r="N286" s="24">
        <v>104</v>
      </c>
      <c r="O286" s="10"/>
      <c r="P286" s="10"/>
      <c r="Q286" s="10"/>
      <c r="R286" s="10"/>
      <c r="S286" s="10"/>
      <c r="T286" s="10"/>
      <c r="U286" s="10"/>
      <c r="V286" s="10"/>
      <c r="W286" s="10"/>
    </row>
    <row r="287" spans="1:23">
      <c r="A287" s="10"/>
      <c r="B287" s="29"/>
      <c r="C287" s="23">
        <v>414</v>
      </c>
      <c r="D287" s="24"/>
      <c r="E287" s="10"/>
      <c r="F287" s="10"/>
      <c r="G287" s="10"/>
      <c r="H287" s="10"/>
      <c r="I287" s="10"/>
      <c r="J287" s="10"/>
      <c r="K287" s="10"/>
      <c r="L287" s="29">
        <v>147</v>
      </c>
      <c r="M287" s="23">
        <v>102</v>
      </c>
      <c r="N287" s="24">
        <v>116</v>
      </c>
      <c r="O287" s="10"/>
      <c r="P287" s="10"/>
      <c r="Q287" s="10"/>
      <c r="R287" s="10"/>
      <c r="S287" s="10"/>
      <c r="T287" s="10"/>
      <c r="U287" s="10"/>
      <c r="V287" s="10"/>
      <c r="W287" s="10"/>
    </row>
    <row r="288" spans="1:23">
      <c r="A288" s="10"/>
      <c r="B288" s="29"/>
      <c r="C288" s="23">
        <v>332</v>
      </c>
      <c r="D288" s="24"/>
      <c r="E288" s="10"/>
      <c r="F288" s="10"/>
      <c r="G288" s="10"/>
      <c r="H288" s="10"/>
      <c r="I288" s="10"/>
      <c r="J288" s="10"/>
      <c r="K288" s="10"/>
      <c r="L288" s="29">
        <v>101</v>
      </c>
      <c r="M288" s="23">
        <v>91</v>
      </c>
      <c r="N288" s="24">
        <v>67</v>
      </c>
      <c r="O288" s="10"/>
      <c r="P288" s="10"/>
      <c r="Q288" s="10"/>
      <c r="R288" s="10"/>
      <c r="S288" s="10"/>
      <c r="T288" s="10"/>
      <c r="U288" s="10"/>
      <c r="V288" s="10"/>
      <c r="W288" s="10"/>
    </row>
    <row r="289" spans="1:23">
      <c r="A289" s="10"/>
      <c r="B289" s="29"/>
      <c r="C289" s="23">
        <v>405</v>
      </c>
      <c r="D289" s="24"/>
      <c r="E289" s="10"/>
      <c r="F289" s="10"/>
      <c r="G289" s="10"/>
      <c r="H289" s="10"/>
      <c r="I289" s="10"/>
      <c r="J289" s="10"/>
      <c r="K289" s="10"/>
      <c r="L289" s="29">
        <v>109</v>
      </c>
      <c r="M289" s="23">
        <v>87</v>
      </c>
      <c r="N289" s="24">
        <v>96</v>
      </c>
      <c r="O289" s="10"/>
      <c r="P289" s="10"/>
      <c r="Q289" s="10"/>
      <c r="R289" s="10"/>
      <c r="S289" s="10"/>
      <c r="T289" s="10"/>
      <c r="U289" s="10"/>
      <c r="V289" s="10"/>
      <c r="W289" s="10"/>
    </row>
    <row r="290" spans="1:23">
      <c r="A290" s="10"/>
      <c r="B290" s="29"/>
      <c r="C290" s="23">
        <v>252</v>
      </c>
      <c r="D290" s="24"/>
      <c r="E290" s="10"/>
      <c r="F290" s="10"/>
      <c r="G290" s="10"/>
      <c r="H290" s="10"/>
      <c r="I290" s="10"/>
      <c r="J290" s="10"/>
      <c r="K290" s="10"/>
      <c r="L290" s="29">
        <v>96</v>
      </c>
      <c r="M290" s="23">
        <v>66</v>
      </c>
      <c r="N290" s="24">
        <v>138</v>
      </c>
      <c r="O290" s="10"/>
      <c r="P290" s="10"/>
      <c r="Q290" s="10"/>
      <c r="R290" s="10"/>
      <c r="S290" s="10"/>
      <c r="T290" s="10"/>
      <c r="U290" s="10"/>
      <c r="V290" s="10"/>
      <c r="W290" s="10"/>
    </row>
    <row r="291" spans="1:23">
      <c r="A291" s="10"/>
      <c r="B291" s="29"/>
      <c r="C291" s="23">
        <v>397</v>
      </c>
      <c r="D291" s="24"/>
      <c r="E291" s="10"/>
      <c r="F291" s="10"/>
      <c r="G291" s="10"/>
      <c r="H291" s="10"/>
      <c r="I291" s="10"/>
      <c r="J291" s="10"/>
      <c r="K291" s="10"/>
      <c r="L291" s="29">
        <v>111</v>
      </c>
      <c r="M291" s="23">
        <v>94</v>
      </c>
      <c r="N291" s="24">
        <v>83</v>
      </c>
      <c r="O291" s="10"/>
      <c r="P291" s="10"/>
      <c r="Q291" s="10"/>
      <c r="R291" s="10"/>
      <c r="S291" s="10"/>
      <c r="T291" s="10"/>
      <c r="U291" s="10"/>
      <c r="V291" s="10"/>
      <c r="W291" s="10"/>
    </row>
    <row r="292" spans="1:23">
      <c r="A292" s="10"/>
      <c r="B292" s="29"/>
      <c r="C292" s="23">
        <v>423</v>
      </c>
      <c r="D292" s="24"/>
      <c r="E292" s="10"/>
      <c r="F292" s="10"/>
      <c r="G292" s="10"/>
      <c r="H292" s="10"/>
      <c r="I292" s="10"/>
      <c r="J292" s="10"/>
      <c r="K292" s="10"/>
      <c r="L292" s="29">
        <v>105</v>
      </c>
      <c r="M292" s="23">
        <v>87</v>
      </c>
      <c r="N292" s="24">
        <v>81</v>
      </c>
      <c r="O292" s="10"/>
      <c r="P292" s="10"/>
      <c r="Q292" s="10"/>
      <c r="R292" s="10"/>
      <c r="S292" s="10"/>
      <c r="T292" s="10"/>
      <c r="U292" s="10"/>
      <c r="V292" s="10"/>
      <c r="W292" s="10"/>
    </row>
    <row r="293" spans="1:23">
      <c r="A293" s="10"/>
      <c r="B293" s="29"/>
      <c r="C293" s="23">
        <v>220</v>
      </c>
      <c r="D293" s="24"/>
      <c r="E293" s="10"/>
      <c r="F293" s="10"/>
      <c r="G293" s="10"/>
      <c r="H293" s="10"/>
      <c r="I293" s="10"/>
      <c r="J293" s="10"/>
      <c r="K293" s="10"/>
      <c r="L293" s="29">
        <v>140</v>
      </c>
      <c r="M293" s="23">
        <v>91</v>
      </c>
      <c r="N293" s="24">
        <v>133</v>
      </c>
      <c r="O293" s="10"/>
      <c r="P293" s="10"/>
      <c r="Q293" s="10"/>
      <c r="R293" s="10"/>
      <c r="S293" s="10"/>
      <c r="T293" s="10"/>
      <c r="U293" s="10"/>
      <c r="V293" s="10"/>
      <c r="W293" s="10"/>
    </row>
    <row r="294" spans="1:23">
      <c r="A294" s="10"/>
      <c r="B294" s="29"/>
      <c r="C294" s="23">
        <v>279</v>
      </c>
      <c r="D294" s="24"/>
      <c r="E294" s="10"/>
      <c r="F294" s="10"/>
      <c r="G294" s="10"/>
      <c r="H294" s="10"/>
      <c r="I294" s="10"/>
      <c r="J294" s="10"/>
      <c r="K294" s="10"/>
      <c r="L294" s="29">
        <v>94</v>
      </c>
      <c r="M294" s="23">
        <v>141</v>
      </c>
      <c r="N294" s="24">
        <v>75</v>
      </c>
      <c r="O294" s="10"/>
      <c r="P294" s="10"/>
      <c r="Q294" s="10"/>
      <c r="R294" s="10"/>
      <c r="S294" s="10"/>
      <c r="T294" s="10"/>
      <c r="U294" s="10"/>
      <c r="V294" s="10"/>
      <c r="W294" s="10"/>
    </row>
    <row r="295" spans="1:23">
      <c r="A295" s="10"/>
      <c r="B295" s="29"/>
      <c r="C295" s="23">
        <v>310</v>
      </c>
      <c r="D295" s="24"/>
      <c r="E295" s="10"/>
      <c r="F295" s="10"/>
      <c r="G295" s="10"/>
      <c r="H295" s="10"/>
      <c r="I295" s="10"/>
      <c r="J295" s="10"/>
      <c r="K295" s="10"/>
      <c r="L295" s="29">
        <v>143</v>
      </c>
      <c r="M295" s="23">
        <v>103</v>
      </c>
      <c r="N295" s="24">
        <v>75</v>
      </c>
      <c r="O295" s="10"/>
      <c r="P295" s="10"/>
      <c r="Q295" s="10"/>
      <c r="R295" s="10"/>
      <c r="S295" s="10"/>
      <c r="T295" s="10"/>
      <c r="U295" s="10"/>
      <c r="V295" s="10"/>
      <c r="W295" s="10"/>
    </row>
    <row r="296" spans="1:23">
      <c r="A296" s="10"/>
      <c r="B296" s="29"/>
      <c r="C296" s="23">
        <v>286</v>
      </c>
      <c r="D296" s="24"/>
      <c r="E296" s="10"/>
      <c r="F296" s="10"/>
      <c r="G296" s="10"/>
      <c r="H296" s="10"/>
      <c r="I296" s="10"/>
      <c r="J296" s="10"/>
      <c r="K296" s="10"/>
      <c r="L296" s="29">
        <v>161</v>
      </c>
      <c r="M296" s="23">
        <v>94</v>
      </c>
      <c r="N296" s="24">
        <v>99</v>
      </c>
      <c r="O296" s="10"/>
      <c r="P296" s="10"/>
      <c r="Q296" s="10"/>
      <c r="R296" s="10"/>
      <c r="S296" s="10"/>
      <c r="T296" s="10"/>
      <c r="U296" s="10"/>
      <c r="V296" s="10"/>
      <c r="W296" s="10"/>
    </row>
    <row r="297" spans="1:23">
      <c r="A297" s="10"/>
      <c r="B297" s="29"/>
      <c r="C297" s="23">
        <v>338</v>
      </c>
      <c r="D297" s="24"/>
      <c r="E297" s="10"/>
      <c r="F297" s="10"/>
      <c r="G297" s="10"/>
      <c r="H297" s="10"/>
      <c r="I297" s="10"/>
      <c r="J297" s="10"/>
      <c r="K297" s="10"/>
      <c r="L297" s="29">
        <v>135</v>
      </c>
      <c r="M297" s="23">
        <v>109</v>
      </c>
      <c r="N297" s="24">
        <v>100</v>
      </c>
      <c r="O297" s="10"/>
      <c r="P297" s="10"/>
      <c r="Q297" s="10"/>
      <c r="R297" s="10"/>
      <c r="S297" s="10"/>
      <c r="T297" s="10"/>
      <c r="U297" s="10"/>
      <c r="V297" s="10"/>
      <c r="W297" s="10"/>
    </row>
    <row r="298" spans="1:23">
      <c r="A298" s="10"/>
      <c r="B298" s="29"/>
      <c r="C298" s="23">
        <v>378</v>
      </c>
      <c r="D298" s="24"/>
      <c r="E298" s="10"/>
      <c r="F298" s="10"/>
      <c r="G298" s="10"/>
      <c r="H298" s="10"/>
      <c r="I298" s="10"/>
      <c r="J298" s="10"/>
      <c r="K298" s="10"/>
      <c r="L298" s="29">
        <v>78</v>
      </c>
      <c r="M298" s="23">
        <v>108</v>
      </c>
      <c r="N298" s="24">
        <v>90</v>
      </c>
      <c r="O298" s="10"/>
      <c r="P298" s="10"/>
      <c r="Q298" s="10"/>
      <c r="R298" s="10"/>
      <c r="S298" s="10"/>
      <c r="T298" s="10"/>
      <c r="U298" s="10"/>
      <c r="V298" s="10"/>
      <c r="W298" s="10"/>
    </row>
    <row r="299" spans="1:23">
      <c r="A299" s="10"/>
      <c r="B299" s="29"/>
      <c r="C299" s="23">
        <v>395</v>
      </c>
      <c r="D299" s="24"/>
      <c r="E299" s="10"/>
      <c r="F299" s="10"/>
      <c r="G299" s="10"/>
      <c r="H299" s="10"/>
      <c r="I299" s="10"/>
      <c r="J299" s="10"/>
      <c r="K299" s="10"/>
      <c r="L299" s="29">
        <v>134</v>
      </c>
      <c r="M299" s="23">
        <v>112</v>
      </c>
      <c r="N299" s="24">
        <v>73</v>
      </c>
      <c r="O299" s="10"/>
      <c r="P299" s="10"/>
      <c r="Q299" s="10"/>
      <c r="R299" s="10"/>
      <c r="S299" s="10"/>
      <c r="T299" s="10"/>
      <c r="U299" s="10"/>
      <c r="V299" s="10"/>
      <c r="W299" s="10"/>
    </row>
    <row r="300" spans="1:23">
      <c r="A300" s="10"/>
      <c r="B300" s="29"/>
      <c r="C300" s="23">
        <v>491</v>
      </c>
      <c r="D300" s="24"/>
      <c r="E300" s="10"/>
      <c r="F300" s="10"/>
      <c r="G300" s="10"/>
      <c r="H300" s="10"/>
      <c r="I300" s="10"/>
      <c r="J300" s="10"/>
      <c r="K300" s="10"/>
      <c r="L300" s="29">
        <v>142</v>
      </c>
      <c r="M300" s="23">
        <v>77</v>
      </c>
      <c r="N300" s="24">
        <v>140</v>
      </c>
      <c r="O300" s="10"/>
      <c r="P300" s="10"/>
      <c r="Q300" s="10"/>
      <c r="R300" s="10"/>
      <c r="S300" s="10"/>
      <c r="T300" s="10"/>
      <c r="U300" s="10"/>
      <c r="V300" s="10"/>
      <c r="W300" s="10"/>
    </row>
    <row r="301" spans="1:23">
      <c r="A301" s="10"/>
      <c r="B301" s="29"/>
      <c r="C301" s="23">
        <v>333</v>
      </c>
      <c r="D301" s="24"/>
      <c r="E301" s="10"/>
      <c r="F301" s="10"/>
      <c r="G301" s="10"/>
      <c r="H301" s="10"/>
      <c r="I301" s="10"/>
      <c r="J301" s="10"/>
      <c r="K301" s="10"/>
      <c r="L301" s="29">
        <v>100</v>
      </c>
      <c r="M301" s="23">
        <v>99</v>
      </c>
      <c r="N301" s="24">
        <v>93</v>
      </c>
      <c r="O301" s="10"/>
      <c r="P301" s="10"/>
      <c r="Q301" s="10"/>
      <c r="R301" s="10"/>
      <c r="S301" s="10"/>
      <c r="T301" s="10"/>
      <c r="U301" s="10"/>
      <c r="V301" s="10"/>
      <c r="W301" s="10"/>
    </row>
    <row r="302" spans="1:23">
      <c r="A302" s="10"/>
      <c r="B302" s="29"/>
      <c r="C302" s="23">
        <v>379</v>
      </c>
      <c r="D302" s="24"/>
      <c r="E302" s="10"/>
      <c r="F302" s="10"/>
      <c r="G302" s="10"/>
      <c r="H302" s="10"/>
      <c r="I302" s="10"/>
      <c r="J302" s="10"/>
      <c r="K302" s="10"/>
      <c r="L302" s="29">
        <v>121</v>
      </c>
      <c r="M302" s="23">
        <v>83</v>
      </c>
      <c r="N302" s="24">
        <v>102</v>
      </c>
      <c r="O302" s="10"/>
      <c r="P302" s="10"/>
      <c r="Q302" s="10"/>
      <c r="R302" s="10"/>
      <c r="S302" s="10"/>
      <c r="T302" s="10"/>
      <c r="U302" s="10"/>
      <c r="V302" s="10"/>
      <c r="W302" s="10"/>
    </row>
    <row r="303" spans="1:23">
      <c r="A303" s="10"/>
      <c r="B303" s="29"/>
      <c r="C303" s="23">
        <v>499</v>
      </c>
      <c r="D303" s="24"/>
      <c r="E303" s="10"/>
      <c r="F303" s="10"/>
      <c r="G303" s="10"/>
      <c r="H303" s="10"/>
      <c r="I303" s="10"/>
      <c r="J303" s="10"/>
      <c r="K303" s="10"/>
      <c r="L303" s="29">
        <v>85</v>
      </c>
      <c r="M303" s="23">
        <v>79</v>
      </c>
      <c r="N303" s="24">
        <v>75</v>
      </c>
      <c r="O303" s="10"/>
      <c r="P303" s="10"/>
      <c r="Q303" s="10"/>
      <c r="R303" s="10"/>
      <c r="S303" s="10"/>
      <c r="T303" s="10"/>
      <c r="U303" s="10"/>
      <c r="V303" s="10"/>
      <c r="W303" s="10"/>
    </row>
    <row r="304" spans="1:23">
      <c r="A304" s="10"/>
      <c r="B304" s="29"/>
      <c r="C304" s="23">
        <v>444</v>
      </c>
      <c r="D304" s="24"/>
      <c r="E304" s="10"/>
      <c r="F304" s="10"/>
      <c r="G304" s="10"/>
      <c r="H304" s="10"/>
      <c r="I304" s="10"/>
      <c r="J304" s="10"/>
      <c r="K304" s="10"/>
      <c r="L304" s="29">
        <v>72</v>
      </c>
      <c r="M304" s="23">
        <v>106</v>
      </c>
      <c r="N304" s="24">
        <v>102</v>
      </c>
      <c r="O304" s="10"/>
      <c r="P304" s="10"/>
      <c r="Q304" s="10"/>
      <c r="R304" s="10"/>
      <c r="S304" s="10"/>
      <c r="T304" s="10"/>
      <c r="U304" s="10"/>
      <c r="V304" s="10"/>
      <c r="W304" s="10"/>
    </row>
    <row r="305" spans="1:23">
      <c r="A305" s="10"/>
      <c r="B305" s="29"/>
      <c r="C305" s="23">
        <v>242</v>
      </c>
      <c r="D305" s="24"/>
      <c r="E305" s="10"/>
      <c r="F305" s="10"/>
      <c r="G305" s="10"/>
      <c r="H305" s="10"/>
      <c r="I305" s="10"/>
      <c r="J305" s="10"/>
      <c r="K305" s="10"/>
      <c r="L305" s="29">
        <v>107</v>
      </c>
      <c r="M305" s="23">
        <v>121</v>
      </c>
      <c r="N305" s="24">
        <v>85</v>
      </c>
      <c r="O305" s="10"/>
      <c r="P305" s="10"/>
      <c r="Q305" s="10"/>
      <c r="R305" s="10"/>
      <c r="S305" s="10"/>
      <c r="T305" s="10"/>
      <c r="U305" s="10"/>
      <c r="V305" s="10"/>
      <c r="W305" s="10"/>
    </row>
    <row r="306" spans="1:23">
      <c r="A306" s="10"/>
      <c r="B306" s="29"/>
      <c r="C306" s="23">
        <v>329</v>
      </c>
      <c r="D306" s="24"/>
      <c r="E306" s="10"/>
      <c r="F306" s="10"/>
      <c r="G306" s="10"/>
      <c r="H306" s="10"/>
      <c r="I306" s="10"/>
      <c r="J306" s="10"/>
      <c r="K306" s="10"/>
      <c r="L306" s="29">
        <v>133</v>
      </c>
      <c r="M306" s="23">
        <v>123</v>
      </c>
      <c r="N306" s="24">
        <v>99</v>
      </c>
      <c r="O306" s="10"/>
      <c r="P306" s="10"/>
      <c r="Q306" s="10"/>
      <c r="R306" s="10"/>
      <c r="S306" s="10"/>
      <c r="T306" s="10"/>
      <c r="U306" s="10"/>
      <c r="V306" s="10"/>
      <c r="W306" s="10"/>
    </row>
    <row r="307" spans="1:23">
      <c r="A307" s="10"/>
      <c r="B307" s="29"/>
      <c r="C307" s="23">
        <v>392</v>
      </c>
      <c r="D307" s="24"/>
      <c r="E307" s="10"/>
      <c r="F307" s="10"/>
      <c r="G307" s="10"/>
      <c r="H307" s="10"/>
      <c r="I307" s="10"/>
      <c r="J307" s="10"/>
      <c r="K307" s="10"/>
      <c r="L307" s="29">
        <v>102</v>
      </c>
      <c r="M307" s="23">
        <v>115</v>
      </c>
      <c r="N307" s="24">
        <v>70</v>
      </c>
      <c r="O307" s="10"/>
      <c r="P307" s="10"/>
      <c r="Q307" s="10"/>
      <c r="R307" s="10"/>
      <c r="S307" s="10"/>
      <c r="T307" s="10"/>
      <c r="U307" s="10"/>
      <c r="V307" s="10"/>
      <c r="W307" s="10"/>
    </row>
    <row r="308" spans="1:23">
      <c r="A308" s="10"/>
      <c r="B308" s="29"/>
      <c r="C308" s="23">
        <v>149</v>
      </c>
      <c r="D308" s="24"/>
      <c r="E308" s="10"/>
      <c r="F308" s="10"/>
      <c r="G308" s="10"/>
      <c r="H308" s="10"/>
      <c r="I308" s="10"/>
      <c r="J308" s="10"/>
      <c r="K308" s="10"/>
      <c r="L308" s="29">
        <v>118</v>
      </c>
      <c r="M308" s="23">
        <v>120</v>
      </c>
      <c r="N308" s="24">
        <v>91</v>
      </c>
      <c r="O308" s="10"/>
      <c r="P308" s="10"/>
      <c r="Q308" s="10"/>
      <c r="R308" s="10"/>
      <c r="S308" s="10"/>
      <c r="T308" s="10"/>
      <c r="U308" s="10"/>
      <c r="V308" s="10"/>
      <c r="W308" s="10"/>
    </row>
    <row r="309" spans="1:23">
      <c r="A309" s="10"/>
      <c r="B309" s="29"/>
      <c r="C309" s="23">
        <v>508</v>
      </c>
      <c r="D309" s="24"/>
      <c r="E309" s="10"/>
      <c r="F309" s="10"/>
      <c r="G309" s="10"/>
      <c r="H309" s="10"/>
      <c r="I309" s="10"/>
      <c r="J309" s="10"/>
      <c r="K309" s="10"/>
      <c r="L309" s="29">
        <v>120</v>
      </c>
      <c r="M309" s="23">
        <v>74</v>
      </c>
      <c r="N309" s="24">
        <v>77</v>
      </c>
      <c r="O309" s="10"/>
      <c r="P309" s="10"/>
      <c r="Q309" s="10"/>
      <c r="R309" s="10"/>
      <c r="S309" s="10"/>
      <c r="T309" s="10"/>
      <c r="U309" s="10"/>
      <c r="V309" s="10"/>
      <c r="W309" s="10"/>
    </row>
    <row r="310" spans="1:23">
      <c r="A310" s="10"/>
      <c r="B310" s="29"/>
      <c r="C310" s="23">
        <v>209</v>
      </c>
      <c r="D310" s="24"/>
      <c r="E310" s="10"/>
      <c r="F310" s="10"/>
      <c r="G310" s="10"/>
      <c r="H310" s="10"/>
      <c r="I310" s="10"/>
      <c r="J310" s="10"/>
      <c r="K310" s="10"/>
      <c r="L310" s="29">
        <v>131</v>
      </c>
      <c r="M310" s="23">
        <v>129</v>
      </c>
      <c r="N310" s="24">
        <v>105</v>
      </c>
      <c r="O310" s="10"/>
      <c r="P310" s="10"/>
      <c r="Q310" s="10"/>
      <c r="R310" s="10"/>
      <c r="S310" s="10"/>
      <c r="T310" s="10"/>
      <c r="U310" s="10"/>
      <c r="V310" s="10"/>
      <c r="W310" s="10"/>
    </row>
    <row r="311" spans="1:23">
      <c r="A311" s="10"/>
      <c r="B311" s="29"/>
      <c r="C311" s="23">
        <v>309</v>
      </c>
      <c r="D311" s="24"/>
      <c r="E311" s="10"/>
      <c r="F311" s="10"/>
      <c r="G311" s="10"/>
      <c r="H311" s="10"/>
      <c r="I311" s="10"/>
      <c r="J311" s="10"/>
      <c r="K311" s="10"/>
      <c r="L311" s="29">
        <v>120</v>
      </c>
      <c r="M311" s="23">
        <v>92</v>
      </c>
      <c r="N311" s="24">
        <v>85</v>
      </c>
      <c r="O311" s="10"/>
      <c r="P311" s="10"/>
      <c r="Q311" s="10"/>
      <c r="R311" s="10"/>
      <c r="S311" s="10"/>
      <c r="T311" s="10"/>
      <c r="U311" s="10"/>
      <c r="V311" s="10"/>
      <c r="W311" s="10"/>
    </row>
    <row r="312" spans="1:23">
      <c r="A312" s="10"/>
      <c r="B312" s="29"/>
      <c r="C312" s="23">
        <v>429</v>
      </c>
      <c r="D312" s="24"/>
      <c r="E312" s="10"/>
      <c r="F312" s="10"/>
      <c r="G312" s="10"/>
      <c r="H312" s="10"/>
      <c r="I312" s="10"/>
      <c r="J312" s="10"/>
      <c r="K312" s="10"/>
      <c r="L312" s="29">
        <v>143</v>
      </c>
      <c r="M312" s="23">
        <v>129</v>
      </c>
      <c r="N312" s="24">
        <v>107</v>
      </c>
      <c r="O312" s="10"/>
      <c r="P312" s="10"/>
      <c r="Q312" s="10"/>
      <c r="R312" s="10"/>
      <c r="S312" s="10"/>
      <c r="T312" s="10"/>
      <c r="U312" s="10"/>
      <c r="V312" s="10"/>
      <c r="W312" s="10"/>
    </row>
    <row r="313" spans="1:23">
      <c r="A313" s="10"/>
      <c r="B313" s="29"/>
      <c r="C313" s="23">
        <v>246</v>
      </c>
      <c r="D313" s="24"/>
      <c r="E313" s="10"/>
      <c r="F313" s="10"/>
      <c r="G313" s="10"/>
      <c r="H313" s="10"/>
      <c r="I313" s="10"/>
      <c r="J313" s="10"/>
      <c r="K313" s="10"/>
      <c r="L313" s="29">
        <v>95</v>
      </c>
      <c r="M313" s="23">
        <v>139</v>
      </c>
      <c r="N313" s="24">
        <v>144</v>
      </c>
      <c r="O313" s="10"/>
      <c r="P313" s="10"/>
      <c r="Q313" s="10"/>
      <c r="R313" s="10"/>
      <c r="S313" s="10"/>
      <c r="T313" s="10"/>
      <c r="U313" s="10"/>
      <c r="V313" s="10"/>
      <c r="W313" s="10"/>
    </row>
    <row r="314" spans="1:23">
      <c r="A314" s="10"/>
      <c r="B314" s="29"/>
      <c r="C314" s="23">
        <v>232</v>
      </c>
      <c r="D314" s="24"/>
      <c r="E314" s="10"/>
      <c r="F314" s="10"/>
      <c r="G314" s="10"/>
      <c r="H314" s="10"/>
      <c r="I314" s="10"/>
      <c r="J314" s="10"/>
      <c r="K314" s="10"/>
      <c r="L314" s="29">
        <v>110</v>
      </c>
      <c r="M314" s="23">
        <v>120</v>
      </c>
      <c r="N314" s="24">
        <v>98</v>
      </c>
      <c r="O314" s="10"/>
      <c r="P314" s="10"/>
      <c r="Q314" s="10"/>
      <c r="R314" s="10"/>
      <c r="S314" s="10"/>
      <c r="T314" s="10"/>
      <c r="U314" s="10"/>
      <c r="V314" s="10"/>
      <c r="W314" s="10"/>
    </row>
    <row r="315" spans="1:23">
      <c r="A315" s="10"/>
      <c r="B315" s="29"/>
      <c r="C315" s="23">
        <v>258</v>
      </c>
      <c r="D315" s="24"/>
      <c r="E315" s="10"/>
      <c r="F315" s="10"/>
      <c r="G315" s="10"/>
      <c r="H315" s="10"/>
      <c r="I315" s="10"/>
      <c r="J315" s="10"/>
      <c r="K315" s="10"/>
      <c r="L315" s="29">
        <v>97</v>
      </c>
      <c r="M315" s="23">
        <v>97</v>
      </c>
      <c r="N315" s="24">
        <v>97</v>
      </c>
      <c r="O315" s="10"/>
      <c r="P315" s="10"/>
      <c r="Q315" s="10"/>
      <c r="R315" s="10"/>
      <c r="S315" s="10"/>
      <c r="T315" s="10"/>
      <c r="U315" s="10"/>
      <c r="V315" s="10"/>
      <c r="W315" s="10"/>
    </row>
    <row r="316" spans="1:23">
      <c r="A316" s="10"/>
      <c r="B316" s="29"/>
      <c r="C316" s="23">
        <v>219</v>
      </c>
      <c r="D316" s="24"/>
      <c r="E316" s="10"/>
      <c r="F316" s="10"/>
      <c r="G316" s="10"/>
      <c r="H316" s="10"/>
      <c r="I316" s="10"/>
      <c r="J316" s="10"/>
      <c r="K316" s="10"/>
      <c r="L316" s="29">
        <v>116</v>
      </c>
      <c r="M316" s="23">
        <v>95</v>
      </c>
      <c r="N316" s="24">
        <v>106</v>
      </c>
      <c r="O316" s="10"/>
      <c r="P316" s="10"/>
      <c r="Q316" s="10"/>
      <c r="R316" s="10"/>
      <c r="S316" s="10"/>
      <c r="T316" s="10"/>
      <c r="U316" s="10"/>
      <c r="V316" s="10"/>
      <c r="W316" s="10"/>
    </row>
    <row r="317" spans="1:23">
      <c r="A317" s="10"/>
      <c r="B317" s="29"/>
      <c r="C317" s="23">
        <v>369</v>
      </c>
      <c r="D317" s="24"/>
      <c r="E317" s="10"/>
      <c r="F317" s="10"/>
      <c r="G317" s="10"/>
      <c r="H317" s="10"/>
      <c r="I317" s="10"/>
      <c r="J317" s="10"/>
      <c r="K317" s="10"/>
      <c r="L317" s="29">
        <v>76</v>
      </c>
      <c r="M317" s="23">
        <v>123</v>
      </c>
      <c r="N317" s="24">
        <v>81</v>
      </c>
      <c r="O317" s="10"/>
      <c r="P317" s="10"/>
      <c r="Q317" s="10"/>
      <c r="R317" s="10"/>
      <c r="S317" s="10"/>
      <c r="T317" s="10"/>
      <c r="U317" s="10"/>
      <c r="V317" s="10"/>
      <c r="W317" s="10"/>
    </row>
    <row r="318" spans="1:23">
      <c r="A318" s="10"/>
      <c r="B318" s="29"/>
      <c r="C318" s="23">
        <v>159</v>
      </c>
      <c r="D318" s="24"/>
      <c r="E318" s="10"/>
      <c r="F318" s="10"/>
      <c r="G318" s="10"/>
      <c r="H318" s="10"/>
      <c r="I318" s="10"/>
      <c r="J318" s="10"/>
      <c r="K318" s="10"/>
      <c r="L318" s="29">
        <v>97</v>
      </c>
      <c r="M318" s="23">
        <v>105</v>
      </c>
      <c r="N318" s="24">
        <v>100</v>
      </c>
      <c r="O318" s="10"/>
      <c r="P318" s="10"/>
      <c r="Q318" s="10"/>
      <c r="R318" s="10"/>
      <c r="S318" s="10"/>
      <c r="T318" s="10"/>
      <c r="U318" s="10"/>
      <c r="V318" s="10"/>
      <c r="W318" s="10"/>
    </row>
    <row r="319" spans="1:23">
      <c r="A319" s="10"/>
      <c r="B319" s="29"/>
      <c r="C319" s="23">
        <v>382</v>
      </c>
      <c r="D319" s="24"/>
      <c r="E319" s="10"/>
      <c r="F319" s="10"/>
      <c r="G319" s="10"/>
      <c r="H319" s="10"/>
      <c r="I319" s="10"/>
      <c r="J319" s="10"/>
      <c r="K319" s="10"/>
      <c r="L319" s="29">
        <v>77</v>
      </c>
      <c r="M319" s="23">
        <v>84</v>
      </c>
      <c r="N319" s="24">
        <v>103</v>
      </c>
      <c r="O319" s="10"/>
      <c r="P319" s="10"/>
      <c r="Q319" s="10"/>
      <c r="R319" s="10"/>
      <c r="S319" s="10"/>
      <c r="T319" s="10"/>
      <c r="U319" s="10"/>
      <c r="V319" s="10"/>
      <c r="W319" s="10"/>
    </row>
    <row r="320" spans="1:23">
      <c r="A320" s="10"/>
      <c r="B320" s="29"/>
      <c r="C320" s="23">
        <v>366</v>
      </c>
      <c r="D320" s="24"/>
      <c r="E320" s="10"/>
      <c r="F320" s="10"/>
      <c r="G320" s="10"/>
      <c r="H320" s="10"/>
      <c r="I320" s="10"/>
      <c r="J320" s="10"/>
      <c r="K320" s="10"/>
      <c r="L320" s="29">
        <v>93</v>
      </c>
      <c r="M320" s="23">
        <v>77</v>
      </c>
      <c r="N320" s="24">
        <v>134</v>
      </c>
      <c r="O320" s="10"/>
      <c r="P320" s="10"/>
      <c r="Q320" s="10"/>
      <c r="R320" s="10"/>
      <c r="S320" s="10"/>
      <c r="T320" s="10"/>
      <c r="U320" s="10"/>
      <c r="V320" s="10"/>
      <c r="W320" s="10"/>
    </row>
    <row r="321" spans="1:23">
      <c r="A321" s="10"/>
      <c r="B321" s="29"/>
      <c r="C321" s="23">
        <v>245</v>
      </c>
      <c r="D321" s="24"/>
      <c r="E321" s="10"/>
      <c r="F321" s="10"/>
      <c r="G321" s="10"/>
      <c r="H321" s="10"/>
      <c r="I321" s="10"/>
      <c r="J321" s="10"/>
      <c r="K321" s="10"/>
      <c r="L321" s="29">
        <v>101</v>
      </c>
      <c r="M321" s="23">
        <v>65</v>
      </c>
      <c r="N321" s="24">
        <v>84</v>
      </c>
      <c r="O321" s="10"/>
      <c r="P321" s="10"/>
      <c r="Q321" s="10"/>
      <c r="R321" s="10"/>
      <c r="S321" s="10"/>
      <c r="T321" s="10"/>
      <c r="U321" s="10"/>
      <c r="V321" s="10"/>
      <c r="W321" s="10"/>
    </row>
    <row r="322" spans="1:23">
      <c r="A322" s="10"/>
      <c r="B322" s="29"/>
      <c r="C322" s="23">
        <v>218</v>
      </c>
      <c r="D322" s="24"/>
      <c r="E322" s="10"/>
      <c r="F322" s="10"/>
      <c r="G322" s="10"/>
      <c r="H322" s="10"/>
      <c r="I322" s="10"/>
      <c r="J322" s="10"/>
      <c r="K322" s="10"/>
      <c r="L322" s="29">
        <v>129</v>
      </c>
      <c r="M322" s="23">
        <v>95</v>
      </c>
      <c r="N322" s="24">
        <v>101</v>
      </c>
      <c r="O322" s="10"/>
      <c r="P322" s="10"/>
      <c r="Q322" s="10"/>
      <c r="R322" s="10"/>
      <c r="S322" s="10"/>
      <c r="T322" s="10"/>
      <c r="U322" s="10"/>
      <c r="V322" s="10"/>
      <c r="W322" s="10"/>
    </row>
    <row r="323" spans="1:23">
      <c r="A323" s="10"/>
      <c r="B323" s="29"/>
      <c r="C323" s="23">
        <v>323</v>
      </c>
      <c r="D323" s="24"/>
      <c r="E323" s="10"/>
      <c r="F323" s="10"/>
      <c r="G323" s="10"/>
      <c r="H323" s="10"/>
      <c r="I323" s="10"/>
      <c r="J323" s="10"/>
      <c r="K323" s="10"/>
      <c r="L323" s="29">
        <v>90</v>
      </c>
      <c r="M323" s="23">
        <v>102</v>
      </c>
      <c r="N323" s="24">
        <v>104</v>
      </c>
      <c r="O323" s="10"/>
      <c r="P323" s="10"/>
      <c r="Q323" s="10"/>
      <c r="R323" s="10"/>
      <c r="S323" s="10"/>
      <c r="T323" s="10"/>
      <c r="U323" s="10"/>
      <c r="V323" s="10"/>
      <c r="W323" s="10"/>
    </row>
    <row r="324" spans="1:23">
      <c r="A324" s="10"/>
      <c r="B324" s="29"/>
      <c r="C324" s="23">
        <v>306</v>
      </c>
      <c r="D324" s="24"/>
      <c r="E324" s="10"/>
      <c r="F324" s="10"/>
      <c r="G324" s="10"/>
      <c r="H324" s="10"/>
      <c r="I324" s="10"/>
      <c r="J324" s="10"/>
      <c r="K324" s="10"/>
      <c r="L324" s="29">
        <v>95</v>
      </c>
      <c r="M324" s="23">
        <v>83</v>
      </c>
      <c r="N324" s="24">
        <v>61</v>
      </c>
      <c r="O324" s="10"/>
      <c r="P324" s="10"/>
      <c r="Q324" s="10"/>
      <c r="R324" s="10"/>
      <c r="S324" s="10"/>
      <c r="T324" s="10"/>
      <c r="U324" s="10"/>
      <c r="V324" s="10"/>
      <c r="W324" s="10"/>
    </row>
    <row r="325" spans="1:23">
      <c r="A325" s="10"/>
      <c r="B325" s="29"/>
      <c r="C325" s="23">
        <v>301</v>
      </c>
      <c r="D325" s="24"/>
      <c r="E325" s="10"/>
      <c r="F325" s="10"/>
      <c r="G325" s="10"/>
      <c r="H325" s="10"/>
      <c r="I325" s="10"/>
      <c r="J325" s="10"/>
      <c r="K325" s="10"/>
      <c r="L325" s="29">
        <v>117</v>
      </c>
      <c r="M325" s="23">
        <v>129</v>
      </c>
      <c r="N325" s="24">
        <v>89</v>
      </c>
      <c r="O325" s="10"/>
      <c r="P325" s="10"/>
      <c r="Q325" s="10"/>
      <c r="R325" s="10"/>
      <c r="S325" s="10"/>
      <c r="T325" s="10"/>
      <c r="U325" s="10"/>
      <c r="V325" s="10"/>
      <c r="W325" s="10"/>
    </row>
    <row r="326" spans="1:23">
      <c r="A326" s="10"/>
      <c r="B326" s="29"/>
      <c r="C326" s="23">
        <v>326</v>
      </c>
      <c r="D326" s="24"/>
      <c r="E326" s="10"/>
      <c r="F326" s="10"/>
      <c r="G326" s="10"/>
      <c r="H326" s="10"/>
      <c r="I326" s="10"/>
      <c r="J326" s="10"/>
      <c r="K326" s="10"/>
      <c r="L326" s="29">
        <v>141</v>
      </c>
      <c r="M326" s="23">
        <v>120</v>
      </c>
      <c r="N326" s="24">
        <v>93</v>
      </c>
      <c r="O326" s="10"/>
      <c r="P326" s="10"/>
      <c r="Q326" s="10"/>
      <c r="R326" s="10"/>
      <c r="S326" s="10"/>
      <c r="T326" s="10"/>
      <c r="U326" s="10"/>
      <c r="V326" s="10"/>
      <c r="W326" s="10"/>
    </row>
    <row r="327" spans="1:23">
      <c r="A327" s="10"/>
      <c r="B327" s="29"/>
      <c r="C327" s="23">
        <v>244</v>
      </c>
      <c r="D327" s="24"/>
      <c r="E327" s="10"/>
      <c r="F327" s="10"/>
      <c r="G327" s="10"/>
      <c r="H327" s="10"/>
      <c r="I327" s="10"/>
      <c r="J327" s="10"/>
      <c r="K327" s="10"/>
      <c r="L327" s="29">
        <v>140</v>
      </c>
      <c r="M327" s="23">
        <v>95</v>
      </c>
      <c r="N327" s="24">
        <v>113</v>
      </c>
      <c r="O327" s="10"/>
      <c r="P327" s="10"/>
      <c r="Q327" s="10"/>
      <c r="R327" s="10"/>
      <c r="S327" s="10"/>
      <c r="T327" s="10"/>
      <c r="U327" s="10"/>
      <c r="V327" s="10"/>
      <c r="W327" s="10"/>
    </row>
    <row r="328" spans="1:23">
      <c r="A328" s="10"/>
      <c r="B328" s="29"/>
      <c r="C328" s="23">
        <v>297</v>
      </c>
      <c r="D328" s="24"/>
      <c r="E328" s="10"/>
      <c r="F328" s="10"/>
      <c r="G328" s="10"/>
      <c r="H328" s="10"/>
      <c r="I328" s="10"/>
      <c r="J328" s="10"/>
      <c r="K328" s="10"/>
      <c r="L328" s="29">
        <v>104</v>
      </c>
      <c r="M328" s="23">
        <v>91</v>
      </c>
      <c r="N328" s="24">
        <v>73</v>
      </c>
      <c r="O328" s="10"/>
      <c r="P328" s="10"/>
      <c r="Q328" s="10"/>
      <c r="R328" s="10"/>
      <c r="S328" s="10"/>
      <c r="T328" s="10"/>
      <c r="U328" s="10"/>
      <c r="V328" s="10"/>
      <c r="W328" s="10"/>
    </row>
    <row r="329" spans="1:23">
      <c r="A329" s="10"/>
      <c r="B329" s="29"/>
      <c r="C329" s="23">
        <v>386</v>
      </c>
      <c r="D329" s="24"/>
      <c r="E329" s="10"/>
      <c r="F329" s="10"/>
      <c r="G329" s="10"/>
      <c r="H329" s="10"/>
      <c r="I329" s="10"/>
      <c r="J329" s="10"/>
      <c r="K329" s="10"/>
      <c r="L329" s="29">
        <v>95</v>
      </c>
      <c r="M329" s="23">
        <v>107</v>
      </c>
      <c r="N329" s="24">
        <v>102</v>
      </c>
      <c r="O329" s="10"/>
      <c r="P329" s="10"/>
      <c r="Q329" s="10"/>
      <c r="R329" s="10"/>
      <c r="S329" s="10"/>
      <c r="T329" s="10"/>
      <c r="U329" s="10"/>
      <c r="V329" s="10"/>
      <c r="W329" s="10"/>
    </row>
    <row r="330" spans="1:23">
      <c r="A330" s="10"/>
      <c r="B330" s="29"/>
      <c r="C330" s="23">
        <v>180</v>
      </c>
      <c r="D330" s="24"/>
      <c r="E330" s="10"/>
      <c r="F330" s="10"/>
      <c r="G330" s="10"/>
      <c r="H330" s="10"/>
      <c r="I330" s="10"/>
      <c r="J330" s="10"/>
      <c r="K330" s="10"/>
      <c r="L330" s="29">
        <v>99</v>
      </c>
      <c r="M330" s="23">
        <v>102</v>
      </c>
      <c r="N330" s="24">
        <v>79</v>
      </c>
      <c r="O330" s="10"/>
      <c r="P330" s="10"/>
      <c r="Q330" s="10"/>
      <c r="R330" s="10"/>
      <c r="S330" s="10"/>
      <c r="T330" s="10"/>
      <c r="U330" s="10"/>
      <c r="V330" s="10"/>
      <c r="W330" s="10"/>
    </row>
    <row r="331" spans="1:23">
      <c r="A331" s="10"/>
      <c r="B331" s="29"/>
      <c r="C331" s="23">
        <v>306</v>
      </c>
      <c r="D331" s="24"/>
      <c r="E331" s="10"/>
      <c r="F331" s="10"/>
      <c r="G331" s="10"/>
      <c r="H331" s="10"/>
      <c r="I331" s="10"/>
      <c r="J331" s="10"/>
      <c r="K331" s="10"/>
      <c r="L331" s="29">
        <v>133</v>
      </c>
      <c r="M331" s="23">
        <v>69</v>
      </c>
      <c r="N331" s="24">
        <v>120</v>
      </c>
      <c r="O331" s="10"/>
      <c r="P331" s="10"/>
      <c r="Q331" s="10"/>
      <c r="R331" s="10"/>
      <c r="S331" s="10"/>
      <c r="T331" s="10"/>
      <c r="U331" s="10"/>
      <c r="V331" s="10"/>
      <c r="W331" s="10"/>
    </row>
    <row r="332" spans="1:23">
      <c r="A332" s="10"/>
      <c r="B332" s="29"/>
      <c r="C332" s="23">
        <v>316</v>
      </c>
      <c r="D332" s="24"/>
      <c r="E332" s="10"/>
      <c r="F332" s="10"/>
      <c r="G332" s="10"/>
      <c r="H332" s="10"/>
      <c r="I332" s="10"/>
      <c r="J332" s="10"/>
      <c r="K332" s="10"/>
      <c r="L332" s="29">
        <v>110</v>
      </c>
      <c r="M332" s="23">
        <v>76</v>
      </c>
      <c r="N332" s="24">
        <v>76</v>
      </c>
      <c r="O332" s="10"/>
      <c r="P332" s="10"/>
      <c r="Q332" s="10"/>
      <c r="R332" s="10"/>
      <c r="S332" s="10"/>
      <c r="T332" s="10"/>
      <c r="U332" s="10"/>
      <c r="V332" s="10"/>
      <c r="W332" s="10"/>
    </row>
    <row r="333" spans="1:23">
      <c r="A333" s="10"/>
      <c r="B333" s="29"/>
      <c r="C333" s="23">
        <v>314</v>
      </c>
      <c r="D333" s="24"/>
      <c r="E333" s="10"/>
      <c r="F333" s="10"/>
      <c r="G333" s="10"/>
      <c r="H333" s="10"/>
      <c r="I333" s="10"/>
      <c r="J333" s="10"/>
      <c r="K333" s="10"/>
      <c r="L333" s="29">
        <v>76</v>
      </c>
      <c r="M333" s="23">
        <v>91</v>
      </c>
      <c r="N333" s="24">
        <v>94</v>
      </c>
      <c r="O333" s="10"/>
      <c r="P333" s="10"/>
      <c r="Q333" s="10"/>
      <c r="R333" s="10"/>
      <c r="S333" s="10"/>
      <c r="T333" s="10"/>
      <c r="U333" s="10"/>
      <c r="V333" s="10"/>
      <c r="W333" s="10"/>
    </row>
    <row r="334" spans="1:23">
      <c r="A334" s="10"/>
      <c r="B334" s="29"/>
      <c r="C334" s="23">
        <v>407</v>
      </c>
      <c r="D334" s="24"/>
      <c r="E334" s="10"/>
      <c r="F334" s="10"/>
      <c r="G334" s="10"/>
      <c r="H334" s="10"/>
      <c r="I334" s="10"/>
      <c r="J334" s="10"/>
      <c r="K334" s="10"/>
      <c r="L334" s="29">
        <v>87</v>
      </c>
      <c r="M334" s="23">
        <v>123</v>
      </c>
      <c r="N334" s="24">
        <v>87</v>
      </c>
      <c r="O334" s="10"/>
      <c r="P334" s="10"/>
      <c r="Q334" s="10"/>
      <c r="R334" s="10"/>
      <c r="S334" s="10"/>
      <c r="T334" s="10"/>
      <c r="U334" s="10"/>
      <c r="V334" s="10"/>
      <c r="W334" s="10"/>
    </row>
    <row r="335" spans="1:23">
      <c r="A335" s="10"/>
      <c r="B335" s="29"/>
      <c r="C335" s="23">
        <v>386</v>
      </c>
      <c r="D335" s="24"/>
      <c r="E335" s="10"/>
      <c r="F335" s="10"/>
      <c r="G335" s="10"/>
      <c r="H335" s="10"/>
      <c r="I335" s="10"/>
      <c r="J335" s="10"/>
      <c r="K335" s="10"/>
      <c r="L335" s="29">
        <v>139</v>
      </c>
      <c r="M335" s="23">
        <v>188</v>
      </c>
      <c r="N335" s="24">
        <v>72</v>
      </c>
      <c r="O335" s="10"/>
      <c r="P335" s="10"/>
      <c r="Q335" s="10"/>
      <c r="R335" s="10"/>
      <c r="S335" s="10"/>
      <c r="T335" s="10"/>
      <c r="U335" s="10"/>
      <c r="V335" s="10"/>
      <c r="W335" s="10"/>
    </row>
    <row r="336" spans="1:23">
      <c r="A336" s="10"/>
      <c r="B336" s="29"/>
      <c r="C336" s="23">
        <v>314</v>
      </c>
      <c r="D336" s="24"/>
      <c r="E336" s="10"/>
      <c r="F336" s="10"/>
      <c r="G336" s="10"/>
      <c r="H336" s="10"/>
      <c r="I336" s="10"/>
      <c r="J336" s="10"/>
      <c r="K336" s="10"/>
      <c r="L336" s="29">
        <v>92</v>
      </c>
      <c r="M336" s="23">
        <v>122</v>
      </c>
      <c r="N336" s="24">
        <v>98</v>
      </c>
      <c r="O336" s="10"/>
      <c r="P336" s="10"/>
      <c r="Q336" s="10"/>
      <c r="R336" s="10"/>
      <c r="S336" s="10"/>
      <c r="T336" s="10"/>
      <c r="U336" s="10"/>
      <c r="V336" s="10"/>
      <c r="W336" s="10"/>
    </row>
    <row r="337" spans="1:23">
      <c r="A337" s="10"/>
      <c r="B337" s="29"/>
      <c r="C337" s="23">
        <v>156</v>
      </c>
      <c r="D337" s="24"/>
      <c r="E337" s="10"/>
      <c r="F337" s="10"/>
      <c r="G337" s="10"/>
      <c r="H337" s="10"/>
      <c r="I337" s="10"/>
      <c r="J337" s="10"/>
      <c r="K337" s="10"/>
      <c r="L337" s="29">
        <v>129</v>
      </c>
      <c r="M337" s="23">
        <v>110</v>
      </c>
      <c r="N337" s="24">
        <v>95</v>
      </c>
      <c r="O337" s="10"/>
      <c r="P337" s="10"/>
      <c r="Q337" s="10"/>
      <c r="R337" s="10"/>
      <c r="S337" s="10"/>
      <c r="T337" s="10"/>
      <c r="U337" s="10"/>
      <c r="V337" s="10"/>
      <c r="W337" s="10"/>
    </row>
    <row r="338" spans="1:23">
      <c r="A338" s="10"/>
      <c r="B338" s="29"/>
      <c r="C338" s="23">
        <v>157</v>
      </c>
      <c r="D338" s="24"/>
      <c r="E338" s="10"/>
      <c r="F338" s="10"/>
      <c r="G338" s="10"/>
      <c r="H338" s="10"/>
      <c r="I338" s="10"/>
      <c r="J338" s="10"/>
      <c r="K338" s="10"/>
      <c r="L338" s="29">
        <v>134</v>
      </c>
      <c r="M338" s="23">
        <v>108</v>
      </c>
      <c r="N338" s="24">
        <v>106</v>
      </c>
      <c r="O338" s="10"/>
      <c r="P338" s="10"/>
      <c r="Q338" s="10"/>
      <c r="R338" s="10"/>
      <c r="S338" s="10"/>
      <c r="T338" s="10"/>
      <c r="U338" s="10"/>
      <c r="V338" s="10"/>
      <c r="W338" s="10"/>
    </row>
    <row r="339" spans="1:23">
      <c r="A339" s="10"/>
      <c r="B339" s="29"/>
      <c r="C339" s="23">
        <v>246</v>
      </c>
      <c r="D339" s="24"/>
      <c r="E339" s="10"/>
      <c r="F339" s="10"/>
      <c r="G339" s="10"/>
      <c r="H339" s="10"/>
      <c r="I339" s="10"/>
      <c r="J339" s="10"/>
      <c r="K339" s="10"/>
      <c r="L339" s="29">
        <v>87</v>
      </c>
      <c r="M339" s="23">
        <v>87</v>
      </c>
      <c r="N339" s="24">
        <v>102</v>
      </c>
      <c r="O339" s="10"/>
      <c r="P339" s="10"/>
      <c r="Q339" s="10"/>
      <c r="R339" s="10"/>
      <c r="S339" s="10"/>
      <c r="T339" s="10"/>
      <c r="U339" s="10"/>
      <c r="V339" s="10"/>
      <c r="W339" s="10"/>
    </row>
    <row r="340" spans="1:23">
      <c r="A340" s="10"/>
      <c r="B340" s="29"/>
      <c r="C340" s="23">
        <v>246</v>
      </c>
      <c r="D340" s="24"/>
      <c r="E340" s="10"/>
      <c r="F340" s="10"/>
      <c r="G340" s="10"/>
      <c r="H340" s="10"/>
      <c r="I340" s="10"/>
      <c r="J340" s="10"/>
      <c r="K340" s="10"/>
      <c r="L340" s="29">
        <v>100</v>
      </c>
      <c r="M340" s="23">
        <v>117</v>
      </c>
      <c r="N340" s="24">
        <v>71</v>
      </c>
      <c r="O340" s="10"/>
      <c r="P340" s="10"/>
      <c r="Q340" s="10"/>
      <c r="R340" s="10"/>
      <c r="S340" s="10"/>
      <c r="T340" s="10"/>
      <c r="U340" s="10"/>
      <c r="V340" s="10"/>
      <c r="W340" s="10"/>
    </row>
    <row r="341" spans="1:23">
      <c r="A341" s="10"/>
      <c r="B341" s="29"/>
      <c r="C341" s="23">
        <v>376</v>
      </c>
      <c r="D341" s="24"/>
      <c r="E341" s="10"/>
      <c r="F341" s="10"/>
      <c r="G341" s="10"/>
      <c r="H341" s="10"/>
      <c r="I341" s="10"/>
      <c r="J341" s="10"/>
      <c r="K341" s="10"/>
      <c r="L341" s="29">
        <v>99</v>
      </c>
      <c r="M341" s="23">
        <v>97</v>
      </c>
      <c r="N341" s="24">
        <v>126</v>
      </c>
      <c r="O341" s="10"/>
      <c r="P341" s="10"/>
      <c r="Q341" s="10"/>
      <c r="R341" s="10"/>
      <c r="S341" s="10"/>
      <c r="T341" s="10"/>
      <c r="U341" s="10"/>
      <c r="V341" s="10"/>
      <c r="W341" s="10"/>
    </row>
    <row r="342" spans="1:23">
      <c r="A342" s="10"/>
      <c r="B342" s="29"/>
      <c r="C342" s="23">
        <v>221</v>
      </c>
      <c r="D342" s="24"/>
      <c r="E342" s="10"/>
      <c r="F342" s="10"/>
      <c r="G342" s="10"/>
      <c r="H342" s="10"/>
      <c r="I342" s="10"/>
      <c r="J342" s="10"/>
      <c r="K342" s="10"/>
      <c r="L342" s="29">
        <v>64</v>
      </c>
      <c r="M342" s="23">
        <v>110</v>
      </c>
      <c r="N342" s="24">
        <v>81</v>
      </c>
      <c r="O342" s="10"/>
      <c r="P342" s="10"/>
      <c r="Q342" s="10"/>
      <c r="R342" s="10"/>
      <c r="S342" s="10"/>
      <c r="T342" s="10"/>
      <c r="U342" s="10"/>
      <c r="V342" s="10"/>
      <c r="W342" s="10"/>
    </row>
    <row r="343" spans="1:23">
      <c r="A343" s="10"/>
      <c r="B343" s="29"/>
      <c r="C343" s="23">
        <v>366</v>
      </c>
      <c r="D343" s="24"/>
      <c r="E343" s="10"/>
      <c r="F343" s="10"/>
      <c r="G343" s="10"/>
      <c r="H343" s="10"/>
      <c r="I343" s="10"/>
      <c r="J343" s="10"/>
      <c r="K343" s="10"/>
      <c r="L343" s="29">
        <v>122</v>
      </c>
      <c r="M343" s="23">
        <v>105</v>
      </c>
      <c r="N343" s="24">
        <v>107</v>
      </c>
      <c r="O343" s="10"/>
      <c r="P343" s="10"/>
      <c r="Q343" s="10"/>
      <c r="R343" s="10"/>
      <c r="S343" s="10"/>
      <c r="T343" s="10"/>
      <c r="U343" s="10"/>
      <c r="V343" s="10"/>
      <c r="W343" s="10"/>
    </row>
    <row r="344" spans="1:23">
      <c r="A344" s="10"/>
      <c r="B344" s="29"/>
      <c r="C344" s="23">
        <v>121</v>
      </c>
      <c r="D344" s="24"/>
      <c r="E344" s="10"/>
      <c r="F344" s="10"/>
      <c r="G344" s="10"/>
      <c r="H344" s="10"/>
      <c r="I344" s="10"/>
      <c r="J344" s="10"/>
      <c r="K344" s="10"/>
      <c r="L344" s="29">
        <v>99</v>
      </c>
      <c r="M344" s="23">
        <v>85</v>
      </c>
      <c r="N344" s="24">
        <v>101</v>
      </c>
      <c r="O344" s="10"/>
      <c r="P344" s="10"/>
      <c r="Q344" s="10"/>
      <c r="R344" s="10"/>
      <c r="S344" s="10"/>
      <c r="T344" s="10"/>
      <c r="U344" s="10"/>
      <c r="V344" s="10"/>
      <c r="W344" s="10"/>
    </row>
    <row r="345" spans="1:23">
      <c r="A345" s="10"/>
      <c r="B345" s="29"/>
      <c r="C345" s="23">
        <v>255</v>
      </c>
      <c r="D345" s="24"/>
      <c r="E345" s="10"/>
      <c r="F345" s="10"/>
      <c r="G345" s="10"/>
      <c r="H345" s="10"/>
      <c r="I345" s="10"/>
      <c r="J345" s="10"/>
      <c r="K345" s="10"/>
      <c r="L345" s="29">
        <v>87</v>
      </c>
      <c r="M345" s="23">
        <v>130</v>
      </c>
      <c r="N345" s="24">
        <v>62</v>
      </c>
      <c r="O345" s="10"/>
      <c r="P345" s="10"/>
      <c r="Q345" s="10"/>
      <c r="R345" s="10"/>
      <c r="S345" s="10"/>
      <c r="T345" s="10"/>
      <c r="U345" s="10"/>
      <c r="V345" s="10"/>
      <c r="W345" s="10"/>
    </row>
    <row r="346" spans="1:23">
      <c r="A346" s="10"/>
      <c r="B346" s="29"/>
      <c r="C346" s="23">
        <v>389</v>
      </c>
      <c r="D346" s="24"/>
      <c r="E346" s="10"/>
      <c r="F346" s="10"/>
      <c r="G346" s="10"/>
      <c r="H346" s="10"/>
      <c r="I346" s="10"/>
      <c r="J346" s="10"/>
      <c r="K346" s="10"/>
      <c r="L346" s="29">
        <v>102</v>
      </c>
      <c r="M346" s="23">
        <v>141</v>
      </c>
      <c r="N346" s="24">
        <v>92</v>
      </c>
      <c r="O346" s="10"/>
      <c r="P346" s="10"/>
      <c r="Q346" s="10"/>
      <c r="R346" s="10"/>
      <c r="S346" s="10"/>
      <c r="T346" s="10"/>
      <c r="U346" s="10"/>
      <c r="V346" s="10"/>
      <c r="W346" s="10"/>
    </row>
    <row r="347" spans="1:23">
      <c r="A347" s="10"/>
      <c r="B347" s="29"/>
      <c r="C347" s="23">
        <v>336</v>
      </c>
      <c r="D347" s="24"/>
      <c r="E347" s="10"/>
      <c r="F347" s="10"/>
      <c r="G347" s="10"/>
      <c r="H347" s="10"/>
      <c r="I347" s="10"/>
      <c r="J347" s="10"/>
      <c r="K347" s="10"/>
      <c r="L347" s="29">
        <v>107</v>
      </c>
      <c r="M347" s="23">
        <v>86</v>
      </c>
      <c r="N347" s="24">
        <v>114</v>
      </c>
      <c r="O347" s="10"/>
      <c r="P347" s="10"/>
      <c r="Q347" s="10"/>
      <c r="R347" s="10"/>
      <c r="S347" s="10"/>
      <c r="T347" s="10"/>
      <c r="U347" s="10"/>
      <c r="V347" s="10"/>
      <c r="W347" s="10"/>
    </row>
    <row r="348" spans="1:23">
      <c r="A348" s="10"/>
      <c r="B348" s="29"/>
      <c r="C348" s="23">
        <v>234</v>
      </c>
      <c r="D348" s="24"/>
      <c r="E348" s="10"/>
      <c r="F348" s="10"/>
      <c r="G348" s="10"/>
      <c r="H348" s="10"/>
      <c r="I348" s="10"/>
      <c r="J348" s="10"/>
      <c r="K348" s="10"/>
      <c r="L348" s="29">
        <v>101</v>
      </c>
      <c r="M348" s="23">
        <v>98</v>
      </c>
      <c r="N348" s="24">
        <v>62</v>
      </c>
      <c r="O348" s="10"/>
      <c r="P348" s="10"/>
      <c r="Q348" s="10"/>
      <c r="R348" s="10"/>
      <c r="S348" s="10"/>
      <c r="T348" s="10"/>
      <c r="U348" s="10"/>
      <c r="V348" s="10"/>
      <c r="W348" s="10"/>
    </row>
    <row r="349" spans="1:23">
      <c r="A349" s="10"/>
      <c r="B349" s="29"/>
      <c r="C349" s="23">
        <v>205</v>
      </c>
      <c r="D349" s="24"/>
      <c r="E349" s="10"/>
      <c r="F349" s="10"/>
      <c r="G349" s="10"/>
      <c r="H349" s="10"/>
      <c r="I349" s="10"/>
      <c r="J349" s="10"/>
      <c r="K349" s="10"/>
      <c r="L349" s="29">
        <v>71</v>
      </c>
      <c r="M349" s="23">
        <v>101</v>
      </c>
      <c r="N349" s="24">
        <v>85</v>
      </c>
      <c r="O349" s="10"/>
      <c r="P349" s="10"/>
      <c r="Q349" s="10"/>
      <c r="R349" s="10"/>
      <c r="S349" s="10"/>
      <c r="T349" s="10"/>
      <c r="U349" s="10"/>
      <c r="V349" s="10"/>
      <c r="W349" s="10"/>
    </row>
    <row r="350" spans="1:23">
      <c r="A350" s="10"/>
      <c r="B350" s="29"/>
      <c r="C350" s="23">
        <v>350</v>
      </c>
      <c r="D350" s="24"/>
      <c r="E350" s="10"/>
      <c r="F350" s="10"/>
      <c r="G350" s="10"/>
      <c r="H350" s="10"/>
      <c r="I350" s="10"/>
      <c r="J350" s="10"/>
      <c r="K350" s="10"/>
      <c r="L350" s="29">
        <v>134</v>
      </c>
      <c r="M350" s="23">
        <v>114</v>
      </c>
      <c r="N350" s="24">
        <v>96</v>
      </c>
      <c r="O350" s="10"/>
      <c r="P350" s="10"/>
      <c r="Q350" s="10"/>
      <c r="R350" s="10"/>
      <c r="S350" s="10"/>
      <c r="T350" s="10"/>
      <c r="U350" s="10"/>
      <c r="V350" s="10"/>
      <c r="W350" s="10"/>
    </row>
    <row r="351" spans="1:23">
      <c r="A351" s="10"/>
      <c r="B351" s="29"/>
      <c r="C351" s="23">
        <v>392</v>
      </c>
      <c r="D351" s="24"/>
      <c r="E351" s="10"/>
      <c r="F351" s="10"/>
      <c r="G351" s="10"/>
      <c r="H351" s="10"/>
      <c r="I351" s="10"/>
      <c r="J351" s="10"/>
      <c r="K351" s="10"/>
      <c r="L351" s="29">
        <v>128</v>
      </c>
      <c r="M351" s="23">
        <v>134</v>
      </c>
      <c r="N351" s="24">
        <v>98</v>
      </c>
      <c r="O351" s="10"/>
      <c r="P351" s="10"/>
      <c r="Q351" s="10"/>
      <c r="R351" s="10"/>
      <c r="S351" s="10"/>
      <c r="T351" s="10"/>
      <c r="U351" s="10"/>
      <c r="V351" s="10"/>
      <c r="W351" s="10"/>
    </row>
    <row r="352" spans="1:23">
      <c r="A352" s="10"/>
      <c r="B352" s="29"/>
      <c r="C352" s="23">
        <v>285</v>
      </c>
      <c r="D352" s="24"/>
      <c r="E352" s="10"/>
      <c r="F352" s="10"/>
      <c r="G352" s="10"/>
      <c r="H352" s="10"/>
      <c r="I352" s="10"/>
      <c r="J352" s="10"/>
      <c r="K352" s="10"/>
      <c r="L352" s="29">
        <v>162</v>
      </c>
      <c r="M352" s="23">
        <v>123</v>
      </c>
      <c r="N352" s="24">
        <v>99</v>
      </c>
      <c r="O352" s="10"/>
      <c r="P352" s="10"/>
      <c r="Q352" s="10"/>
      <c r="R352" s="10"/>
      <c r="S352" s="10"/>
      <c r="T352" s="10"/>
      <c r="U352" s="10"/>
      <c r="V352" s="10"/>
      <c r="W352" s="10"/>
    </row>
    <row r="353" spans="1:23">
      <c r="A353" s="10"/>
      <c r="B353" s="29"/>
      <c r="C353" s="23">
        <v>407</v>
      </c>
      <c r="D353" s="24"/>
      <c r="E353" s="10"/>
      <c r="F353" s="10"/>
      <c r="G353" s="10"/>
      <c r="H353" s="10"/>
      <c r="I353" s="10"/>
      <c r="J353" s="10"/>
      <c r="K353" s="10"/>
      <c r="L353" s="29">
        <v>141</v>
      </c>
      <c r="M353" s="23">
        <v>125</v>
      </c>
      <c r="N353" s="24">
        <v>108</v>
      </c>
      <c r="O353" s="10"/>
      <c r="P353" s="10"/>
      <c r="Q353" s="10"/>
      <c r="R353" s="10"/>
      <c r="S353" s="10"/>
      <c r="T353" s="10"/>
      <c r="U353" s="10"/>
      <c r="V353" s="10"/>
      <c r="W353" s="10"/>
    </row>
    <row r="354" spans="1:23">
      <c r="A354" s="10"/>
      <c r="B354" s="29"/>
      <c r="C354" s="23">
        <v>228</v>
      </c>
      <c r="D354" s="24"/>
      <c r="E354" s="10"/>
      <c r="F354" s="10"/>
      <c r="G354" s="10"/>
      <c r="H354" s="10"/>
      <c r="I354" s="10"/>
      <c r="J354" s="10"/>
      <c r="K354" s="10"/>
      <c r="L354" s="29">
        <v>190</v>
      </c>
      <c r="M354" s="23">
        <v>122</v>
      </c>
      <c r="N354" s="24">
        <v>101</v>
      </c>
      <c r="O354" s="10"/>
      <c r="P354" s="10"/>
      <c r="Q354" s="10"/>
      <c r="R354" s="10"/>
      <c r="S354" s="10"/>
      <c r="T354" s="10"/>
      <c r="U354" s="10"/>
      <c r="V354" s="10"/>
      <c r="W354" s="10"/>
    </row>
    <row r="355" spans="1:23">
      <c r="A355" s="10"/>
      <c r="B355" s="29"/>
      <c r="C355" s="23">
        <v>321</v>
      </c>
      <c r="D355" s="24"/>
      <c r="E355" s="10"/>
      <c r="F355" s="10"/>
      <c r="G355" s="10"/>
      <c r="H355" s="10"/>
      <c r="I355" s="10"/>
      <c r="J355" s="10"/>
      <c r="K355" s="10"/>
      <c r="L355" s="29">
        <v>116</v>
      </c>
      <c r="M355" s="23">
        <v>106</v>
      </c>
      <c r="N355" s="24">
        <v>113</v>
      </c>
      <c r="O355" s="10"/>
      <c r="P355" s="10"/>
      <c r="Q355" s="10"/>
      <c r="R355" s="10"/>
      <c r="S355" s="10"/>
      <c r="T355" s="10"/>
      <c r="U355" s="10"/>
      <c r="V355" s="10"/>
      <c r="W355" s="10"/>
    </row>
    <row r="356" spans="1:23">
      <c r="A356" s="10"/>
      <c r="B356" s="29"/>
      <c r="C356" s="23">
        <v>360</v>
      </c>
      <c r="D356" s="24"/>
      <c r="E356" s="10"/>
      <c r="F356" s="10"/>
      <c r="G356" s="10"/>
      <c r="H356" s="10"/>
      <c r="I356" s="10"/>
      <c r="J356" s="10"/>
      <c r="K356" s="10"/>
      <c r="L356" s="29">
        <v>129</v>
      </c>
      <c r="M356" s="23">
        <v>115</v>
      </c>
      <c r="N356" s="24">
        <v>101</v>
      </c>
      <c r="O356" s="10"/>
      <c r="P356" s="10"/>
      <c r="Q356" s="10"/>
      <c r="R356" s="10"/>
      <c r="S356" s="10"/>
      <c r="T356" s="10"/>
      <c r="U356" s="10"/>
      <c r="V356" s="10"/>
      <c r="W356" s="10"/>
    </row>
    <row r="357" spans="1:23">
      <c r="A357" s="10"/>
      <c r="B357" s="29"/>
      <c r="C357" s="23">
        <v>344</v>
      </c>
      <c r="D357" s="24"/>
      <c r="E357" s="10"/>
      <c r="F357" s="10"/>
      <c r="G357" s="10"/>
      <c r="H357" s="10"/>
      <c r="I357" s="10"/>
      <c r="J357" s="10"/>
      <c r="K357" s="10"/>
      <c r="L357" s="29">
        <v>91</v>
      </c>
      <c r="M357" s="23">
        <v>118</v>
      </c>
      <c r="N357" s="24">
        <v>108</v>
      </c>
      <c r="O357" s="10"/>
      <c r="P357" s="10"/>
      <c r="Q357" s="10"/>
      <c r="R357" s="10"/>
      <c r="S357" s="10"/>
      <c r="T357" s="10"/>
      <c r="U357" s="10"/>
      <c r="V357" s="10"/>
      <c r="W357" s="10"/>
    </row>
    <row r="358" spans="1:23">
      <c r="A358" s="10"/>
      <c r="B358" s="29"/>
      <c r="C358" s="23">
        <v>254</v>
      </c>
      <c r="D358" s="24"/>
      <c r="E358" s="10"/>
      <c r="F358" s="10"/>
      <c r="G358" s="10"/>
      <c r="H358" s="10"/>
      <c r="I358" s="10"/>
      <c r="J358" s="10"/>
      <c r="K358" s="10"/>
      <c r="L358" s="29">
        <v>188</v>
      </c>
      <c r="M358" s="23">
        <v>142</v>
      </c>
      <c r="N358" s="24">
        <v>91</v>
      </c>
      <c r="O358" s="10"/>
      <c r="P358" s="10"/>
      <c r="Q358" s="10"/>
      <c r="R358" s="10"/>
      <c r="S358" s="10"/>
      <c r="T358" s="10"/>
      <c r="U358" s="10"/>
      <c r="V358" s="10"/>
      <c r="W358" s="10"/>
    </row>
    <row r="359" spans="1:23">
      <c r="A359" s="10"/>
      <c r="B359" s="29"/>
      <c r="C359" s="23">
        <v>392</v>
      </c>
      <c r="D359" s="24"/>
      <c r="E359" s="10"/>
      <c r="F359" s="10"/>
      <c r="G359" s="10"/>
      <c r="H359" s="10"/>
      <c r="I359" s="10"/>
      <c r="J359" s="10"/>
      <c r="K359" s="10"/>
      <c r="L359" s="29">
        <v>131</v>
      </c>
      <c r="M359" s="23">
        <v>83</v>
      </c>
      <c r="N359" s="24">
        <v>87</v>
      </c>
      <c r="O359" s="10"/>
      <c r="P359" s="10"/>
      <c r="Q359" s="10"/>
      <c r="R359" s="10"/>
      <c r="S359" s="10"/>
      <c r="T359" s="10"/>
      <c r="U359" s="10"/>
      <c r="V359" s="10"/>
      <c r="W359" s="10"/>
    </row>
    <row r="360" spans="1:23">
      <c r="A360" s="10"/>
      <c r="B360" s="29"/>
      <c r="C360" s="23">
        <v>244</v>
      </c>
      <c r="D360" s="24"/>
      <c r="E360" s="10"/>
      <c r="F360" s="10"/>
      <c r="G360" s="10"/>
      <c r="H360" s="10"/>
      <c r="I360" s="10"/>
      <c r="J360" s="10"/>
      <c r="K360" s="10"/>
      <c r="L360" s="29">
        <v>173</v>
      </c>
      <c r="M360" s="23">
        <v>127</v>
      </c>
      <c r="N360" s="24">
        <v>91</v>
      </c>
      <c r="O360" s="10"/>
      <c r="P360" s="10"/>
      <c r="Q360" s="10"/>
      <c r="R360" s="10"/>
      <c r="S360" s="10"/>
      <c r="T360" s="10"/>
      <c r="U360" s="10"/>
      <c r="V360" s="10"/>
      <c r="W360" s="10"/>
    </row>
    <row r="361" spans="1:23">
      <c r="A361" s="10"/>
      <c r="B361" s="29"/>
      <c r="C361" s="23">
        <v>176</v>
      </c>
      <c r="D361" s="24"/>
      <c r="E361" s="10"/>
      <c r="F361" s="10"/>
      <c r="G361" s="10"/>
      <c r="H361" s="10"/>
      <c r="I361" s="10"/>
      <c r="J361" s="10"/>
      <c r="K361" s="10"/>
      <c r="L361" s="29">
        <v>141</v>
      </c>
      <c r="M361" s="23">
        <v>86</v>
      </c>
      <c r="N361" s="24">
        <v>94</v>
      </c>
      <c r="O361" s="10"/>
      <c r="P361" s="10"/>
      <c r="Q361" s="10"/>
      <c r="R361" s="10"/>
      <c r="S361" s="10"/>
      <c r="T361" s="10"/>
      <c r="U361" s="10"/>
      <c r="V361" s="10"/>
      <c r="W361" s="10"/>
    </row>
    <row r="362" spans="1:23">
      <c r="A362" s="10"/>
      <c r="B362" s="29"/>
      <c r="C362" s="23">
        <v>176</v>
      </c>
      <c r="D362" s="24"/>
      <c r="E362" s="10"/>
      <c r="F362" s="10"/>
      <c r="G362" s="10"/>
      <c r="H362" s="10"/>
      <c r="I362" s="10"/>
      <c r="J362" s="10"/>
      <c r="K362" s="10"/>
      <c r="L362" s="29">
        <v>161</v>
      </c>
      <c r="M362" s="23">
        <v>85</v>
      </c>
      <c r="N362" s="24">
        <v>101</v>
      </c>
      <c r="O362" s="10"/>
      <c r="P362" s="10"/>
      <c r="Q362" s="10"/>
      <c r="R362" s="10"/>
      <c r="S362" s="10"/>
      <c r="T362" s="10"/>
      <c r="U362" s="10"/>
      <c r="V362" s="10"/>
      <c r="W362" s="10"/>
    </row>
    <row r="363" spans="1:23">
      <c r="A363" s="10"/>
      <c r="B363" s="29"/>
      <c r="C363" s="23">
        <v>314</v>
      </c>
      <c r="D363" s="24"/>
      <c r="E363" s="10"/>
      <c r="F363" s="10"/>
      <c r="G363" s="10"/>
      <c r="H363" s="10"/>
      <c r="I363" s="10"/>
      <c r="J363" s="10"/>
      <c r="K363" s="10"/>
      <c r="L363" s="29">
        <v>81</v>
      </c>
      <c r="M363" s="23">
        <v>101</v>
      </c>
      <c r="N363" s="24">
        <v>83</v>
      </c>
      <c r="O363" s="10"/>
      <c r="P363" s="10"/>
      <c r="Q363" s="10"/>
      <c r="R363" s="10"/>
      <c r="S363" s="10"/>
      <c r="T363" s="10"/>
      <c r="U363" s="10"/>
      <c r="V363" s="10"/>
      <c r="W363" s="10"/>
    </row>
    <row r="364" spans="1:23">
      <c r="A364" s="10"/>
      <c r="B364" s="29"/>
      <c r="C364" s="23">
        <v>278</v>
      </c>
      <c r="D364" s="24"/>
      <c r="E364" s="10"/>
      <c r="F364" s="10"/>
      <c r="G364" s="10"/>
      <c r="H364" s="10"/>
      <c r="I364" s="10"/>
      <c r="J364" s="10"/>
      <c r="K364" s="10"/>
      <c r="L364" s="29">
        <v>92</v>
      </c>
      <c r="M364" s="23">
        <v>71</v>
      </c>
      <c r="N364" s="24">
        <v>87</v>
      </c>
      <c r="O364" s="10"/>
      <c r="P364" s="10"/>
      <c r="Q364" s="10"/>
      <c r="R364" s="10"/>
      <c r="S364" s="10"/>
      <c r="T364" s="10"/>
      <c r="U364" s="10"/>
      <c r="V364" s="10"/>
      <c r="W364" s="10"/>
    </row>
    <row r="365" spans="1:23">
      <c r="A365" s="10"/>
      <c r="B365" s="29"/>
      <c r="C365" s="23">
        <v>127</v>
      </c>
      <c r="D365" s="24"/>
      <c r="E365" s="10"/>
      <c r="F365" s="10"/>
      <c r="G365" s="10"/>
      <c r="H365" s="10"/>
      <c r="I365" s="10"/>
      <c r="J365" s="10"/>
      <c r="K365" s="10"/>
      <c r="L365" s="29">
        <v>132</v>
      </c>
      <c r="M365" s="23">
        <v>72</v>
      </c>
      <c r="N365" s="24">
        <v>69</v>
      </c>
      <c r="O365" s="10"/>
      <c r="P365" s="10"/>
      <c r="Q365" s="10"/>
      <c r="R365" s="10"/>
      <c r="S365" s="10"/>
      <c r="T365" s="10"/>
      <c r="U365" s="10"/>
      <c r="V365" s="10"/>
      <c r="W365" s="10"/>
    </row>
    <row r="366" spans="1:23">
      <c r="A366" s="10"/>
      <c r="B366" s="29"/>
      <c r="C366" s="23">
        <v>442</v>
      </c>
      <c r="D366" s="24"/>
      <c r="E366" s="10"/>
      <c r="F366" s="10"/>
      <c r="G366" s="10"/>
      <c r="H366" s="10"/>
      <c r="I366" s="10"/>
      <c r="J366" s="10"/>
      <c r="K366" s="10"/>
      <c r="L366" s="29">
        <v>194</v>
      </c>
      <c r="M366" s="23">
        <v>72</v>
      </c>
      <c r="N366" s="24">
        <v>81</v>
      </c>
      <c r="O366" s="10"/>
      <c r="P366" s="10"/>
      <c r="Q366" s="10"/>
      <c r="R366" s="10"/>
      <c r="S366" s="10"/>
      <c r="T366" s="10"/>
      <c r="U366" s="10"/>
      <c r="V366" s="10"/>
      <c r="W366" s="10"/>
    </row>
    <row r="367" spans="1:23">
      <c r="A367" s="10"/>
      <c r="B367" s="29"/>
      <c r="C367" s="23">
        <v>295</v>
      </c>
      <c r="D367" s="24"/>
      <c r="E367" s="10"/>
      <c r="F367" s="10"/>
      <c r="G367" s="10"/>
      <c r="H367" s="10"/>
      <c r="I367" s="10"/>
      <c r="J367" s="10"/>
      <c r="K367" s="10"/>
      <c r="L367" s="29"/>
      <c r="M367" s="23">
        <v>147</v>
      </c>
      <c r="N367" s="24">
        <v>61</v>
      </c>
      <c r="O367" s="10"/>
      <c r="P367" s="10"/>
      <c r="Q367" s="10"/>
      <c r="R367" s="10"/>
      <c r="S367" s="10"/>
      <c r="T367" s="10"/>
      <c r="U367" s="10"/>
      <c r="V367" s="10"/>
      <c r="W367" s="10"/>
    </row>
    <row r="368" spans="1:23">
      <c r="A368" s="10"/>
      <c r="B368" s="29"/>
      <c r="C368" s="23">
        <v>303</v>
      </c>
      <c r="D368" s="24"/>
      <c r="E368" s="10"/>
      <c r="F368" s="10"/>
      <c r="G368" s="10"/>
      <c r="H368" s="10"/>
      <c r="I368" s="10"/>
      <c r="J368" s="10"/>
      <c r="K368" s="10"/>
      <c r="L368" s="29"/>
      <c r="M368" s="23">
        <v>97</v>
      </c>
      <c r="N368" s="24">
        <v>124</v>
      </c>
      <c r="O368" s="10"/>
      <c r="P368" s="10"/>
      <c r="Q368" s="10"/>
      <c r="R368" s="10"/>
      <c r="S368" s="10"/>
      <c r="T368" s="10"/>
      <c r="U368" s="10"/>
      <c r="V368" s="10"/>
      <c r="W368" s="10"/>
    </row>
    <row r="369" spans="1:23">
      <c r="A369" s="10"/>
      <c r="B369" s="29"/>
      <c r="C369" s="23">
        <v>306</v>
      </c>
      <c r="D369" s="24"/>
      <c r="E369" s="10"/>
      <c r="F369" s="10"/>
      <c r="G369" s="10"/>
      <c r="H369" s="10"/>
      <c r="I369" s="10"/>
      <c r="J369" s="10"/>
      <c r="K369" s="10"/>
      <c r="L369" s="29"/>
      <c r="M369" s="23">
        <v>103</v>
      </c>
      <c r="N369" s="24">
        <v>119</v>
      </c>
      <c r="O369" s="10"/>
      <c r="P369" s="10"/>
      <c r="Q369" s="10"/>
      <c r="R369" s="10"/>
      <c r="S369" s="10"/>
      <c r="T369" s="10"/>
      <c r="U369" s="10"/>
      <c r="V369" s="10"/>
      <c r="W369" s="10"/>
    </row>
    <row r="370" spans="1:23">
      <c r="A370" s="10"/>
      <c r="B370" s="29"/>
      <c r="C370" s="23">
        <v>254</v>
      </c>
      <c r="D370" s="24"/>
      <c r="E370" s="10"/>
      <c r="F370" s="10"/>
      <c r="G370" s="10"/>
      <c r="H370" s="10"/>
      <c r="I370" s="10"/>
      <c r="J370" s="10"/>
      <c r="K370" s="10"/>
      <c r="L370" s="29"/>
      <c r="M370" s="23">
        <v>151</v>
      </c>
      <c r="N370" s="24">
        <v>69</v>
      </c>
      <c r="O370" s="10"/>
      <c r="P370" s="10"/>
      <c r="Q370" s="10"/>
      <c r="R370" s="10"/>
      <c r="S370" s="10"/>
      <c r="T370" s="10"/>
      <c r="U370" s="10"/>
      <c r="V370" s="10"/>
      <c r="W370" s="10"/>
    </row>
    <row r="371" spans="1:23">
      <c r="A371" s="10"/>
      <c r="B371" s="29"/>
      <c r="C371" s="23">
        <v>396</v>
      </c>
      <c r="D371" s="24"/>
      <c r="E371" s="10"/>
      <c r="F371" s="10"/>
      <c r="G371" s="10"/>
      <c r="H371" s="10"/>
      <c r="I371" s="10"/>
      <c r="J371" s="10"/>
      <c r="K371" s="10"/>
      <c r="L371" s="29"/>
      <c r="M371" s="23">
        <v>104</v>
      </c>
      <c r="N371" s="24">
        <v>106</v>
      </c>
      <c r="O371" s="10"/>
      <c r="P371" s="10"/>
      <c r="Q371" s="10"/>
      <c r="R371" s="10"/>
      <c r="S371" s="10"/>
      <c r="T371" s="10"/>
      <c r="U371" s="10"/>
      <c r="V371" s="10"/>
      <c r="W371" s="10"/>
    </row>
    <row r="372" spans="1:23">
      <c r="A372" s="10"/>
      <c r="B372" s="29"/>
      <c r="C372" s="23">
        <v>238</v>
      </c>
      <c r="D372" s="24"/>
      <c r="E372" s="10"/>
      <c r="F372" s="10"/>
      <c r="G372" s="10"/>
      <c r="H372" s="10"/>
      <c r="I372" s="10"/>
      <c r="J372" s="10"/>
      <c r="K372" s="10"/>
      <c r="L372" s="29"/>
      <c r="M372" s="23">
        <v>97</v>
      </c>
      <c r="N372" s="24">
        <v>82</v>
      </c>
      <c r="O372" s="10"/>
      <c r="P372" s="10"/>
      <c r="Q372" s="10"/>
      <c r="R372" s="10"/>
      <c r="S372" s="10"/>
      <c r="T372" s="10"/>
      <c r="U372" s="10"/>
      <c r="V372" s="10"/>
      <c r="W372" s="10"/>
    </row>
    <row r="373" spans="1:23">
      <c r="A373" s="10"/>
      <c r="B373" s="29"/>
      <c r="C373" s="23">
        <v>152</v>
      </c>
      <c r="D373" s="24"/>
      <c r="E373" s="10"/>
      <c r="F373" s="10"/>
      <c r="G373" s="10"/>
      <c r="H373" s="10"/>
      <c r="I373" s="10"/>
      <c r="J373" s="10"/>
      <c r="K373" s="10"/>
      <c r="L373" s="29"/>
      <c r="M373" s="23">
        <v>144</v>
      </c>
      <c r="N373" s="24">
        <v>104</v>
      </c>
      <c r="O373" s="10"/>
      <c r="P373" s="10"/>
      <c r="Q373" s="10"/>
      <c r="R373" s="10"/>
      <c r="S373" s="10"/>
      <c r="T373" s="10"/>
      <c r="U373" s="10"/>
      <c r="V373" s="10"/>
      <c r="W373" s="10"/>
    </row>
    <row r="374" spans="1:23">
      <c r="A374" s="10"/>
      <c r="B374" s="29"/>
      <c r="C374" s="23">
        <v>366</v>
      </c>
      <c r="D374" s="24"/>
      <c r="E374" s="10"/>
      <c r="F374" s="10"/>
      <c r="G374" s="10"/>
      <c r="H374" s="10"/>
      <c r="I374" s="10"/>
      <c r="J374" s="10"/>
      <c r="K374" s="10"/>
      <c r="L374" s="29"/>
      <c r="M374" s="23">
        <v>107</v>
      </c>
      <c r="N374" s="24">
        <v>140</v>
      </c>
      <c r="O374" s="10"/>
      <c r="P374" s="10"/>
      <c r="Q374" s="10"/>
      <c r="R374" s="10"/>
      <c r="S374" s="10"/>
      <c r="T374" s="10"/>
      <c r="U374" s="10"/>
      <c r="V374" s="10"/>
      <c r="W374" s="10"/>
    </row>
    <row r="375" spans="1:23">
      <c r="A375" s="10"/>
      <c r="B375" s="29"/>
      <c r="C375" s="23">
        <v>304</v>
      </c>
      <c r="D375" s="24"/>
      <c r="E375" s="10"/>
      <c r="F375" s="10"/>
      <c r="G375" s="10"/>
      <c r="H375" s="10"/>
      <c r="I375" s="10"/>
      <c r="J375" s="10"/>
      <c r="K375" s="10"/>
      <c r="L375" s="29"/>
      <c r="M375" s="23">
        <v>71</v>
      </c>
      <c r="N375" s="24">
        <v>103</v>
      </c>
      <c r="O375" s="10"/>
      <c r="P375" s="10"/>
      <c r="Q375" s="10"/>
      <c r="R375" s="10"/>
      <c r="S375" s="10"/>
      <c r="T375" s="10"/>
      <c r="U375" s="10"/>
      <c r="V375" s="10"/>
      <c r="W375" s="10"/>
    </row>
    <row r="376" spans="1:23">
      <c r="A376" s="10"/>
      <c r="B376" s="29"/>
      <c r="C376" s="23">
        <v>267</v>
      </c>
      <c r="D376" s="24"/>
      <c r="E376" s="10"/>
      <c r="F376" s="10"/>
      <c r="G376" s="10"/>
      <c r="H376" s="10"/>
      <c r="I376" s="10"/>
      <c r="J376" s="10"/>
      <c r="K376" s="10"/>
      <c r="L376" s="29"/>
      <c r="M376" s="23">
        <v>104</v>
      </c>
      <c r="N376" s="24">
        <v>66</v>
      </c>
      <c r="O376" s="10"/>
      <c r="P376" s="10"/>
      <c r="Q376" s="10"/>
      <c r="R376" s="10"/>
      <c r="S376" s="10"/>
      <c r="T376" s="10"/>
      <c r="U376" s="10"/>
      <c r="V376" s="10"/>
      <c r="W376" s="10"/>
    </row>
    <row r="377" spans="1:23">
      <c r="A377" s="10"/>
      <c r="B377" s="29"/>
      <c r="C377" s="23">
        <v>384</v>
      </c>
      <c r="D377" s="24"/>
      <c r="E377" s="10"/>
      <c r="F377" s="10"/>
      <c r="G377" s="10"/>
      <c r="H377" s="10"/>
      <c r="I377" s="10"/>
      <c r="J377" s="10"/>
      <c r="K377" s="10"/>
      <c r="L377" s="29"/>
      <c r="M377" s="23">
        <v>113</v>
      </c>
      <c r="N377" s="24">
        <v>145</v>
      </c>
      <c r="O377" s="10"/>
      <c r="P377" s="10"/>
      <c r="Q377" s="10"/>
      <c r="R377" s="10"/>
      <c r="S377" s="10"/>
      <c r="T377" s="10"/>
      <c r="U377" s="10"/>
      <c r="V377" s="10"/>
      <c r="W377" s="10"/>
    </row>
    <row r="378" spans="1:23">
      <c r="A378" s="10"/>
      <c r="B378" s="29"/>
      <c r="C378" s="23">
        <v>180</v>
      </c>
      <c r="D378" s="24"/>
      <c r="E378" s="10"/>
      <c r="F378" s="10"/>
      <c r="G378" s="10"/>
      <c r="H378" s="10"/>
      <c r="I378" s="10"/>
      <c r="J378" s="10"/>
      <c r="K378" s="10"/>
      <c r="L378" s="29"/>
      <c r="M378" s="23">
        <v>115</v>
      </c>
      <c r="N378" s="24">
        <v>95</v>
      </c>
      <c r="O378" s="10"/>
      <c r="P378" s="10"/>
      <c r="Q378" s="10"/>
      <c r="R378" s="10"/>
      <c r="S378" s="10"/>
      <c r="T378" s="10"/>
      <c r="U378" s="10"/>
      <c r="V378" s="10"/>
      <c r="W378" s="10"/>
    </row>
    <row r="379" spans="1:23">
      <c r="A379" s="10"/>
      <c r="B379" s="29"/>
      <c r="C379" s="23">
        <v>242</v>
      </c>
      <c r="D379" s="24"/>
      <c r="E379" s="10"/>
      <c r="F379" s="10"/>
      <c r="G379" s="10"/>
      <c r="H379" s="10"/>
      <c r="I379" s="10"/>
      <c r="J379" s="10"/>
      <c r="K379" s="10"/>
      <c r="L379" s="29"/>
      <c r="M379" s="23">
        <v>95</v>
      </c>
      <c r="N379" s="24">
        <v>111</v>
      </c>
      <c r="O379" s="10"/>
      <c r="P379" s="10"/>
      <c r="Q379" s="10"/>
      <c r="R379" s="10"/>
      <c r="S379" s="10"/>
      <c r="T379" s="10"/>
      <c r="U379" s="10"/>
      <c r="V379" s="10"/>
      <c r="W379" s="10"/>
    </row>
    <row r="380" spans="1:23">
      <c r="A380" s="10"/>
      <c r="B380" s="29"/>
      <c r="C380" s="23">
        <v>371</v>
      </c>
      <c r="D380" s="24"/>
      <c r="E380" s="10"/>
      <c r="F380" s="10"/>
      <c r="G380" s="10"/>
      <c r="H380" s="10"/>
      <c r="I380" s="10"/>
      <c r="J380" s="10"/>
      <c r="K380" s="10"/>
      <c r="L380" s="29"/>
      <c r="M380" s="23">
        <v>118</v>
      </c>
      <c r="N380" s="24">
        <v>102</v>
      </c>
      <c r="O380" s="10"/>
      <c r="P380" s="10"/>
      <c r="Q380" s="10"/>
      <c r="R380" s="10"/>
      <c r="S380" s="10"/>
      <c r="T380" s="10"/>
      <c r="U380" s="10"/>
      <c r="V380" s="10"/>
      <c r="W380" s="10"/>
    </row>
    <row r="381" spans="1:23">
      <c r="A381" s="10"/>
      <c r="B381" s="29"/>
      <c r="C381" s="23">
        <v>197</v>
      </c>
      <c r="D381" s="24"/>
      <c r="E381" s="10"/>
      <c r="F381" s="10"/>
      <c r="G381" s="10"/>
      <c r="H381" s="10"/>
      <c r="I381" s="10"/>
      <c r="J381" s="10"/>
      <c r="K381" s="10"/>
      <c r="L381" s="29"/>
      <c r="M381" s="23">
        <v>101</v>
      </c>
      <c r="N381" s="24">
        <v>60</v>
      </c>
      <c r="O381" s="10"/>
      <c r="P381" s="10"/>
      <c r="Q381" s="10"/>
      <c r="R381" s="10"/>
      <c r="S381" s="10"/>
      <c r="T381" s="10"/>
      <c r="U381" s="10"/>
      <c r="V381" s="10"/>
      <c r="W381" s="10"/>
    </row>
    <row r="382" spans="1:23">
      <c r="A382" s="10"/>
      <c r="B382" s="29"/>
      <c r="C382" s="23">
        <v>245</v>
      </c>
      <c r="D382" s="24"/>
      <c r="E382" s="10"/>
      <c r="F382" s="10"/>
      <c r="G382" s="10"/>
      <c r="H382" s="10"/>
      <c r="I382" s="10"/>
      <c r="J382" s="10"/>
      <c r="K382" s="10"/>
      <c r="L382" s="29"/>
      <c r="M382" s="23">
        <v>108</v>
      </c>
      <c r="N382" s="24">
        <v>140</v>
      </c>
      <c r="O382" s="10"/>
      <c r="P382" s="10"/>
      <c r="Q382" s="10"/>
      <c r="R382" s="10"/>
      <c r="S382" s="10"/>
      <c r="T382" s="10"/>
      <c r="U382" s="10"/>
      <c r="V382" s="10"/>
      <c r="W382" s="10"/>
    </row>
    <row r="383" spans="1:23">
      <c r="A383" s="10"/>
      <c r="B383" s="29"/>
      <c r="C383" s="23">
        <v>406</v>
      </c>
      <c r="D383" s="24"/>
      <c r="E383" s="10"/>
      <c r="F383" s="10"/>
      <c r="G383" s="10"/>
      <c r="H383" s="10"/>
      <c r="I383" s="10"/>
      <c r="J383" s="10"/>
      <c r="K383" s="10"/>
      <c r="L383" s="29"/>
      <c r="M383" s="23">
        <v>83</v>
      </c>
      <c r="N383" s="24">
        <v>84</v>
      </c>
      <c r="O383" s="10"/>
      <c r="P383" s="10"/>
      <c r="Q383" s="10"/>
      <c r="R383" s="10"/>
      <c r="S383" s="10"/>
      <c r="T383" s="10"/>
      <c r="U383" s="10"/>
      <c r="V383" s="10"/>
      <c r="W383" s="10"/>
    </row>
    <row r="384" spans="1:23">
      <c r="A384" s="10"/>
      <c r="B384" s="29"/>
      <c r="C384" s="23">
        <v>257</v>
      </c>
      <c r="D384" s="24"/>
      <c r="E384" s="10"/>
      <c r="F384" s="10"/>
      <c r="G384" s="10"/>
      <c r="H384" s="10"/>
      <c r="I384" s="10"/>
      <c r="J384" s="10"/>
      <c r="K384" s="10"/>
      <c r="L384" s="29"/>
      <c r="M384" s="23">
        <v>102</v>
      </c>
      <c r="N384" s="24">
        <v>82</v>
      </c>
      <c r="O384" s="10"/>
      <c r="P384" s="10"/>
      <c r="Q384" s="10"/>
      <c r="R384" s="10"/>
      <c r="S384" s="10"/>
      <c r="T384" s="10"/>
      <c r="U384" s="10"/>
      <c r="V384" s="10"/>
      <c r="W384" s="10"/>
    </row>
    <row r="385" spans="1:23">
      <c r="A385" s="10"/>
      <c r="B385" s="29"/>
      <c r="C385" s="23">
        <v>230</v>
      </c>
      <c r="D385" s="24"/>
      <c r="E385" s="10"/>
      <c r="F385" s="10"/>
      <c r="G385" s="10"/>
      <c r="H385" s="10"/>
      <c r="I385" s="10"/>
      <c r="J385" s="10"/>
      <c r="K385" s="10"/>
      <c r="L385" s="29"/>
      <c r="M385" s="23">
        <v>94</v>
      </c>
      <c r="N385" s="24">
        <v>89</v>
      </c>
      <c r="O385" s="10"/>
      <c r="P385" s="10"/>
      <c r="Q385" s="10"/>
      <c r="R385" s="10"/>
      <c r="S385" s="10"/>
      <c r="T385" s="10"/>
      <c r="U385" s="10"/>
      <c r="V385" s="10"/>
      <c r="W385" s="10"/>
    </row>
    <row r="386" spans="1:23">
      <c r="A386" s="10"/>
      <c r="B386" s="29"/>
      <c r="C386" s="23">
        <v>194</v>
      </c>
      <c r="D386" s="24"/>
      <c r="E386" s="10"/>
      <c r="F386" s="10"/>
      <c r="G386" s="10"/>
      <c r="H386" s="10"/>
      <c r="I386" s="10"/>
      <c r="J386" s="10"/>
      <c r="K386" s="10"/>
      <c r="L386" s="29"/>
      <c r="M386" s="23">
        <v>120</v>
      </c>
      <c r="N386" s="24">
        <v>85</v>
      </c>
      <c r="O386" s="10"/>
      <c r="P386" s="10"/>
      <c r="Q386" s="10"/>
      <c r="R386" s="10"/>
      <c r="S386" s="10"/>
      <c r="T386" s="10"/>
      <c r="U386" s="10"/>
      <c r="V386" s="10"/>
      <c r="W386" s="10"/>
    </row>
    <row r="387" spans="1:23">
      <c r="A387" s="10"/>
      <c r="B387" s="29"/>
      <c r="C387" s="23">
        <v>366</v>
      </c>
      <c r="D387" s="24"/>
      <c r="E387" s="10"/>
      <c r="F387" s="10"/>
      <c r="G387" s="10"/>
      <c r="H387" s="10"/>
      <c r="I387" s="10"/>
      <c r="J387" s="10"/>
      <c r="K387" s="10"/>
      <c r="L387" s="29"/>
      <c r="M387" s="23">
        <v>137</v>
      </c>
      <c r="N387" s="24">
        <v>64</v>
      </c>
      <c r="O387" s="10"/>
      <c r="P387" s="10"/>
      <c r="Q387" s="10"/>
      <c r="R387" s="10"/>
      <c r="S387" s="10"/>
      <c r="T387" s="10"/>
      <c r="U387" s="10"/>
      <c r="V387" s="10"/>
      <c r="W387" s="10"/>
    </row>
    <row r="388" spans="1:23">
      <c r="A388" s="10"/>
      <c r="B388" s="29"/>
      <c r="C388" s="23">
        <v>244</v>
      </c>
      <c r="D388" s="24"/>
      <c r="E388" s="10"/>
      <c r="F388" s="10"/>
      <c r="G388" s="10"/>
      <c r="H388" s="10"/>
      <c r="I388" s="10"/>
      <c r="J388" s="10"/>
      <c r="K388" s="10"/>
      <c r="L388" s="29"/>
      <c r="M388" s="23">
        <v>89</v>
      </c>
      <c r="N388" s="24">
        <v>69</v>
      </c>
      <c r="O388" s="10"/>
      <c r="P388" s="10"/>
      <c r="Q388" s="10"/>
      <c r="R388" s="10"/>
      <c r="S388" s="10"/>
      <c r="T388" s="10"/>
      <c r="U388" s="10"/>
      <c r="V388" s="10"/>
      <c r="W388" s="10"/>
    </row>
    <row r="389" spans="1:23">
      <c r="A389" s="10"/>
      <c r="B389" s="29"/>
      <c r="C389" s="23">
        <v>333</v>
      </c>
      <c r="D389" s="24"/>
      <c r="E389" s="10"/>
      <c r="F389" s="10"/>
      <c r="G389" s="10"/>
      <c r="H389" s="10"/>
      <c r="I389" s="10"/>
      <c r="J389" s="10"/>
      <c r="K389" s="10"/>
      <c r="L389" s="29"/>
      <c r="M389" s="23">
        <v>93</v>
      </c>
      <c r="N389" s="24">
        <v>93</v>
      </c>
      <c r="O389" s="10"/>
      <c r="P389" s="10"/>
      <c r="Q389" s="10"/>
      <c r="R389" s="10"/>
      <c r="S389" s="10"/>
      <c r="T389" s="10"/>
      <c r="U389" s="10"/>
      <c r="V389" s="10"/>
      <c r="W389" s="10"/>
    </row>
    <row r="390" spans="1:23">
      <c r="A390" s="10"/>
      <c r="B390" s="29"/>
      <c r="C390" s="23">
        <v>370</v>
      </c>
      <c r="D390" s="24"/>
      <c r="E390" s="10"/>
      <c r="F390" s="10"/>
      <c r="G390" s="10"/>
      <c r="H390" s="10"/>
      <c r="I390" s="10"/>
      <c r="J390" s="10"/>
      <c r="K390" s="10"/>
      <c r="L390" s="29"/>
      <c r="M390" s="23">
        <v>134</v>
      </c>
      <c r="N390" s="24">
        <v>128</v>
      </c>
      <c r="O390" s="10"/>
      <c r="P390" s="10"/>
      <c r="Q390" s="10"/>
      <c r="R390" s="10"/>
      <c r="S390" s="10"/>
      <c r="T390" s="10"/>
      <c r="U390" s="10"/>
      <c r="V390" s="10"/>
      <c r="W390" s="10"/>
    </row>
    <row r="391" spans="1:23">
      <c r="A391" s="10"/>
      <c r="B391" s="29"/>
      <c r="C391" s="23">
        <v>297</v>
      </c>
      <c r="D391" s="24"/>
      <c r="E391" s="10"/>
      <c r="F391" s="10"/>
      <c r="G391" s="10"/>
      <c r="H391" s="10"/>
      <c r="I391" s="10"/>
      <c r="J391" s="10"/>
      <c r="K391" s="10"/>
      <c r="L391" s="29"/>
      <c r="M391" s="23">
        <v>110</v>
      </c>
      <c r="N391" s="24">
        <v>79</v>
      </c>
      <c r="O391" s="10"/>
      <c r="P391" s="10"/>
      <c r="Q391" s="10"/>
      <c r="R391" s="10"/>
      <c r="S391" s="10"/>
      <c r="T391" s="10"/>
      <c r="U391" s="10"/>
      <c r="V391" s="10"/>
      <c r="W391" s="10"/>
    </row>
    <row r="392" spans="1:23">
      <c r="A392" s="10"/>
      <c r="B392" s="29"/>
      <c r="C392" s="23">
        <v>295</v>
      </c>
      <c r="D392" s="24"/>
      <c r="E392" s="10"/>
      <c r="F392" s="10"/>
      <c r="G392" s="10"/>
      <c r="H392" s="10"/>
      <c r="I392" s="10"/>
      <c r="J392" s="10"/>
      <c r="K392" s="10"/>
      <c r="L392" s="29"/>
      <c r="M392" s="23">
        <v>82</v>
      </c>
      <c r="N392" s="24">
        <v>103</v>
      </c>
      <c r="O392" s="10"/>
      <c r="P392" s="10"/>
      <c r="Q392" s="10"/>
      <c r="R392" s="10"/>
      <c r="S392" s="10"/>
      <c r="T392" s="10"/>
      <c r="U392" s="10"/>
      <c r="V392" s="10"/>
      <c r="W392" s="10"/>
    </row>
    <row r="393" spans="1:23">
      <c r="A393" s="10"/>
      <c r="B393" s="29"/>
      <c r="C393" s="23">
        <v>165</v>
      </c>
      <c r="D393" s="24"/>
      <c r="E393" s="10"/>
      <c r="F393" s="10"/>
      <c r="G393" s="10"/>
      <c r="H393" s="10"/>
      <c r="I393" s="10"/>
      <c r="J393" s="10"/>
      <c r="K393" s="10"/>
      <c r="L393" s="29"/>
      <c r="M393" s="23">
        <v>126</v>
      </c>
      <c r="N393" s="24">
        <v>61</v>
      </c>
      <c r="O393" s="10"/>
      <c r="P393" s="10"/>
      <c r="Q393" s="10"/>
      <c r="R393" s="10"/>
      <c r="S393" s="10"/>
      <c r="T393" s="10"/>
      <c r="U393" s="10"/>
      <c r="V393" s="10"/>
      <c r="W393" s="10"/>
    </row>
    <row r="394" spans="1:23">
      <c r="A394" s="10"/>
      <c r="B394" s="29"/>
      <c r="C394" s="23">
        <v>351</v>
      </c>
      <c r="D394" s="24"/>
      <c r="E394" s="10"/>
      <c r="F394" s="10"/>
      <c r="G394" s="10"/>
      <c r="H394" s="10"/>
      <c r="I394" s="10"/>
      <c r="J394" s="10"/>
      <c r="K394" s="10"/>
      <c r="L394" s="29"/>
      <c r="M394" s="23">
        <v>140</v>
      </c>
      <c r="N394" s="24">
        <v>88</v>
      </c>
      <c r="O394" s="10"/>
      <c r="P394" s="10"/>
      <c r="Q394" s="10"/>
      <c r="R394" s="10"/>
      <c r="S394" s="10"/>
      <c r="T394" s="10"/>
      <c r="U394" s="10"/>
      <c r="V394" s="10"/>
      <c r="W394" s="10"/>
    </row>
    <row r="395" spans="1:23">
      <c r="A395" s="10"/>
      <c r="B395" s="29"/>
      <c r="C395" s="23">
        <v>391</v>
      </c>
      <c r="D395" s="24"/>
      <c r="E395" s="10"/>
      <c r="F395" s="10"/>
      <c r="G395" s="10"/>
      <c r="H395" s="10"/>
      <c r="I395" s="10"/>
      <c r="J395" s="10"/>
      <c r="K395" s="10"/>
      <c r="L395" s="29"/>
      <c r="M395" s="23">
        <v>86</v>
      </c>
      <c r="N395" s="24">
        <v>88</v>
      </c>
      <c r="O395" s="10"/>
      <c r="P395" s="10"/>
      <c r="Q395" s="10"/>
      <c r="R395" s="10"/>
      <c r="S395" s="10"/>
      <c r="T395" s="10"/>
      <c r="U395" s="10"/>
      <c r="V395" s="10"/>
      <c r="W395" s="10"/>
    </row>
    <row r="396" spans="1:23">
      <c r="A396" s="10"/>
      <c r="B396" s="29"/>
      <c r="C396" s="23">
        <v>353</v>
      </c>
      <c r="D396" s="24"/>
      <c r="E396" s="10"/>
      <c r="F396" s="10"/>
      <c r="G396" s="10"/>
      <c r="H396" s="10"/>
      <c r="I396" s="10"/>
      <c r="J396" s="10"/>
      <c r="K396" s="10"/>
      <c r="L396" s="29"/>
      <c r="M396" s="23">
        <v>115</v>
      </c>
      <c r="N396" s="24">
        <v>111</v>
      </c>
      <c r="O396" s="10"/>
      <c r="P396" s="10"/>
      <c r="Q396" s="10"/>
      <c r="R396" s="10"/>
      <c r="S396" s="10"/>
      <c r="T396" s="10"/>
      <c r="U396" s="10"/>
      <c r="V396" s="10"/>
      <c r="W396" s="10"/>
    </row>
    <row r="397" spans="1:23">
      <c r="A397" s="10"/>
      <c r="B397" s="29"/>
      <c r="C397" s="23">
        <v>164</v>
      </c>
      <c r="D397" s="24"/>
      <c r="E397" s="10"/>
      <c r="F397" s="10"/>
      <c r="G397" s="10"/>
      <c r="H397" s="10"/>
      <c r="I397" s="10"/>
      <c r="J397" s="10"/>
      <c r="K397" s="10"/>
      <c r="L397" s="29"/>
      <c r="M397" s="23">
        <v>94</v>
      </c>
      <c r="N397" s="24">
        <v>105</v>
      </c>
      <c r="O397" s="10"/>
      <c r="P397" s="10"/>
      <c r="Q397" s="10"/>
      <c r="R397" s="10"/>
      <c r="S397" s="10"/>
      <c r="T397" s="10"/>
      <c r="U397" s="10"/>
      <c r="V397" s="10"/>
      <c r="W397" s="10"/>
    </row>
    <row r="398" spans="1:23">
      <c r="A398" s="10"/>
      <c r="B398" s="29"/>
      <c r="C398" s="23">
        <v>232</v>
      </c>
      <c r="D398" s="24"/>
      <c r="E398" s="10"/>
      <c r="F398" s="10"/>
      <c r="G398" s="10"/>
      <c r="H398" s="10"/>
      <c r="I398" s="10"/>
      <c r="J398" s="10"/>
      <c r="K398" s="10"/>
      <c r="L398" s="29"/>
      <c r="M398" s="23">
        <v>96</v>
      </c>
      <c r="N398" s="24">
        <v>119</v>
      </c>
      <c r="O398" s="10"/>
      <c r="P398" s="10"/>
      <c r="Q398" s="10"/>
      <c r="R398" s="10"/>
      <c r="S398" s="10"/>
      <c r="T398" s="10"/>
      <c r="U398" s="10"/>
      <c r="V398" s="10"/>
      <c r="W398" s="10"/>
    </row>
    <row r="399" spans="1:23">
      <c r="A399" s="10"/>
      <c r="B399" s="29"/>
      <c r="C399" s="23">
        <v>124</v>
      </c>
      <c r="D399" s="24"/>
      <c r="E399" s="10"/>
      <c r="F399" s="10"/>
      <c r="G399" s="10"/>
      <c r="H399" s="10"/>
      <c r="I399" s="10"/>
      <c r="J399" s="10"/>
      <c r="K399" s="10"/>
      <c r="L399" s="29"/>
      <c r="M399" s="23">
        <v>76</v>
      </c>
      <c r="N399" s="24">
        <v>122</v>
      </c>
      <c r="O399" s="10"/>
      <c r="P399" s="10"/>
      <c r="Q399" s="10"/>
      <c r="R399" s="10"/>
      <c r="S399" s="10"/>
      <c r="T399" s="10"/>
      <c r="U399" s="10"/>
      <c r="V399" s="10"/>
      <c r="W399" s="10"/>
    </row>
    <row r="400" spans="1:23">
      <c r="A400" s="10"/>
      <c r="B400" s="29"/>
      <c r="C400" s="23">
        <v>296</v>
      </c>
      <c r="D400" s="24"/>
      <c r="E400" s="10"/>
      <c r="F400" s="10"/>
      <c r="G400" s="10"/>
      <c r="H400" s="10"/>
      <c r="I400" s="10"/>
      <c r="J400" s="10"/>
      <c r="K400" s="10"/>
      <c r="L400" s="29"/>
      <c r="M400" s="23">
        <v>106</v>
      </c>
      <c r="N400" s="24">
        <v>119</v>
      </c>
      <c r="O400" s="10"/>
      <c r="P400" s="10"/>
      <c r="Q400" s="10"/>
      <c r="R400" s="10"/>
      <c r="S400" s="10"/>
      <c r="T400" s="10"/>
      <c r="U400" s="10"/>
      <c r="V400" s="10"/>
      <c r="W400" s="10"/>
    </row>
    <row r="401" spans="1:23">
      <c r="A401" s="10"/>
      <c r="B401" s="29"/>
      <c r="C401" s="23">
        <v>254</v>
      </c>
      <c r="D401" s="24"/>
      <c r="E401" s="10"/>
      <c r="F401" s="10"/>
      <c r="G401" s="10"/>
      <c r="H401" s="10"/>
      <c r="I401" s="10"/>
      <c r="J401" s="10"/>
      <c r="K401" s="10"/>
      <c r="L401" s="29"/>
      <c r="M401" s="23">
        <v>79</v>
      </c>
      <c r="N401" s="24">
        <v>92</v>
      </c>
      <c r="O401" s="10"/>
      <c r="P401" s="10"/>
      <c r="Q401" s="10"/>
      <c r="R401" s="10"/>
      <c r="S401" s="10"/>
      <c r="T401" s="10"/>
      <c r="U401" s="10"/>
      <c r="V401" s="10"/>
      <c r="W401" s="10"/>
    </row>
    <row r="402" spans="1:23">
      <c r="A402" s="10"/>
      <c r="B402" s="29"/>
      <c r="C402" s="23">
        <v>361</v>
      </c>
      <c r="D402" s="24"/>
      <c r="E402" s="10"/>
      <c r="F402" s="10"/>
      <c r="G402" s="10"/>
      <c r="H402" s="10"/>
      <c r="I402" s="10"/>
      <c r="J402" s="10"/>
      <c r="K402" s="10"/>
      <c r="L402" s="29"/>
      <c r="M402" s="23">
        <v>80</v>
      </c>
      <c r="N402" s="24">
        <v>96</v>
      </c>
      <c r="O402" s="10"/>
      <c r="P402" s="10"/>
      <c r="Q402" s="10"/>
      <c r="R402" s="10"/>
      <c r="S402" s="10"/>
      <c r="T402" s="10"/>
      <c r="U402" s="10"/>
      <c r="V402" s="10"/>
      <c r="W402" s="10"/>
    </row>
    <row r="403" spans="1:23" ht="17" thickBot="1">
      <c r="A403" s="10"/>
      <c r="B403" s="31"/>
      <c r="C403" s="27">
        <v>161</v>
      </c>
      <c r="D403" s="28"/>
      <c r="E403" s="10"/>
      <c r="F403" s="10"/>
      <c r="G403" s="10"/>
      <c r="H403" s="10"/>
      <c r="I403" s="10"/>
      <c r="J403" s="10"/>
      <c r="K403" s="10"/>
      <c r="L403" s="29"/>
      <c r="M403" s="23">
        <v>135</v>
      </c>
      <c r="N403" s="24">
        <v>55</v>
      </c>
      <c r="O403" s="10"/>
      <c r="P403" s="10"/>
      <c r="Q403" s="10"/>
      <c r="R403" s="10"/>
      <c r="S403" s="10"/>
      <c r="T403" s="10"/>
      <c r="U403" s="10"/>
      <c r="V403" s="10"/>
      <c r="W403" s="10"/>
    </row>
    <row r="404" spans="1:2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29"/>
      <c r="M404" s="23">
        <v>66</v>
      </c>
      <c r="N404" s="24">
        <v>80</v>
      </c>
      <c r="O404" s="10"/>
      <c r="P404" s="10"/>
      <c r="Q404" s="10"/>
      <c r="R404" s="10"/>
      <c r="S404" s="10"/>
      <c r="T404" s="10"/>
      <c r="U404" s="10"/>
      <c r="V404" s="10"/>
      <c r="W404" s="10"/>
    </row>
    <row r="405" spans="1:2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29"/>
      <c r="M405" s="23">
        <v>83</v>
      </c>
      <c r="N405" s="24">
        <v>84</v>
      </c>
      <c r="O405" s="10"/>
      <c r="P405" s="10"/>
      <c r="Q405" s="10"/>
      <c r="R405" s="10"/>
      <c r="S405" s="10"/>
      <c r="T405" s="10"/>
      <c r="U405" s="10"/>
      <c r="V405" s="10"/>
      <c r="W405" s="10"/>
    </row>
    <row r="406" spans="1:2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29"/>
      <c r="M406" s="23">
        <v>94</v>
      </c>
      <c r="N406" s="24">
        <v>90</v>
      </c>
      <c r="O406" s="10"/>
      <c r="P406" s="10"/>
      <c r="Q406" s="10"/>
      <c r="R406" s="10"/>
      <c r="S406" s="10"/>
      <c r="T406" s="10"/>
      <c r="U406" s="10"/>
      <c r="V406" s="10"/>
      <c r="W406" s="10"/>
    </row>
    <row r="407" spans="1:2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29"/>
      <c r="M407" s="23">
        <v>76</v>
      </c>
      <c r="N407" s="24">
        <v>88</v>
      </c>
      <c r="O407" s="10"/>
      <c r="P407" s="10"/>
      <c r="Q407" s="10"/>
      <c r="R407" s="10"/>
      <c r="S407" s="10"/>
      <c r="T407" s="10"/>
      <c r="U407" s="10"/>
      <c r="V407" s="10"/>
      <c r="W407" s="10"/>
    </row>
    <row r="408" spans="1:2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29"/>
      <c r="M408" s="23">
        <v>133</v>
      </c>
      <c r="N408" s="24">
        <v>99</v>
      </c>
      <c r="O408" s="10"/>
      <c r="P408" s="10"/>
      <c r="Q408" s="10"/>
      <c r="R408" s="10"/>
      <c r="S408" s="10"/>
      <c r="T408" s="10"/>
      <c r="U408" s="10"/>
      <c r="V408" s="10"/>
      <c r="W408" s="10"/>
    </row>
    <row r="409" spans="1:2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29"/>
      <c r="M409" s="23">
        <v>140</v>
      </c>
      <c r="N409" s="24"/>
      <c r="O409" s="10"/>
      <c r="P409" s="10"/>
      <c r="Q409" s="10"/>
      <c r="R409" s="10"/>
      <c r="S409" s="10"/>
      <c r="T409" s="10"/>
      <c r="U409" s="10"/>
      <c r="V409" s="10"/>
      <c r="W409" s="10"/>
    </row>
    <row r="410" spans="1:2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29"/>
      <c r="M410" s="23">
        <v>84</v>
      </c>
      <c r="N410" s="24"/>
      <c r="O410" s="10"/>
      <c r="P410" s="10"/>
      <c r="Q410" s="10"/>
      <c r="R410" s="10"/>
      <c r="S410" s="10"/>
      <c r="T410" s="10"/>
      <c r="U410" s="10"/>
      <c r="V410" s="10"/>
      <c r="W410" s="10"/>
    </row>
    <row r="411" spans="1:2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29"/>
      <c r="M411" s="23">
        <v>95</v>
      </c>
      <c r="N411" s="24"/>
      <c r="O411" s="10"/>
      <c r="P411" s="10"/>
      <c r="Q411" s="10"/>
      <c r="R411" s="10"/>
      <c r="S411" s="10"/>
      <c r="T411" s="10"/>
      <c r="U411" s="10"/>
      <c r="V411" s="10"/>
      <c r="W411" s="10"/>
    </row>
    <row r="412" spans="1:2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29"/>
      <c r="M412" s="23">
        <v>69</v>
      </c>
      <c r="N412" s="24"/>
      <c r="O412" s="10"/>
      <c r="P412" s="10"/>
      <c r="Q412" s="10"/>
      <c r="R412" s="10"/>
      <c r="S412" s="10"/>
      <c r="T412" s="10"/>
      <c r="U412" s="10"/>
      <c r="V412" s="10"/>
      <c r="W412" s="10"/>
    </row>
    <row r="413" spans="1:2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29"/>
      <c r="M413" s="23">
        <v>76</v>
      </c>
      <c r="N413" s="24"/>
      <c r="O413" s="10"/>
      <c r="P413" s="10"/>
      <c r="Q413" s="10"/>
      <c r="R413" s="10"/>
      <c r="S413" s="10"/>
      <c r="T413" s="10"/>
      <c r="U413" s="10"/>
      <c r="V413" s="10"/>
      <c r="W413" s="10"/>
    </row>
    <row r="414" spans="1:2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29"/>
      <c r="M414" s="23">
        <v>132</v>
      </c>
      <c r="N414" s="24"/>
      <c r="O414" s="10"/>
      <c r="P414" s="10"/>
      <c r="Q414" s="10"/>
      <c r="R414" s="10"/>
      <c r="S414" s="10"/>
      <c r="T414" s="10"/>
      <c r="U414" s="10"/>
      <c r="V414" s="10"/>
      <c r="W414" s="10"/>
    </row>
    <row r="415" spans="1:2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29"/>
      <c r="M415" s="23">
        <v>91</v>
      </c>
      <c r="N415" s="24"/>
      <c r="O415" s="10"/>
      <c r="P415" s="10"/>
      <c r="Q415" s="10"/>
      <c r="R415" s="10"/>
      <c r="S415" s="10"/>
      <c r="T415" s="10"/>
      <c r="U415" s="10"/>
      <c r="V415" s="10"/>
      <c r="W415" s="10"/>
    </row>
    <row r="416" spans="1:2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29"/>
      <c r="M416" s="23">
        <v>86</v>
      </c>
      <c r="N416" s="24"/>
      <c r="O416" s="10"/>
      <c r="P416" s="10"/>
      <c r="Q416" s="10"/>
      <c r="R416" s="10"/>
      <c r="S416" s="10"/>
      <c r="T416" s="10"/>
      <c r="U416" s="10"/>
      <c r="V416" s="10"/>
      <c r="W416" s="10"/>
    </row>
    <row r="417" spans="1:2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29"/>
      <c r="M417" s="23">
        <v>84</v>
      </c>
      <c r="N417" s="24"/>
      <c r="O417" s="10"/>
      <c r="P417" s="10"/>
      <c r="Q417" s="10"/>
      <c r="R417" s="10"/>
      <c r="S417" s="10"/>
      <c r="T417" s="10"/>
      <c r="U417" s="10"/>
      <c r="V417" s="10"/>
      <c r="W417" s="10"/>
    </row>
    <row r="418" spans="1:2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29"/>
      <c r="M418" s="23">
        <v>66</v>
      </c>
      <c r="N418" s="24"/>
      <c r="O418" s="10"/>
      <c r="P418" s="10"/>
      <c r="Q418" s="10"/>
      <c r="R418" s="10"/>
      <c r="S418" s="10"/>
      <c r="T418" s="10"/>
      <c r="U418" s="10"/>
      <c r="V418" s="10"/>
      <c r="W418" s="10"/>
    </row>
    <row r="419" spans="1:2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29"/>
      <c r="M419" s="23">
        <v>88</v>
      </c>
      <c r="N419" s="24"/>
      <c r="O419" s="10"/>
      <c r="P419" s="10"/>
      <c r="Q419" s="10"/>
      <c r="R419" s="10"/>
      <c r="S419" s="10"/>
      <c r="T419" s="10"/>
      <c r="U419" s="10"/>
      <c r="V419" s="10"/>
      <c r="W419" s="10"/>
    </row>
    <row r="420" spans="1:2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29"/>
      <c r="M420" s="23">
        <v>101</v>
      </c>
      <c r="N420" s="24"/>
      <c r="O420" s="10"/>
      <c r="P420" s="10"/>
      <c r="Q420" s="10"/>
      <c r="R420" s="10"/>
      <c r="S420" s="10"/>
      <c r="T420" s="10"/>
      <c r="U420" s="10"/>
      <c r="V420" s="10"/>
      <c r="W420" s="10"/>
    </row>
    <row r="421" spans="1:2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29"/>
      <c r="M421" s="23">
        <v>167</v>
      </c>
      <c r="N421" s="24"/>
      <c r="O421" s="10"/>
      <c r="P421" s="10"/>
      <c r="Q421" s="10"/>
      <c r="R421" s="10"/>
      <c r="S421" s="10"/>
      <c r="T421" s="10"/>
      <c r="U421" s="10"/>
      <c r="V421" s="10"/>
      <c r="W421" s="10"/>
    </row>
    <row r="422" spans="1:2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29"/>
      <c r="M422" s="23">
        <v>65</v>
      </c>
      <c r="N422" s="24"/>
      <c r="O422" s="10"/>
      <c r="P422" s="10"/>
      <c r="Q422" s="10"/>
      <c r="R422" s="10"/>
      <c r="S422" s="10"/>
      <c r="T422" s="10"/>
      <c r="U422" s="10"/>
      <c r="V422" s="10"/>
      <c r="W422" s="10"/>
    </row>
    <row r="423" spans="1:2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29"/>
      <c r="M423" s="23">
        <v>90</v>
      </c>
      <c r="N423" s="24"/>
      <c r="O423" s="10"/>
      <c r="P423" s="10"/>
      <c r="Q423" s="10"/>
      <c r="R423" s="10"/>
      <c r="S423" s="10"/>
      <c r="T423" s="10"/>
      <c r="U423" s="10"/>
      <c r="V423" s="10"/>
      <c r="W423" s="10"/>
    </row>
    <row r="424" spans="1:2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29"/>
      <c r="M424" s="23">
        <v>98</v>
      </c>
      <c r="N424" s="24"/>
      <c r="O424" s="10"/>
      <c r="P424" s="10"/>
      <c r="Q424" s="10"/>
      <c r="R424" s="10"/>
      <c r="S424" s="10"/>
      <c r="T424" s="10"/>
      <c r="U424" s="10"/>
      <c r="V424" s="10"/>
      <c r="W424" s="10"/>
    </row>
    <row r="425" spans="1:2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29"/>
      <c r="M425" s="23">
        <v>97</v>
      </c>
      <c r="N425" s="24"/>
      <c r="O425" s="10"/>
      <c r="P425" s="10"/>
      <c r="Q425" s="10"/>
      <c r="R425" s="10"/>
      <c r="S425" s="10"/>
      <c r="T425" s="10"/>
      <c r="U425" s="10"/>
      <c r="V425" s="10"/>
      <c r="W425" s="10"/>
    </row>
    <row r="426" spans="1:2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29"/>
      <c r="M426" s="23">
        <v>97</v>
      </c>
      <c r="N426" s="24"/>
      <c r="O426" s="10"/>
      <c r="P426" s="10"/>
      <c r="Q426" s="10"/>
      <c r="R426" s="10"/>
      <c r="S426" s="10"/>
      <c r="T426" s="10"/>
      <c r="U426" s="10"/>
      <c r="V426" s="10"/>
      <c r="W426" s="10"/>
    </row>
    <row r="427" spans="1:2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29"/>
      <c r="M427" s="23">
        <v>141</v>
      </c>
      <c r="N427" s="24"/>
      <c r="O427" s="10"/>
      <c r="P427" s="10"/>
      <c r="Q427" s="10"/>
      <c r="R427" s="10"/>
      <c r="S427" s="10"/>
      <c r="T427" s="10"/>
      <c r="U427" s="10"/>
      <c r="V427" s="10"/>
      <c r="W427" s="10"/>
    </row>
    <row r="428" spans="1:2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29"/>
      <c r="M428" s="23">
        <v>92</v>
      </c>
      <c r="N428" s="24"/>
      <c r="O428" s="10"/>
      <c r="P428" s="10"/>
      <c r="Q428" s="10"/>
      <c r="R428" s="10"/>
      <c r="S428" s="10"/>
      <c r="T428" s="10"/>
      <c r="U428" s="10"/>
      <c r="V428" s="10"/>
      <c r="W428" s="10"/>
    </row>
    <row r="429" spans="1:2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29"/>
      <c r="M429" s="23">
        <v>97</v>
      </c>
      <c r="N429" s="24"/>
      <c r="O429" s="10"/>
      <c r="P429" s="10"/>
      <c r="Q429" s="10"/>
      <c r="R429" s="10"/>
      <c r="S429" s="10"/>
      <c r="T429" s="10"/>
      <c r="U429" s="10"/>
      <c r="V429" s="10"/>
      <c r="W429" s="10"/>
    </row>
    <row r="430" spans="1:2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29"/>
      <c r="M430" s="23">
        <v>112</v>
      </c>
      <c r="N430" s="24"/>
      <c r="O430" s="10"/>
      <c r="P430" s="10"/>
      <c r="Q430" s="10"/>
      <c r="R430" s="10"/>
      <c r="S430" s="10"/>
      <c r="T430" s="10"/>
      <c r="U430" s="10"/>
      <c r="V430" s="10"/>
      <c r="W430" s="10"/>
    </row>
    <row r="431" spans="1:2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29"/>
      <c r="M431" s="23">
        <v>141</v>
      </c>
      <c r="N431" s="24"/>
      <c r="O431" s="10"/>
      <c r="P431" s="10"/>
      <c r="Q431" s="10"/>
      <c r="R431" s="10"/>
      <c r="S431" s="10"/>
      <c r="T431" s="10"/>
      <c r="U431" s="10"/>
      <c r="V431" s="10"/>
      <c r="W431" s="10"/>
    </row>
    <row r="432" spans="1:2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29"/>
      <c r="M432" s="23">
        <v>123</v>
      </c>
      <c r="N432" s="24"/>
      <c r="O432" s="10"/>
      <c r="P432" s="10"/>
      <c r="Q432" s="10"/>
      <c r="R432" s="10"/>
      <c r="S432" s="10"/>
      <c r="T432" s="10"/>
      <c r="U432" s="10"/>
      <c r="V432" s="10"/>
      <c r="W432" s="10"/>
    </row>
    <row r="433" spans="1:2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29"/>
      <c r="M433" s="23">
        <v>84</v>
      </c>
      <c r="N433" s="24"/>
      <c r="O433" s="10"/>
      <c r="P433" s="10"/>
      <c r="Q433" s="10"/>
      <c r="R433" s="10"/>
      <c r="S433" s="10"/>
      <c r="T433" s="10"/>
      <c r="U433" s="10"/>
      <c r="V433" s="10"/>
      <c r="W433" s="10"/>
    </row>
    <row r="434" spans="1:2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29"/>
      <c r="M434" s="23">
        <v>90</v>
      </c>
      <c r="N434" s="24"/>
      <c r="O434" s="10"/>
      <c r="P434" s="10"/>
      <c r="Q434" s="10"/>
      <c r="R434" s="10"/>
      <c r="S434" s="10"/>
      <c r="T434" s="10"/>
      <c r="U434" s="10"/>
      <c r="V434" s="10"/>
      <c r="W434" s="10"/>
    </row>
    <row r="435" spans="1:2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29"/>
      <c r="M435" s="23">
        <v>141</v>
      </c>
      <c r="N435" s="24"/>
      <c r="O435" s="10"/>
      <c r="P435" s="10"/>
      <c r="Q435" s="10"/>
      <c r="R435" s="10"/>
      <c r="S435" s="10"/>
      <c r="T435" s="10"/>
      <c r="U435" s="10"/>
      <c r="V435" s="10"/>
      <c r="W435" s="10"/>
    </row>
    <row r="436" spans="1:2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29"/>
      <c r="M436" s="23">
        <v>84</v>
      </c>
      <c r="N436" s="24"/>
      <c r="O436" s="10"/>
      <c r="P436" s="10"/>
      <c r="Q436" s="10"/>
      <c r="R436" s="10"/>
      <c r="S436" s="10"/>
      <c r="T436" s="10"/>
      <c r="U436" s="10"/>
      <c r="V436" s="10"/>
      <c r="W436" s="10"/>
    </row>
    <row r="437" spans="1:2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29"/>
      <c r="M437" s="23">
        <v>94</v>
      </c>
      <c r="N437" s="24"/>
      <c r="O437" s="10"/>
      <c r="P437" s="10"/>
      <c r="Q437" s="10"/>
      <c r="R437" s="10"/>
      <c r="S437" s="10"/>
      <c r="T437" s="10"/>
      <c r="U437" s="10"/>
      <c r="V437" s="10"/>
      <c r="W437" s="10"/>
    </row>
    <row r="438" spans="1:2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29"/>
      <c r="M438" s="23">
        <v>64</v>
      </c>
      <c r="N438" s="24"/>
      <c r="O438" s="10"/>
      <c r="P438" s="10"/>
      <c r="Q438" s="10"/>
      <c r="R438" s="10"/>
      <c r="S438" s="10"/>
      <c r="T438" s="10"/>
      <c r="U438" s="10"/>
      <c r="V438" s="10"/>
      <c r="W438" s="10"/>
    </row>
    <row r="439" spans="1:2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29"/>
      <c r="M439" s="23">
        <v>116</v>
      </c>
      <c r="N439" s="24"/>
      <c r="O439" s="10"/>
      <c r="P439" s="10"/>
      <c r="Q439" s="10"/>
      <c r="R439" s="10"/>
      <c r="S439" s="10"/>
      <c r="T439" s="10"/>
      <c r="U439" s="10"/>
      <c r="V439" s="10"/>
      <c r="W439" s="10"/>
    </row>
    <row r="440" spans="1:2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29"/>
      <c r="M440" s="23">
        <v>84</v>
      </c>
      <c r="N440" s="24"/>
      <c r="O440" s="10"/>
      <c r="P440" s="10"/>
      <c r="Q440" s="10"/>
      <c r="R440" s="10"/>
      <c r="S440" s="10"/>
      <c r="T440" s="10"/>
      <c r="U440" s="10"/>
      <c r="V440" s="10"/>
      <c r="W440" s="10"/>
    </row>
    <row r="441" spans="1:2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29"/>
      <c r="M441" s="23">
        <v>149</v>
      </c>
      <c r="N441" s="24"/>
      <c r="O441" s="10"/>
      <c r="P441" s="10"/>
      <c r="Q441" s="10"/>
      <c r="R441" s="10"/>
      <c r="S441" s="10"/>
      <c r="T441" s="10"/>
      <c r="U441" s="10"/>
      <c r="V441" s="10"/>
      <c r="W441" s="10"/>
    </row>
    <row r="442" spans="1:2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29"/>
      <c r="M442" s="23">
        <v>91</v>
      </c>
      <c r="N442" s="24"/>
      <c r="O442" s="10"/>
      <c r="P442" s="10"/>
      <c r="Q442" s="10"/>
      <c r="R442" s="10"/>
      <c r="S442" s="10"/>
      <c r="T442" s="10"/>
      <c r="U442" s="10"/>
      <c r="V442" s="10"/>
      <c r="W442" s="10"/>
    </row>
    <row r="443" spans="1:2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29"/>
      <c r="M443" s="23">
        <v>110</v>
      </c>
      <c r="N443" s="24"/>
      <c r="O443" s="10"/>
      <c r="P443" s="10"/>
      <c r="Q443" s="10"/>
      <c r="R443" s="10"/>
      <c r="S443" s="10"/>
      <c r="T443" s="10"/>
      <c r="U443" s="10"/>
      <c r="V443" s="10"/>
      <c r="W443" s="10"/>
    </row>
    <row r="444" spans="1:2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29"/>
      <c r="M444" s="23">
        <v>141</v>
      </c>
      <c r="N444" s="24"/>
      <c r="O444" s="10"/>
      <c r="P444" s="10"/>
      <c r="Q444" s="10"/>
      <c r="R444" s="10"/>
      <c r="S444" s="10"/>
      <c r="T444" s="10"/>
      <c r="U444" s="10"/>
      <c r="V444" s="10"/>
      <c r="W444" s="10"/>
    </row>
    <row r="445" spans="1:2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29"/>
      <c r="M445" s="23">
        <v>126</v>
      </c>
      <c r="N445" s="24"/>
      <c r="O445" s="10"/>
      <c r="P445" s="10"/>
      <c r="Q445" s="10"/>
      <c r="R445" s="10"/>
      <c r="S445" s="10"/>
      <c r="T445" s="10"/>
      <c r="U445" s="10"/>
      <c r="V445" s="10"/>
      <c r="W445" s="10"/>
    </row>
    <row r="446" spans="1:2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29"/>
      <c r="M446" s="23">
        <v>101</v>
      </c>
      <c r="N446" s="24"/>
      <c r="O446" s="10"/>
      <c r="P446" s="10"/>
      <c r="Q446" s="10"/>
      <c r="R446" s="10"/>
      <c r="S446" s="10"/>
      <c r="T446" s="10"/>
      <c r="U446" s="10"/>
      <c r="V446" s="10"/>
      <c r="W446" s="10"/>
    </row>
    <row r="447" spans="1:2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29"/>
      <c r="M447" s="23">
        <v>122</v>
      </c>
      <c r="N447" s="24"/>
      <c r="O447" s="10"/>
      <c r="P447" s="10"/>
      <c r="Q447" s="10"/>
      <c r="R447" s="10"/>
      <c r="S447" s="10"/>
      <c r="T447" s="10"/>
      <c r="U447" s="10"/>
      <c r="V447" s="10"/>
      <c r="W447" s="10"/>
    </row>
    <row r="448" spans="1:2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29"/>
      <c r="M448" s="23">
        <v>105</v>
      </c>
      <c r="N448" s="24"/>
      <c r="O448" s="10"/>
      <c r="P448" s="10"/>
      <c r="Q448" s="10"/>
      <c r="R448" s="10"/>
      <c r="S448" s="10"/>
      <c r="T448" s="10"/>
      <c r="U448" s="10"/>
      <c r="V448" s="10"/>
      <c r="W448" s="10"/>
    </row>
    <row r="449" spans="1:2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29"/>
      <c r="M449" s="23">
        <v>85</v>
      </c>
      <c r="N449" s="24"/>
      <c r="O449" s="10"/>
      <c r="P449" s="10"/>
      <c r="Q449" s="10"/>
      <c r="R449" s="10"/>
      <c r="S449" s="10"/>
      <c r="T449" s="10"/>
      <c r="U449" s="10"/>
      <c r="V449" s="10"/>
      <c r="W449" s="10"/>
    </row>
    <row r="450" spans="1:2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29"/>
      <c r="M450" s="23">
        <v>90</v>
      </c>
      <c r="N450" s="24"/>
      <c r="O450" s="10"/>
      <c r="P450" s="10"/>
      <c r="Q450" s="10"/>
      <c r="R450" s="10"/>
      <c r="S450" s="10"/>
      <c r="T450" s="10"/>
      <c r="U450" s="10"/>
      <c r="V450" s="10"/>
      <c r="W450" s="10"/>
    </row>
    <row r="451" spans="1:2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29"/>
      <c r="M451" s="23">
        <v>133</v>
      </c>
      <c r="N451" s="24"/>
      <c r="O451" s="10"/>
      <c r="P451" s="10"/>
      <c r="Q451" s="10"/>
      <c r="R451" s="10"/>
      <c r="S451" s="10"/>
      <c r="T451" s="10"/>
      <c r="U451" s="10"/>
      <c r="V451" s="10"/>
      <c r="W451" s="10"/>
    </row>
    <row r="452" spans="1:2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29"/>
      <c r="M452" s="23">
        <v>105</v>
      </c>
      <c r="N452" s="24"/>
      <c r="O452" s="10"/>
      <c r="P452" s="10"/>
      <c r="Q452" s="10"/>
      <c r="R452" s="10"/>
      <c r="S452" s="10"/>
      <c r="T452" s="10"/>
      <c r="U452" s="10"/>
      <c r="V452" s="10"/>
      <c r="W452" s="10"/>
    </row>
    <row r="453" spans="1:2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29"/>
      <c r="M453" s="23">
        <v>113</v>
      </c>
      <c r="N453" s="24"/>
      <c r="O453" s="10"/>
      <c r="P453" s="10"/>
      <c r="Q453" s="10"/>
      <c r="R453" s="10"/>
      <c r="S453" s="10"/>
      <c r="T453" s="10"/>
      <c r="U453" s="10"/>
      <c r="V453" s="10"/>
      <c r="W453" s="10"/>
    </row>
    <row r="454" spans="1:2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29"/>
      <c r="M454" s="23">
        <v>134</v>
      </c>
      <c r="N454" s="24"/>
      <c r="O454" s="10"/>
      <c r="P454" s="10"/>
      <c r="Q454" s="10"/>
      <c r="R454" s="10"/>
      <c r="S454" s="10"/>
      <c r="T454" s="10"/>
      <c r="U454" s="10"/>
      <c r="V454" s="10"/>
      <c r="W454" s="10"/>
    </row>
    <row r="455" spans="1:2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29"/>
      <c r="M455" s="23">
        <v>86</v>
      </c>
      <c r="N455" s="24"/>
      <c r="O455" s="10"/>
      <c r="P455" s="10"/>
      <c r="Q455" s="10"/>
      <c r="R455" s="10"/>
      <c r="S455" s="10"/>
      <c r="T455" s="10"/>
      <c r="U455" s="10"/>
      <c r="V455" s="10"/>
      <c r="W455" s="10"/>
    </row>
    <row r="456" spans="1:2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29"/>
      <c r="M456" s="23">
        <v>106</v>
      </c>
      <c r="N456" s="24"/>
      <c r="O456" s="10"/>
      <c r="P456" s="10"/>
      <c r="Q456" s="10"/>
      <c r="R456" s="10"/>
      <c r="S456" s="10"/>
      <c r="T456" s="10"/>
      <c r="U456" s="10"/>
      <c r="V456" s="10"/>
      <c r="W456" s="10"/>
    </row>
    <row r="457" spans="1:2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29"/>
      <c r="M457" s="23">
        <v>111</v>
      </c>
      <c r="N457" s="24"/>
      <c r="O457" s="10"/>
      <c r="P457" s="10"/>
      <c r="Q457" s="10"/>
      <c r="R457" s="10"/>
      <c r="S457" s="10"/>
      <c r="T457" s="10"/>
      <c r="U457" s="10"/>
      <c r="V457" s="10"/>
      <c r="W457" s="10"/>
    </row>
    <row r="458" spans="1:2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29"/>
      <c r="M458" s="23">
        <v>183</v>
      </c>
      <c r="N458" s="24"/>
      <c r="O458" s="10"/>
      <c r="P458" s="10"/>
      <c r="Q458" s="10"/>
      <c r="R458" s="10"/>
      <c r="S458" s="10"/>
      <c r="T458" s="10"/>
      <c r="U458" s="10"/>
      <c r="V458" s="10"/>
      <c r="W458" s="10"/>
    </row>
    <row r="459" spans="1:2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29"/>
      <c r="M459" s="23">
        <v>155</v>
      </c>
      <c r="N459" s="24"/>
      <c r="O459" s="10"/>
      <c r="P459" s="10"/>
      <c r="Q459" s="10"/>
      <c r="R459" s="10"/>
      <c r="S459" s="10"/>
      <c r="T459" s="10"/>
      <c r="U459" s="10"/>
      <c r="V459" s="10"/>
      <c r="W459" s="10"/>
    </row>
    <row r="460" spans="1:2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29"/>
      <c r="M460" s="23">
        <v>102</v>
      </c>
      <c r="N460" s="24"/>
      <c r="O460" s="10"/>
      <c r="P460" s="10"/>
      <c r="Q460" s="10"/>
      <c r="R460" s="10"/>
      <c r="S460" s="10"/>
      <c r="T460" s="10"/>
      <c r="U460" s="10"/>
      <c r="V460" s="10"/>
      <c r="W460" s="10"/>
    </row>
    <row r="461" spans="1:2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29"/>
      <c r="M461" s="23">
        <v>99</v>
      </c>
      <c r="N461" s="24"/>
      <c r="O461" s="10"/>
      <c r="P461" s="10"/>
      <c r="Q461" s="10"/>
      <c r="R461" s="10"/>
      <c r="S461" s="10"/>
      <c r="T461" s="10"/>
      <c r="U461" s="10"/>
      <c r="V461" s="10"/>
      <c r="W461" s="10"/>
    </row>
    <row r="462" spans="1:2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29"/>
      <c r="M462" s="23">
        <v>95</v>
      </c>
      <c r="N462" s="24"/>
      <c r="O462" s="10"/>
      <c r="P462" s="10"/>
      <c r="Q462" s="10"/>
      <c r="R462" s="10"/>
      <c r="S462" s="10"/>
      <c r="T462" s="10"/>
      <c r="U462" s="10"/>
      <c r="V462" s="10"/>
      <c r="W462" s="10"/>
    </row>
    <row r="463" spans="1:2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29"/>
      <c r="M463" s="23">
        <v>69</v>
      </c>
      <c r="N463" s="24"/>
      <c r="O463" s="10"/>
      <c r="P463" s="10"/>
      <c r="Q463" s="10"/>
      <c r="R463" s="10"/>
      <c r="S463" s="10"/>
      <c r="T463" s="10"/>
      <c r="U463" s="10"/>
      <c r="V463" s="10"/>
      <c r="W463" s="10"/>
    </row>
    <row r="464" spans="1:2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29"/>
      <c r="M464" s="23">
        <v>84</v>
      </c>
      <c r="N464" s="24"/>
      <c r="O464" s="10"/>
      <c r="P464" s="10"/>
      <c r="Q464" s="10"/>
      <c r="R464" s="10"/>
      <c r="S464" s="10"/>
      <c r="T464" s="10"/>
      <c r="U464" s="10"/>
      <c r="V464" s="10"/>
      <c r="W464" s="10"/>
    </row>
    <row r="465" spans="1:2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29"/>
      <c r="M465" s="23">
        <v>91</v>
      </c>
      <c r="N465" s="24"/>
      <c r="O465" s="10"/>
      <c r="P465" s="10"/>
      <c r="Q465" s="10"/>
      <c r="R465" s="10"/>
      <c r="S465" s="10"/>
      <c r="T465" s="10"/>
      <c r="U465" s="10"/>
      <c r="V465" s="10"/>
      <c r="W465" s="10"/>
    </row>
    <row r="466" spans="1:2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29"/>
      <c r="M466" s="23">
        <v>110</v>
      </c>
      <c r="N466" s="24"/>
      <c r="O466" s="10"/>
      <c r="P466" s="10"/>
      <c r="Q466" s="10"/>
      <c r="R466" s="10"/>
      <c r="S466" s="10"/>
      <c r="T466" s="10"/>
      <c r="U466" s="10"/>
      <c r="V466" s="10"/>
      <c r="W466" s="10"/>
    </row>
    <row r="467" spans="1:2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29"/>
      <c r="M467" s="23">
        <v>161</v>
      </c>
      <c r="N467" s="24"/>
      <c r="O467" s="10"/>
      <c r="P467" s="10"/>
      <c r="Q467" s="10"/>
      <c r="R467" s="10"/>
      <c r="S467" s="10"/>
      <c r="T467" s="10"/>
      <c r="U467" s="10"/>
      <c r="V467" s="10"/>
      <c r="W467" s="10"/>
    </row>
    <row r="468" spans="1:2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29"/>
      <c r="M468" s="23">
        <v>104</v>
      </c>
      <c r="N468" s="24"/>
      <c r="O468" s="10"/>
      <c r="P468" s="10"/>
      <c r="Q468" s="10"/>
      <c r="R468" s="10"/>
      <c r="S468" s="10"/>
      <c r="T468" s="10"/>
      <c r="U468" s="10"/>
      <c r="V468" s="10"/>
      <c r="W468" s="10"/>
    </row>
    <row r="469" spans="1:2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29"/>
      <c r="M469" s="23">
        <v>85</v>
      </c>
      <c r="N469" s="24"/>
      <c r="O469" s="10"/>
      <c r="P469" s="10"/>
      <c r="Q469" s="10"/>
      <c r="R469" s="10"/>
      <c r="S469" s="10"/>
      <c r="T469" s="10"/>
      <c r="U469" s="10"/>
      <c r="V469" s="10"/>
      <c r="W469" s="10"/>
    </row>
    <row r="470" spans="1:2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29"/>
      <c r="M470" s="23">
        <v>103</v>
      </c>
      <c r="N470" s="24"/>
      <c r="O470" s="10"/>
      <c r="P470" s="10"/>
      <c r="Q470" s="10"/>
      <c r="R470" s="10"/>
      <c r="S470" s="10"/>
      <c r="T470" s="10"/>
      <c r="U470" s="10"/>
      <c r="V470" s="10"/>
      <c r="W470" s="10"/>
    </row>
    <row r="471" spans="1:2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29"/>
      <c r="M471" s="23">
        <v>72</v>
      </c>
      <c r="N471" s="24"/>
      <c r="O471" s="10"/>
      <c r="P471" s="10"/>
      <c r="Q471" s="10"/>
      <c r="R471" s="10"/>
      <c r="S471" s="10"/>
      <c r="T471" s="10"/>
      <c r="U471" s="10"/>
      <c r="V471" s="10"/>
      <c r="W471" s="10"/>
    </row>
    <row r="472" spans="1:2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29"/>
      <c r="M472" s="23">
        <v>113</v>
      </c>
      <c r="N472" s="24"/>
      <c r="O472" s="10"/>
      <c r="P472" s="10"/>
      <c r="Q472" s="10"/>
      <c r="R472" s="10"/>
      <c r="S472" s="10"/>
      <c r="T472" s="10"/>
      <c r="U472" s="10"/>
      <c r="V472" s="10"/>
      <c r="W472" s="10"/>
    </row>
    <row r="473" spans="1:2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29"/>
      <c r="M473" s="23">
        <v>98</v>
      </c>
      <c r="N473" s="24"/>
      <c r="O473" s="10"/>
      <c r="P473" s="10"/>
      <c r="Q473" s="10"/>
      <c r="R473" s="10"/>
      <c r="S473" s="10"/>
      <c r="T473" s="10"/>
      <c r="U473" s="10"/>
      <c r="V473" s="10"/>
      <c r="W473" s="10"/>
    </row>
    <row r="474" spans="1:2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29"/>
      <c r="M474" s="23">
        <v>133</v>
      </c>
      <c r="N474" s="24"/>
      <c r="O474" s="10"/>
      <c r="P474" s="10"/>
      <c r="Q474" s="10"/>
      <c r="R474" s="10"/>
      <c r="S474" s="10"/>
      <c r="T474" s="10"/>
      <c r="U474" s="10"/>
      <c r="V474" s="10"/>
      <c r="W474" s="10"/>
    </row>
    <row r="475" spans="1:2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29"/>
      <c r="M475" s="23">
        <v>93</v>
      </c>
      <c r="N475" s="24"/>
      <c r="O475" s="10"/>
      <c r="P475" s="10"/>
      <c r="Q475" s="10"/>
      <c r="R475" s="10"/>
      <c r="S475" s="10"/>
      <c r="T475" s="10"/>
      <c r="U475" s="10"/>
      <c r="V475" s="10"/>
      <c r="W475" s="10"/>
    </row>
    <row r="476" spans="1:2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29"/>
      <c r="M476" s="23">
        <v>114</v>
      </c>
      <c r="N476" s="24"/>
      <c r="O476" s="10"/>
      <c r="P476" s="10"/>
      <c r="Q476" s="10"/>
      <c r="R476" s="10"/>
      <c r="S476" s="10"/>
      <c r="T476" s="10"/>
      <c r="U476" s="10"/>
      <c r="V476" s="10"/>
      <c r="W476" s="10"/>
    </row>
    <row r="477" spans="1:2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29"/>
      <c r="M477" s="23">
        <v>98</v>
      </c>
      <c r="N477" s="24"/>
      <c r="O477" s="10"/>
      <c r="P477" s="10"/>
      <c r="Q477" s="10"/>
      <c r="R477" s="10"/>
      <c r="S477" s="10"/>
      <c r="T477" s="10"/>
      <c r="U477" s="10"/>
      <c r="V477" s="10"/>
      <c r="W477" s="10"/>
    </row>
    <row r="478" spans="1:2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29"/>
      <c r="M478" s="23">
        <v>97</v>
      </c>
      <c r="N478" s="24"/>
      <c r="O478" s="10"/>
      <c r="P478" s="10"/>
      <c r="Q478" s="10"/>
      <c r="R478" s="10"/>
      <c r="S478" s="10"/>
      <c r="T478" s="10"/>
      <c r="U478" s="10"/>
      <c r="V478" s="10"/>
      <c r="W478" s="10"/>
    </row>
    <row r="479" spans="1:2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29"/>
      <c r="M479" s="23">
        <v>93</v>
      </c>
      <c r="N479" s="24"/>
      <c r="O479" s="10"/>
      <c r="P479" s="10"/>
      <c r="Q479" s="10"/>
      <c r="R479" s="10"/>
      <c r="S479" s="10"/>
      <c r="T479" s="10"/>
      <c r="U479" s="10"/>
      <c r="V479" s="10"/>
      <c r="W479" s="10"/>
    </row>
    <row r="480" spans="1:2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29"/>
      <c r="M480" s="23">
        <v>95</v>
      </c>
      <c r="N480" s="24"/>
      <c r="O480" s="10"/>
      <c r="P480" s="10"/>
      <c r="Q480" s="10"/>
      <c r="R480" s="10"/>
      <c r="S480" s="10"/>
      <c r="T480" s="10"/>
      <c r="U480" s="10"/>
      <c r="V480" s="10"/>
      <c r="W480" s="10"/>
    </row>
    <row r="481" spans="1:2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29"/>
      <c r="M481" s="23">
        <v>79</v>
      </c>
      <c r="N481" s="24"/>
      <c r="O481" s="10"/>
      <c r="P481" s="10"/>
      <c r="Q481" s="10"/>
      <c r="R481" s="10"/>
      <c r="S481" s="10"/>
      <c r="T481" s="10"/>
      <c r="U481" s="10"/>
      <c r="V481" s="10"/>
      <c r="W481" s="10"/>
    </row>
    <row r="482" spans="1:2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29"/>
      <c r="M482" s="23">
        <v>90</v>
      </c>
      <c r="N482" s="24"/>
      <c r="O482" s="10"/>
      <c r="P482" s="10"/>
      <c r="Q482" s="10"/>
      <c r="R482" s="10"/>
      <c r="S482" s="10"/>
      <c r="T482" s="10"/>
      <c r="U482" s="10"/>
      <c r="V482" s="10"/>
      <c r="W482" s="10"/>
    </row>
    <row r="483" spans="1:2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29"/>
      <c r="M483" s="23">
        <v>116</v>
      </c>
      <c r="N483" s="24"/>
      <c r="O483" s="10"/>
      <c r="P483" s="10"/>
      <c r="Q483" s="10"/>
      <c r="R483" s="10"/>
      <c r="S483" s="10"/>
      <c r="T483" s="10"/>
      <c r="U483" s="10"/>
      <c r="V483" s="10"/>
      <c r="W483" s="10"/>
    </row>
    <row r="484" spans="1:2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29"/>
      <c r="M484" s="23">
        <v>106</v>
      </c>
      <c r="N484" s="24"/>
      <c r="O484" s="10"/>
      <c r="P484" s="10"/>
      <c r="Q484" s="10"/>
      <c r="R484" s="10"/>
      <c r="S484" s="10"/>
      <c r="T484" s="10"/>
      <c r="U484" s="10"/>
      <c r="V484" s="10"/>
      <c r="W484" s="10"/>
    </row>
    <row r="485" spans="1:2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29"/>
      <c r="M485" s="23">
        <v>111</v>
      </c>
      <c r="N485" s="24"/>
      <c r="O485" s="10"/>
      <c r="P485" s="10"/>
      <c r="Q485" s="10"/>
      <c r="R485" s="10"/>
      <c r="S485" s="10"/>
      <c r="T485" s="10"/>
      <c r="U485" s="10"/>
      <c r="V485" s="10"/>
      <c r="W485" s="10"/>
    </row>
    <row r="486" spans="1:2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29"/>
      <c r="M486" s="23">
        <v>108</v>
      </c>
      <c r="N486" s="24"/>
      <c r="O486" s="10"/>
      <c r="P486" s="10"/>
      <c r="Q486" s="10"/>
      <c r="R486" s="10"/>
      <c r="S486" s="10"/>
      <c r="T486" s="10"/>
      <c r="U486" s="10"/>
      <c r="V486" s="10"/>
      <c r="W486" s="10"/>
    </row>
    <row r="487" spans="1:2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29"/>
      <c r="M487" s="23">
        <v>107</v>
      </c>
      <c r="N487" s="24"/>
      <c r="O487" s="10"/>
      <c r="P487" s="10"/>
      <c r="Q487" s="10"/>
      <c r="R487" s="10"/>
      <c r="S487" s="10"/>
      <c r="T487" s="10"/>
      <c r="U487" s="10"/>
      <c r="V487" s="10"/>
      <c r="W487" s="10"/>
    </row>
    <row r="488" spans="1:2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29"/>
      <c r="M488" s="23">
        <v>82</v>
      </c>
      <c r="N488" s="24"/>
      <c r="O488" s="10"/>
      <c r="P488" s="10"/>
      <c r="Q488" s="10"/>
      <c r="R488" s="10"/>
      <c r="S488" s="10"/>
      <c r="T488" s="10"/>
      <c r="U488" s="10"/>
      <c r="V488" s="10"/>
      <c r="W488" s="10"/>
    </row>
    <row r="489" spans="1:2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29"/>
      <c r="M489" s="23">
        <v>113</v>
      </c>
      <c r="N489" s="24"/>
      <c r="O489" s="10"/>
      <c r="P489" s="10"/>
      <c r="Q489" s="10"/>
      <c r="R489" s="10"/>
      <c r="S489" s="10"/>
      <c r="T489" s="10"/>
      <c r="U489" s="10"/>
      <c r="V489" s="10"/>
      <c r="W489" s="10"/>
    </row>
    <row r="490" spans="1:2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29"/>
      <c r="M490" s="23">
        <v>97</v>
      </c>
      <c r="N490" s="24"/>
      <c r="O490" s="10"/>
      <c r="P490" s="10"/>
      <c r="Q490" s="10"/>
      <c r="R490" s="10"/>
      <c r="S490" s="10"/>
      <c r="T490" s="10"/>
      <c r="U490" s="10"/>
      <c r="V490" s="10"/>
      <c r="W490" s="10"/>
    </row>
    <row r="491" spans="1:2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29"/>
      <c r="M491" s="23">
        <v>136</v>
      </c>
      <c r="N491" s="24"/>
      <c r="O491" s="10"/>
      <c r="P491" s="10"/>
      <c r="Q491" s="10"/>
      <c r="R491" s="10"/>
      <c r="S491" s="10"/>
      <c r="T491" s="10"/>
      <c r="U491" s="10"/>
      <c r="V491" s="10"/>
      <c r="W491" s="10"/>
    </row>
    <row r="492" spans="1:2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29"/>
      <c r="M492" s="23">
        <v>117</v>
      </c>
      <c r="N492" s="24"/>
      <c r="O492" s="10"/>
      <c r="P492" s="10"/>
      <c r="Q492" s="10"/>
      <c r="R492" s="10"/>
      <c r="S492" s="10"/>
      <c r="T492" s="10"/>
      <c r="U492" s="10"/>
      <c r="V492" s="10"/>
      <c r="W492" s="10"/>
    </row>
    <row r="493" spans="1:2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29"/>
      <c r="M493" s="23">
        <v>121</v>
      </c>
      <c r="N493" s="24"/>
      <c r="O493" s="10"/>
      <c r="P493" s="10"/>
      <c r="Q493" s="10"/>
      <c r="R493" s="10"/>
      <c r="S493" s="10"/>
      <c r="T493" s="10"/>
      <c r="U493" s="10"/>
      <c r="V493" s="10"/>
      <c r="W493" s="10"/>
    </row>
    <row r="494" spans="1:2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29"/>
      <c r="M494" s="23">
        <v>117</v>
      </c>
      <c r="N494" s="24"/>
      <c r="O494" s="10"/>
      <c r="P494" s="10"/>
      <c r="Q494" s="10"/>
      <c r="R494" s="10"/>
      <c r="S494" s="10"/>
      <c r="T494" s="10"/>
      <c r="U494" s="10"/>
      <c r="V494" s="10"/>
      <c r="W494" s="10"/>
    </row>
    <row r="495" spans="1:2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29"/>
      <c r="M495" s="23">
        <v>109</v>
      </c>
      <c r="N495" s="24"/>
      <c r="O495" s="10"/>
      <c r="P495" s="10"/>
      <c r="Q495" s="10"/>
      <c r="R495" s="10"/>
      <c r="S495" s="10"/>
      <c r="T495" s="10"/>
      <c r="U495" s="10"/>
      <c r="V495" s="10"/>
      <c r="W495" s="10"/>
    </row>
    <row r="496" spans="1:2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29"/>
      <c r="M496" s="23">
        <v>124</v>
      </c>
      <c r="N496" s="24"/>
      <c r="O496" s="10"/>
      <c r="P496" s="10"/>
      <c r="Q496" s="10"/>
      <c r="R496" s="10"/>
      <c r="S496" s="10"/>
      <c r="T496" s="10"/>
      <c r="U496" s="10"/>
      <c r="V496" s="10"/>
      <c r="W496" s="10"/>
    </row>
    <row r="497" spans="1:2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29"/>
      <c r="M497" s="23">
        <v>123</v>
      </c>
      <c r="N497" s="24"/>
      <c r="O497" s="10"/>
      <c r="P497" s="10"/>
      <c r="Q497" s="10"/>
      <c r="R497" s="10"/>
      <c r="S497" s="10"/>
      <c r="T497" s="10"/>
      <c r="U497" s="10"/>
      <c r="V497" s="10"/>
      <c r="W497" s="10"/>
    </row>
    <row r="498" spans="1:2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29"/>
      <c r="M498" s="23">
        <v>161</v>
      </c>
      <c r="N498" s="24"/>
      <c r="O498" s="10"/>
      <c r="P498" s="10"/>
      <c r="Q498" s="10"/>
      <c r="R498" s="10"/>
      <c r="S498" s="10"/>
      <c r="T498" s="10"/>
      <c r="U498" s="10"/>
      <c r="V498" s="10"/>
      <c r="W498" s="10"/>
    </row>
    <row r="499" spans="1:2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29"/>
      <c r="M499" s="23">
        <v>78</v>
      </c>
      <c r="N499" s="24"/>
      <c r="O499" s="10"/>
      <c r="P499" s="10"/>
      <c r="Q499" s="10"/>
      <c r="R499" s="10"/>
      <c r="S499" s="10"/>
      <c r="T499" s="10"/>
      <c r="U499" s="10"/>
      <c r="V499" s="10"/>
      <c r="W499" s="10"/>
    </row>
    <row r="500" spans="1:2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29"/>
      <c r="M500" s="23">
        <v>65</v>
      </c>
      <c r="N500" s="24"/>
      <c r="O500" s="10"/>
      <c r="P500" s="10"/>
      <c r="Q500" s="10"/>
      <c r="R500" s="10"/>
      <c r="S500" s="10"/>
      <c r="T500" s="10"/>
      <c r="U500" s="10"/>
      <c r="V500" s="10"/>
      <c r="W500" s="10"/>
    </row>
    <row r="501" spans="1:2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29"/>
      <c r="M501" s="23">
        <v>123</v>
      </c>
      <c r="N501" s="24"/>
      <c r="O501" s="10"/>
      <c r="P501" s="10"/>
      <c r="Q501" s="10"/>
      <c r="R501" s="10"/>
      <c r="S501" s="10"/>
      <c r="T501" s="10"/>
      <c r="U501" s="10"/>
      <c r="V501" s="10"/>
      <c r="W501" s="10"/>
    </row>
    <row r="502" spans="1:2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29"/>
      <c r="M502" s="23">
        <v>134</v>
      </c>
      <c r="N502" s="24"/>
      <c r="O502" s="10"/>
      <c r="P502" s="10"/>
      <c r="Q502" s="10"/>
      <c r="R502" s="10"/>
      <c r="S502" s="10"/>
      <c r="T502" s="10"/>
      <c r="U502" s="10"/>
      <c r="V502" s="10"/>
      <c r="W502" s="10"/>
    </row>
    <row r="503" spans="1:2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29"/>
      <c r="M503" s="23">
        <v>96</v>
      </c>
      <c r="N503" s="24"/>
      <c r="O503" s="10"/>
      <c r="P503" s="10"/>
      <c r="Q503" s="10"/>
      <c r="R503" s="10"/>
      <c r="S503" s="10"/>
      <c r="T503" s="10"/>
      <c r="U503" s="10"/>
      <c r="V503" s="10"/>
      <c r="W503" s="10"/>
    </row>
    <row r="504" spans="1:2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29"/>
      <c r="M504" s="23">
        <v>141</v>
      </c>
      <c r="N504" s="24"/>
      <c r="O504" s="10"/>
      <c r="P504" s="10"/>
      <c r="Q504" s="10"/>
      <c r="R504" s="10"/>
      <c r="S504" s="10"/>
      <c r="T504" s="10"/>
      <c r="U504" s="10"/>
      <c r="V504" s="10"/>
      <c r="W504" s="10"/>
    </row>
    <row r="505" spans="1:2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29"/>
      <c r="M505" s="23">
        <v>80</v>
      </c>
      <c r="N505" s="24"/>
      <c r="O505" s="10"/>
      <c r="P505" s="10"/>
      <c r="Q505" s="10"/>
      <c r="R505" s="10"/>
      <c r="S505" s="10"/>
      <c r="T505" s="10"/>
      <c r="U505" s="10"/>
      <c r="V505" s="10"/>
      <c r="W505" s="10"/>
    </row>
    <row r="506" spans="1:2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29"/>
      <c r="M506" s="23">
        <v>101</v>
      </c>
      <c r="N506" s="24"/>
      <c r="O506" s="10"/>
      <c r="P506" s="10"/>
      <c r="Q506" s="10"/>
      <c r="R506" s="10"/>
      <c r="S506" s="10"/>
      <c r="T506" s="10"/>
      <c r="U506" s="10"/>
      <c r="V506" s="10"/>
      <c r="W506" s="10"/>
    </row>
    <row r="507" spans="1:2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29"/>
      <c r="M507" s="23">
        <v>90</v>
      </c>
      <c r="N507" s="24"/>
      <c r="O507" s="10"/>
      <c r="P507" s="10"/>
      <c r="Q507" s="10"/>
      <c r="R507" s="10"/>
      <c r="S507" s="10"/>
      <c r="T507" s="10"/>
      <c r="U507" s="10"/>
      <c r="V507" s="10"/>
      <c r="W507" s="10"/>
    </row>
    <row r="508" spans="1:2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29"/>
      <c r="M508" s="23">
        <v>117</v>
      </c>
      <c r="N508" s="24"/>
      <c r="O508" s="10"/>
      <c r="P508" s="10"/>
      <c r="Q508" s="10"/>
      <c r="R508" s="10"/>
      <c r="S508" s="10"/>
      <c r="T508" s="10"/>
      <c r="U508" s="10"/>
      <c r="V508" s="10"/>
      <c r="W508" s="10"/>
    </row>
    <row r="509" spans="1:2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29"/>
      <c r="M509" s="23">
        <v>119</v>
      </c>
      <c r="N509" s="24"/>
      <c r="O509" s="10"/>
      <c r="P509" s="10"/>
      <c r="Q509" s="10"/>
      <c r="R509" s="10"/>
      <c r="S509" s="10"/>
      <c r="T509" s="10"/>
      <c r="U509" s="10"/>
      <c r="V509" s="10"/>
      <c r="W509" s="10"/>
    </row>
    <row r="510" spans="1:2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29"/>
      <c r="M510" s="23">
        <v>100</v>
      </c>
      <c r="N510" s="24"/>
      <c r="O510" s="10"/>
      <c r="P510" s="10"/>
      <c r="Q510" s="10"/>
      <c r="R510" s="10"/>
      <c r="S510" s="10"/>
      <c r="T510" s="10"/>
      <c r="U510" s="10"/>
      <c r="V510" s="10"/>
      <c r="W510" s="10"/>
    </row>
    <row r="511" spans="1:2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29"/>
      <c r="M511" s="23">
        <v>85</v>
      </c>
      <c r="N511" s="24"/>
      <c r="O511" s="10"/>
      <c r="P511" s="10"/>
      <c r="Q511" s="10"/>
      <c r="R511" s="10"/>
      <c r="S511" s="10"/>
      <c r="T511" s="10"/>
      <c r="U511" s="10"/>
      <c r="V511" s="10"/>
      <c r="W511" s="10"/>
    </row>
    <row r="512" spans="1:2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29"/>
      <c r="M512" s="23">
        <v>76</v>
      </c>
      <c r="N512" s="24"/>
      <c r="O512" s="10"/>
      <c r="P512" s="10"/>
      <c r="Q512" s="10"/>
      <c r="R512" s="10"/>
      <c r="S512" s="10"/>
      <c r="T512" s="10"/>
      <c r="U512" s="10"/>
      <c r="V512" s="10"/>
      <c r="W512" s="10"/>
    </row>
    <row r="513" spans="1:2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29"/>
      <c r="M513" s="23">
        <v>119</v>
      </c>
      <c r="N513" s="24"/>
      <c r="O513" s="10"/>
      <c r="P513" s="10"/>
      <c r="Q513" s="10"/>
      <c r="R513" s="10"/>
      <c r="S513" s="10"/>
      <c r="T513" s="10"/>
      <c r="U513" s="10"/>
      <c r="V513" s="10"/>
      <c r="W513" s="10"/>
    </row>
    <row r="514" spans="1:2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29"/>
      <c r="M514" s="23">
        <v>89</v>
      </c>
      <c r="N514" s="24"/>
      <c r="O514" s="10"/>
      <c r="P514" s="10"/>
      <c r="Q514" s="10"/>
      <c r="R514" s="10"/>
      <c r="S514" s="10"/>
      <c r="T514" s="10"/>
      <c r="U514" s="10"/>
      <c r="V514" s="10"/>
      <c r="W514" s="10"/>
    </row>
    <row r="515" spans="1:2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29"/>
      <c r="M515" s="23">
        <v>102</v>
      </c>
      <c r="N515" s="24"/>
      <c r="O515" s="10"/>
      <c r="P515" s="10"/>
      <c r="Q515" s="10"/>
      <c r="R515" s="10"/>
      <c r="S515" s="10"/>
      <c r="T515" s="10"/>
      <c r="U515" s="10"/>
      <c r="V515" s="10"/>
      <c r="W515" s="10"/>
    </row>
    <row r="516" spans="1:2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29"/>
      <c r="M516" s="23">
        <v>150</v>
      </c>
      <c r="N516" s="24"/>
      <c r="O516" s="10"/>
      <c r="P516" s="10"/>
      <c r="Q516" s="10"/>
      <c r="R516" s="10"/>
      <c r="S516" s="10"/>
      <c r="T516" s="10"/>
      <c r="U516" s="10"/>
      <c r="V516" s="10"/>
      <c r="W516" s="10"/>
    </row>
    <row r="517" spans="1:2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29"/>
      <c r="M517" s="23">
        <v>106</v>
      </c>
      <c r="N517" s="24"/>
      <c r="O517" s="10"/>
      <c r="P517" s="10"/>
      <c r="Q517" s="10"/>
      <c r="R517" s="10"/>
      <c r="S517" s="10"/>
      <c r="T517" s="10"/>
      <c r="U517" s="10"/>
      <c r="V517" s="10"/>
      <c r="W517" s="10"/>
    </row>
    <row r="518" spans="1:2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29"/>
      <c r="M518" s="23">
        <v>133</v>
      </c>
      <c r="N518" s="24"/>
      <c r="O518" s="10"/>
      <c r="P518" s="10"/>
      <c r="Q518" s="10"/>
      <c r="R518" s="10"/>
      <c r="S518" s="10"/>
      <c r="T518" s="10"/>
      <c r="U518" s="10"/>
      <c r="V518" s="10"/>
      <c r="W518" s="10"/>
    </row>
    <row r="519" spans="1:2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29"/>
      <c r="M519" s="23">
        <v>85</v>
      </c>
      <c r="N519" s="24"/>
      <c r="O519" s="10"/>
      <c r="P519" s="10"/>
      <c r="Q519" s="10"/>
      <c r="R519" s="10"/>
      <c r="S519" s="10"/>
      <c r="T519" s="10"/>
      <c r="U519" s="10"/>
      <c r="V519" s="10"/>
      <c r="W519" s="10"/>
    </row>
    <row r="520" spans="1:2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29"/>
      <c r="M520" s="23">
        <v>76</v>
      </c>
      <c r="N520" s="24"/>
      <c r="O520" s="10"/>
      <c r="P520" s="10"/>
      <c r="Q520" s="10"/>
      <c r="R520" s="10"/>
      <c r="S520" s="10"/>
      <c r="T520" s="10"/>
      <c r="U520" s="10"/>
      <c r="V520" s="10"/>
      <c r="W520" s="10"/>
    </row>
    <row r="521" spans="1:2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29"/>
      <c r="M521" s="23">
        <v>92</v>
      </c>
      <c r="N521" s="24"/>
      <c r="O521" s="10"/>
      <c r="P521" s="10"/>
      <c r="Q521" s="10"/>
      <c r="R521" s="10"/>
      <c r="S521" s="10"/>
      <c r="T521" s="10"/>
      <c r="U521" s="10"/>
      <c r="V521" s="10"/>
      <c r="W521" s="10"/>
    </row>
    <row r="522" spans="1:2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29"/>
      <c r="M522" s="23">
        <v>117</v>
      </c>
      <c r="N522" s="24"/>
      <c r="O522" s="10"/>
      <c r="P522" s="10"/>
      <c r="Q522" s="10"/>
      <c r="R522" s="10"/>
      <c r="S522" s="10"/>
      <c r="T522" s="10"/>
      <c r="U522" s="10"/>
      <c r="V522" s="10"/>
      <c r="W522" s="10"/>
    </row>
    <row r="523" spans="1:2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29"/>
      <c r="M523" s="23">
        <v>112</v>
      </c>
      <c r="N523" s="24"/>
      <c r="O523" s="10"/>
      <c r="P523" s="10"/>
      <c r="Q523" s="10"/>
      <c r="R523" s="10"/>
      <c r="S523" s="10"/>
      <c r="T523" s="10"/>
      <c r="U523" s="10"/>
      <c r="V523" s="10"/>
      <c r="W523" s="10"/>
    </row>
    <row r="524" spans="1:2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29"/>
      <c r="M524" s="23">
        <v>123</v>
      </c>
      <c r="N524" s="24"/>
      <c r="O524" s="10"/>
      <c r="P524" s="10"/>
      <c r="Q524" s="10"/>
      <c r="R524" s="10"/>
      <c r="S524" s="10"/>
      <c r="T524" s="10"/>
      <c r="U524" s="10"/>
      <c r="V524" s="10"/>
      <c r="W524" s="10"/>
    </row>
    <row r="525" spans="1:2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29"/>
      <c r="M525" s="23">
        <v>85</v>
      </c>
      <c r="N525" s="24"/>
      <c r="O525" s="10"/>
      <c r="P525" s="10"/>
      <c r="Q525" s="10"/>
      <c r="R525" s="10"/>
      <c r="S525" s="10"/>
      <c r="T525" s="10"/>
      <c r="U525" s="10"/>
      <c r="V525" s="10"/>
      <c r="W525" s="10"/>
    </row>
    <row r="526" spans="1:2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29"/>
      <c r="M526" s="23">
        <v>101</v>
      </c>
      <c r="N526" s="24"/>
      <c r="O526" s="10"/>
      <c r="P526" s="10"/>
      <c r="Q526" s="10"/>
      <c r="R526" s="10"/>
      <c r="S526" s="10"/>
      <c r="T526" s="10"/>
      <c r="U526" s="10"/>
      <c r="V526" s="10"/>
      <c r="W526" s="10"/>
    </row>
    <row r="527" spans="1:2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29"/>
      <c r="M527" s="23">
        <v>106</v>
      </c>
      <c r="N527" s="24"/>
      <c r="O527" s="10"/>
      <c r="P527" s="10"/>
      <c r="Q527" s="10"/>
      <c r="R527" s="10"/>
      <c r="S527" s="10"/>
      <c r="T527" s="10"/>
      <c r="U527" s="10"/>
      <c r="V527" s="10"/>
      <c r="W527" s="10"/>
    </row>
    <row r="528" spans="1:2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29"/>
      <c r="M528" s="23">
        <v>129</v>
      </c>
      <c r="N528" s="24"/>
      <c r="O528" s="10"/>
      <c r="P528" s="10"/>
      <c r="Q528" s="10"/>
      <c r="R528" s="10"/>
      <c r="S528" s="10"/>
      <c r="T528" s="10"/>
      <c r="U528" s="10"/>
      <c r="V528" s="10"/>
      <c r="W528" s="10"/>
    </row>
    <row r="529" spans="1:2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29"/>
      <c r="M529" s="23">
        <v>142</v>
      </c>
      <c r="N529" s="24"/>
      <c r="O529" s="10"/>
      <c r="P529" s="10"/>
      <c r="Q529" s="10"/>
      <c r="R529" s="10"/>
      <c r="S529" s="10"/>
      <c r="T529" s="10"/>
      <c r="U529" s="10"/>
      <c r="V529" s="10"/>
      <c r="W529" s="10"/>
    </row>
    <row r="530" spans="1:2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29"/>
      <c r="M530" s="23">
        <v>121</v>
      </c>
      <c r="N530" s="24"/>
      <c r="O530" s="10"/>
      <c r="P530" s="10"/>
      <c r="Q530" s="10"/>
      <c r="R530" s="10"/>
      <c r="S530" s="10"/>
      <c r="T530" s="10"/>
      <c r="U530" s="10"/>
      <c r="V530" s="10"/>
      <c r="W530" s="10"/>
    </row>
    <row r="531" spans="1:2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29"/>
      <c r="M531" s="23">
        <v>82</v>
      </c>
      <c r="N531" s="24"/>
      <c r="O531" s="10"/>
      <c r="P531" s="10"/>
      <c r="Q531" s="10"/>
      <c r="R531" s="10"/>
      <c r="S531" s="10"/>
      <c r="T531" s="10"/>
      <c r="U531" s="10"/>
      <c r="V531" s="10"/>
      <c r="W531" s="10"/>
    </row>
    <row r="532" spans="1:2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29"/>
      <c r="M532" s="23">
        <v>98</v>
      </c>
      <c r="N532" s="24"/>
      <c r="O532" s="10"/>
      <c r="P532" s="10"/>
      <c r="Q532" s="10"/>
      <c r="R532" s="10"/>
      <c r="S532" s="10"/>
      <c r="T532" s="10"/>
      <c r="U532" s="10"/>
      <c r="V532" s="10"/>
      <c r="W532" s="10"/>
    </row>
    <row r="533" spans="1:2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29"/>
      <c r="M533" s="23">
        <v>122</v>
      </c>
      <c r="N533" s="24"/>
      <c r="O533" s="10"/>
      <c r="P533" s="10"/>
      <c r="Q533" s="10"/>
      <c r="R533" s="10"/>
      <c r="S533" s="10"/>
      <c r="T533" s="10"/>
      <c r="U533" s="10"/>
      <c r="V533" s="10"/>
      <c r="W533" s="10"/>
    </row>
    <row r="534" spans="1:2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29"/>
      <c r="M534" s="23">
        <v>92</v>
      </c>
      <c r="N534" s="24"/>
      <c r="O534" s="10"/>
      <c r="P534" s="10"/>
      <c r="Q534" s="10"/>
      <c r="R534" s="10"/>
      <c r="S534" s="10"/>
      <c r="T534" s="10"/>
      <c r="U534" s="10"/>
      <c r="V534" s="10"/>
      <c r="W534" s="10"/>
    </row>
    <row r="535" spans="1:2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29"/>
      <c r="M535" s="23">
        <v>111</v>
      </c>
      <c r="N535" s="24"/>
      <c r="O535" s="10"/>
      <c r="P535" s="10"/>
      <c r="Q535" s="10"/>
      <c r="R535" s="10"/>
      <c r="S535" s="10"/>
      <c r="T535" s="10"/>
      <c r="U535" s="10"/>
      <c r="V535" s="10"/>
      <c r="W535" s="10"/>
    </row>
    <row r="536" spans="1:2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29"/>
      <c r="M536" s="23">
        <v>87</v>
      </c>
      <c r="N536" s="24"/>
      <c r="O536" s="10"/>
      <c r="P536" s="10"/>
      <c r="Q536" s="10"/>
      <c r="R536" s="10"/>
      <c r="S536" s="10"/>
      <c r="T536" s="10"/>
      <c r="U536" s="10"/>
      <c r="V536" s="10"/>
      <c r="W536" s="10"/>
    </row>
    <row r="537" spans="1:2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29"/>
      <c r="M537" s="23">
        <v>128</v>
      </c>
      <c r="N537" s="24"/>
      <c r="O537" s="10"/>
      <c r="P537" s="10"/>
      <c r="Q537" s="10"/>
      <c r="R537" s="10"/>
      <c r="S537" s="10"/>
      <c r="T537" s="10"/>
      <c r="U537" s="10"/>
      <c r="V537" s="10"/>
      <c r="W537" s="10"/>
    </row>
    <row r="538" spans="1:2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29"/>
      <c r="M538" s="23">
        <v>121</v>
      </c>
      <c r="N538" s="24"/>
      <c r="O538" s="10"/>
      <c r="P538" s="10"/>
      <c r="Q538" s="10"/>
      <c r="R538" s="10"/>
      <c r="S538" s="10"/>
      <c r="T538" s="10"/>
      <c r="U538" s="10"/>
      <c r="V538" s="10"/>
      <c r="W538" s="10"/>
    </row>
    <row r="539" spans="1:2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29"/>
      <c r="M539" s="23">
        <v>118</v>
      </c>
      <c r="N539" s="24"/>
      <c r="O539" s="10"/>
      <c r="P539" s="10"/>
      <c r="Q539" s="10"/>
      <c r="R539" s="10"/>
      <c r="S539" s="10"/>
      <c r="T539" s="10"/>
      <c r="U539" s="10"/>
      <c r="V539" s="10"/>
      <c r="W539" s="10"/>
    </row>
    <row r="540" spans="1:2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29"/>
      <c r="M540" s="23">
        <v>109</v>
      </c>
      <c r="N540" s="24"/>
      <c r="O540" s="10"/>
      <c r="P540" s="10"/>
      <c r="Q540" s="10"/>
      <c r="R540" s="10"/>
      <c r="S540" s="10"/>
      <c r="T540" s="10"/>
      <c r="U540" s="10"/>
      <c r="V540" s="10"/>
      <c r="W540" s="10"/>
    </row>
    <row r="541" spans="1:2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29"/>
      <c r="M541" s="23">
        <v>107</v>
      </c>
      <c r="N541" s="24"/>
      <c r="O541" s="10"/>
      <c r="P541" s="10"/>
      <c r="Q541" s="10"/>
      <c r="R541" s="10"/>
      <c r="S541" s="10"/>
      <c r="T541" s="10"/>
      <c r="U541" s="10"/>
      <c r="V541" s="10"/>
      <c r="W541" s="10"/>
    </row>
    <row r="542" spans="1:2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29"/>
      <c r="M542" s="23">
        <v>96</v>
      </c>
      <c r="N542" s="24"/>
      <c r="O542" s="10"/>
      <c r="P542" s="10"/>
      <c r="Q542" s="10"/>
      <c r="R542" s="10"/>
      <c r="S542" s="10"/>
      <c r="T542" s="10"/>
      <c r="U542" s="10"/>
      <c r="V542" s="10"/>
      <c r="W542" s="10"/>
    </row>
    <row r="543" spans="1:2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29"/>
      <c r="M543" s="23">
        <v>120</v>
      </c>
      <c r="N543" s="24"/>
      <c r="O543" s="10"/>
      <c r="P543" s="10"/>
      <c r="Q543" s="10"/>
      <c r="R543" s="10"/>
      <c r="S543" s="10"/>
      <c r="T543" s="10"/>
      <c r="U543" s="10"/>
      <c r="V543" s="10"/>
      <c r="W543" s="10"/>
    </row>
    <row r="544" spans="1:2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29"/>
      <c r="M544" s="23">
        <v>88</v>
      </c>
      <c r="N544" s="24"/>
      <c r="O544" s="10"/>
      <c r="P544" s="10"/>
      <c r="Q544" s="10"/>
      <c r="R544" s="10"/>
      <c r="S544" s="10"/>
      <c r="T544" s="10"/>
      <c r="U544" s="10"/>
      <c r="V544" s="10"/>
      <c r="W544" s="10"/>
    </row>
    <row r="545" spans="1:2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29"/>
      <c r="M545" s="23">
        <v>147</v>
      </c>
      <c r="N545" s="24"/>
      <c r="O545" s="10"/>
      <c r="P545" s="10"/>
      <c r="Q545" s="10"/>
      <c r="R545" s="10"/>
      <c r="S545" s="10"/>
      <c r="T545" s="10"/>
      <c r="U545" s="10"/>
      <c r="V545" s="10"/>
      <c r="W545" s="10"/>
    </row>
    <row r="546" spans="1:2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29"/>
      <c r="M546" s="23">
        <v>74</v>
      </c>
      <c r="N546" s="24"/>
      <c r="O546" s="10"/>
      <c r="P546" s="10"/>
      <c r="Q546" s="10"/>
      <c r="R546" s="10"/>
      <c r="S546" s="10"/>
      <c r="T546" s="10"/>
      <c r="U546" s="10"/>
      <c r="V546" s="10"/>
      <c r="W546" s="10"/>
    </row>
    <row r="547" spans="1:2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29"/>
      <c r="M547" s="23">
        <v>88</v>
      </c>
      <c r="N547" s="24"/>
      <c r="O547" s="10"/>
      <c r="P547" s="10"/>
      <c r="Q547" s="10"/>
      <c r="R547" s="10"/>
      <c r="S547" s="10"/>
      <c r="T547" s="10"/>
      <c r="U547" s="10"/>
      <c r="V547" s="10"/>
      <c r="W547" s="10"/>
    </row>
    <row r="548" spans="1:2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29"/>
      <c r="M548" s="23">
        <v>125</v>
      </c>
      <c r="N548" s="24"/>
      <c r="O548" s="10"/>
      <c r="P548" s="10"/>
      <c r="Q548" s="10"/>
      <c r="R548" s="10"/>
      <c r="S548" s="10"/>
      <c r="T548" s="10"/>
      <c r="U548" s="10"/>
      <c r="V548" s="10"/>
      <c r="W548" s="10"/>
    </row>
    <row r="549" spans="1:2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29"/>
      <c r="M549" s="23">
        <v>87</v>
      </c>
      <c r="N549" s="24"/>
      <c r="O549" s="10"/>
      <c r="P549" s="10"/>
      <c r="Q549" s="10"/>
      <c r="R549" s="10"/>
      <c r="S549" s="10"/>
      <c r="T549" s="10"/>
      <c r="U549" s="10"/>
      <c r="V549" s="10"/>
      <c r="W549" s="10"/>
    </row>
    <row r="550" spans="1:2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29"/>
      <c r="M550" s="23">
        <v>100</v>
      </c>
      <c r="N550" s="24"/>
      <c r="O550" s="10"/>
      <c r="P550" s="10"/>
      <c r="Q550" s="10"/>
      <c r="R550" s="10"/>
      <c r="S550" s="10"/>
      <c r="T550" s="10"/>
      <c r="U550" s="10"/>
      <c r="V550" s="10"/>
      <c r="W550" s="10"/>
    </row>
    <row r="551" spans="1:2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29"/>
      <c r="M551" s="23">
        <v>79</v>
      </c>
      <c r="N551" s="24"/>
      <c r="O551" s="10"/>
      <c r="P551" s="10"/>
      <c r="Q551" s="10"/>
      <c r="R551" s="10"/>
      <c r="S551" s="10"/>
      <c r="T551" s="10"/>
      <c r="U551" s="10"/>
      <c r="V551" s="10"/>
      <c r="W551" s="10"/>
    </row>
    <row r="552" spans="1:2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29"/>
      <c r="M552" s="23">
        <v>76</v>
      </c>
      <c r="N552" s="24"/>
      <c r="O552" s="10"/>
      <c r="P552" s="10"/>
      <c r="Q552" s="10"/>
      <c r="R552" s="10"/>
      <c r="S552" s="10"/>
      <c r="T552" s="10"/>
      <c r="U552" s="10"/>
      <c r="V552" s="10"/>
      <c r="W552" s="10"/>
    </row>
    <row r="553" spans="1:2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29"/>
      <c r="M553" s="23">
        <v>168</v>
      </c>
      <c r="N553" s="24"/>
      <c r="O553" s="10"/>
      <c r="P553" s="10"/>
      <c r="Q553" s="10"/>
      <c r="R553" s="10"/>
      <c r="S553" s="10"/>
      <c r="T553" s="10"/>
      <c r="U553" s="10"/>
      <c r="V553" s="10"/>
      <c r="W553" s="10"/>
    </row>
    <row r="554" spans="1:2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29"/>
      <c r="M554" s="23">
        <v>91</v>
      </c>
      <c r="N554" s="24"/>
      <c r="O554" s="10"/>
      <c r="P554" s="10"/>
      <c r="Q554" s="10"/>
      <c r="R554" s="10"/>
      <c r="S554" s="10"/>
      <c r="T554" s="10"/>
      <c r="U554" s="10"/>
      <c r="V554" s="10"/>
      <c r="W554" s="10"/>
    </row>
    <row r="555" spans="1:2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29"/>
      <c r="M555" s="23">
        <v>75</v>
      </c>
      <c r="N555" s="24"/>
      <c r="O555" s="10"/>
      <c r="P555" s="10"/>
      <c r="Q555" s="10"/>
      <c r="R555" s="10"/>
      <c r="S555" s="10"/>
      <c r="T555" s="10"/>
      <c r="U555" s="10"/>
      <c r="V555" s="10"/>
      <c r="W555" s="10"/>
    </row>
    <row r="556" spans="1:2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29"/>
      <c r="M556" s="23">
        <v>158</v>
      </c>
      <c r="N556" s="24"/>
      <c r="O556" s="10"/>
      <c r="P556" s="10"/>
      <c r="Q556" s="10"/>
      <c r="R556" s="10"/>
      <c r="S556" s="10"/>
      <c r="T556" s="10"/>
      <c r="U556" s="10"/>
      <c r="V556" s="10"/>
      <c r="W556" s="10"/>
    </row>
    <row r="557" spans="1:2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29"/>
      <c r="M557" s="23">
        <v>127</v>
      </c>
      <c r="N557" s="24"/>
      <c r="O557" s="10"/>
      <c r="P557" s="10"/>
      <c r="Q557" s="10"/>
      <c r="R557" s="10"/>
      <c r="S557" s="10"/>
      <c r="T557" s="10"/>
      <c r="U557" s="10"/>
      <c r="V557" s="10"/>
      <c r="W557" s="10"/>
    </row>
    <row r="558" spans="1:2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29"/>
      <c r="M558" s="23">
        <v>101</v>
      </c>
      <c r="N558" s="24"/>
      <c r="O558" s="10"/>
      <c r="P558" s="10"/>
      <c r="Q558" s="10"/>
      <c r="R558" s="10"/>
      <c r="S558" s="10"/>
      <c r="T558" s="10"/>
      <c r="U558" s="10"/>
      <c r="V558" s="10"/>
      <c r="W558" s="10"/>
    </row>
    <row r="559" spans="1:2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29"/>
      <c r="M559" s="23">
        <v>96</v>
      </c>
      <c r="N559" s="24"/>
      <c r="O559" s="10"/>
      <c r="P559" s="10"/>
      <c r="Q559" s="10"/>
      <c r="R559" s="10"/>
      <c r="S559" s="10"/>
      <c r="T559" s="10"/>
      <c r="U559" s="10"/>
      <c r="V559" s="10"/>
      <c r="W559" s="10"/>
    </row>
    <row r="560" spans="1:2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29"/>
      <c r="M560" s="23">
        <v>141</v>
      </c>
      <c r="N560" s="24"/>
      <c r="O560" s="10"/>
      <c r="P560" s="10"/>
      <c r="Q560" s="10"/>
      <c r="R560" s="10"/>
      <c r="S560" s="10"/>
      <c r="T560" s="10"/>
      <c r="U560" s="10"/>
      <c r="V560" s="10"/>
      <c r="W560" s="10"/>
    </row>
    <row r="561" spans="1:2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29"/>
      <c r="M561" s="23">
        <v>88</v>
      </c>
      <c r="N561" s="24"/>
      <c r="O561" s="10"/>
      <c r="P561" s="10"/>
      <c r="Q561" s="10"/>
      <c r="R561" s="10"/>
      <c r="S561" s="10"/>
      <c r="T561" s="10"/>
      <c r="U561" s="10"/>
      <c r="V561" s="10"/>
      <c r="W561" s="10"/>
    </row>
    <row r="562" spans="1:2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29"/>
      <c r="M562" s="23">
        <v>93</v>
      </c>
      <c r="N562" s="24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1:2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29"/>
      <c r="M563" s="23">
        <v>134</v>
      </c>
      <c r="N563" s="24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1:2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29"/>
      <c r="M564" s="23">
        <v>106</v>
      </c>
      <c r="N564" s="24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1:2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29"/>
      <c r="M565" s="23">
        <v>88</v>
      </c>
      <c r="N565" s="24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1:2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29"/>
      <c r="M566" s="23">
        <v>108</v>
      </c>
      <c r="N566" s="24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1:2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29"/>
      <c r="M567" s="23">
        <v>104</v>
      </c>
      <c r="N567" s="24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1:2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29"/>
      <c r="M568" s="23">
        <v>126</v>
      </c>
      <c r="N568" s="24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1:2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29"/>
      <c r="M569" s="23">
        <v>81</v>
      </c>
      <c r="N569" s="24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1:2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29"/>
      <c r="M570" s="23">
        <v>75</v>
      </c>
      <c r="N570" s="24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1:2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29"/>
      <c r="M571" s="23">
        <v>103</v>
      </c>
      <c r="N571" s="24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1:2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29"/>
      <c r="M572" s="23">
        <v>96</v>
      </c>
      <c r="N572" s="24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1:2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29"/>
      <c r="M573" s="23">
        <v>90</v>
      </c>
      <c r="N573" s="24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1:2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29"/>
      <c r="M574" s="23">
        <v>93</v>
      </c>
      <c r="N574" s="24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1:2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29"/>
      <c r="M575" s="23">
        <v>83</v>
      </c>
      <c r="N575" s="24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1:2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29"/>
      <c r="M576" s="23">
        <v>154</v>
      </c>
      <c r="N576" s="24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1:2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29"/>
      <c r="M577" s="23">
        <v>116</v>
      </c>
      <c r="N577" s="24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1:2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29"/>
      <c r="M578" s="23">
        <v>168</v>
      </c>
      <c r="N578" s="24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1:2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29"/>
      <c r="M579" s="23">
        <v>91</v>
      </c>
      <c r="N579" s="24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1:2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29"/>
      <c r="M580" s="23">
        <v>101</v>
      </c>
      <c r="N580" s="24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1:2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29"/>
      <c r="M581" s="23">
        <v>104</v>
      </c>
      <c r="N581" s="24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1:2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29"/>
      <c r="M582" s="23">
        <v>64</v>
      </c>
      <c r="N582" s="24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1:2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29"/>
      <c r="M583" s="23">
        <v>107</v>
      </c>
      <c r="N583" s="24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1:2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29"/>
      <c r="M584" s="23">
        <v>156</v>
      </c>
      <c r="N584" s="24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1:2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29"/>
      <c r="M585" s="23">
        <v>136</v>
      </c>
      <c r="N585" s="24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1:2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29"/>
      <c r="M586" s="23">
        <v>73</v>
      </c>
      <c r="N586" s="24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1:2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29"/>
      <c r="M587" s="23">
        <v>133</v>
      </c>
      <c r="N587" s="24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1:2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29"/>
      <c r="M588" s="23">
        <v>108</v>
      </c>
      <c r="N588" s="24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1:2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29"/>
      <c r="M589" s="23">
        <v>114</v>
      </c>
      <c r="N589" s="24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1:2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29"/>
      <c r="M590" s="23">
        <v>114</v>
      </c>
      <c r="N590" s="24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1:2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29"/>
      <c r="M591" s="23">
        <v>72</v>
      </c>
      <c r="N591" s="24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1:2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29"/>
      <c r="M592" s="23">
        <v>111</v>
      </c>
      <c r="N592" s="24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1:2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29"/>
      <c r="M593" s="23">
        <v>115</v>
      </c>
      <c r="N593" s="24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1:2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29"/>
      <c r="M594" s="23">
        <v>110</v>
      </c>
      <c r="N594" s="24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1:2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29"/>
      <c r="M595" s="23">
        <v>127</v>
      </c>
      <c r="N595" s="24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1:2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29"/>
      <c r="M596" s="23">
        <v>94</v>
      </c>
      <c r="N596" s="24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1:2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29"/>
      <c r="M597" s="23">
        <v>125</v>
      </c>
      <c r="N597" s="24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1:2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29"/>
      <c r="M598" s="23">
        <v>104</v>
      </c>
      <c r="N598" s="24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1:2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29"/>
      <c r="M599" s="23">
        <v>80</v>
      </c>
      <c r="N599" s="24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1:2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29"/>
      <c r="M600" s="23">
        <v>92</v>
      </c>
      <c r="N600" s="24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1:2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29"/>
      <c r="M601" s="23">
        <v>104</v>
      </c>
      <c r="N601" s="24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1:2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29"/>
      <c r="M602" s="23">
        <v>87</v>
      </c>
      <c r="N602" s="24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1:2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29"/>
      <c r="M603" s="23">
        <v>117</v>
      </c>
      <c r="N603" s="24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1:2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29"/>
      <c r="M604" s="23">
        <v>87</v>
      </c>
      <c r="N604" s="24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1:2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29"/>
      <c r="M605" s="23">
        <v>89</v>
      </c>
      <c r="N605" s="24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1:2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29"/>
      <c r="M606" s="23">
        <v>134</v>
      </c>
      <c r="N606" s="24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1:2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29"/>
      <c r="M607" s="23">
        <v>92</v>
      </c>
      <c r="N607" s="24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1:2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29"/>
      <c r="M608" s="23">
        <v>86</v>
      </c>
      <c r="N608" s="24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1:2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29"/>
      <c r="M609" s="23">
        <v>131</v>
      </c>
      <c r="N609" s="24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1:2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29"/>
      <c r="M610" s="23">
        <v>111</v>
      </c>
      <c r="N610" s="24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1:2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29"/>
      <c r="M611" s="23">
        <v>117</v>
      </c>
      <c r="N611" s="24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1:2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29"/>
      <c r="M612" s="23">
        <v>128</v>
      </c>
      <c r="N612" s="24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1:2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29"/>
      <c r="M613" s="23">
        <v>172</v>
      </c>
      <c r="N613" s="24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1:2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29"/>
      <c r="M614" s="23">
        <v>117</v>
      </c>
      <c r="N614" s="24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1:2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29"/>
      <c r="M615" s="23">
        <v>93</v>
      </c>
      <c r="N615" s="24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1:2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29"/>
      <c r="M616" s="23">
        <v>122</v>
      </c>
      <c r="N616" s="24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1:2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29"/>
      <c r="M617" s="23">
        <v>132</v>
      </c>
      <c r="N617" s="24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1:2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29"/>
      <c r="M618" s="23">
        <v>73</v>
      </c>
      <c r="N618" s="24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1:2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29"/>
      <c r="M619" s="23">
        <v>164</v>
      </c>
      <c r="N619" s="24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1:2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29"/>
      <c r="M620" s="23">
        <v>141</v>
      </c>
      <c r="N620" s="24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1:2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29"/>
      <c r="M621" s="23">
        <v>124</v>
      </c>
      <c r="N621" s="24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1:2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29"/>
      <c r="M622" s="23">
        <v>94</v>
      </c>
      <c r="N622" s="24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1:2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29"/>
      <c r="M623" s="23">
        <v>102</v>
      </c>
      <c r="N623" s="24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1:2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29"/>
      <c r="M624" s="23">
        <v>138</v>
      </c>
      <c r="N624" s="24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1:2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29"/>
      <c r="M625" s="23">
        <v>125</v>
      </c>
      <c r="N625" s="24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1:2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29"/>
      <c r="M626" s="23">
        <v>118</v>
      </c>
      <c r="N626" s="24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1:2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29"/>
      <c r="M627" s="23">
        <v>127</v>
      </c>
      <c r="N627" s="24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1:2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29"/>
      <c r="M628" s="23">
        <v>118</v>
      </c>
      <c r="N628" s="24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1:2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29"/>
      <c r="M629" s="23">
        <v>100</v>
      </c>
      <c r="N629" s="24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1:2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29"/>
      <c r="M630" s="23">
        <v>127</v>
      </c>
      <c r="N630" s="24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1:2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29"/>
      <c r="M631" s="23">
        <v>114</v>
      </c>
      <c r="N631" s="24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1:2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29"/>
      <c r="M632" s="23">
        <v>151</v>
      </c>
      <c r="N632" s="24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1:2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29"/>
      <c r="M633" s="23">
        <v>142</v>
      </c>
      <c r="N633" s="24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1:2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29"/>
      <c r="M634" s="23">
        <v>109</v>
      </c>
      <c r="N634" s="24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1:2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29"/>
      <c r="M635" s="23">
        <v>99</v>
      </c>
      <c r="N635" s="24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1:2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29"/>
      <c r="M636" s="23">
        <v>155</v>
      </c>
      <c r="N636" s="24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1:2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29"/>
      <c r="M637" s="23">
        <v>89</v>
      </c>
      <c r="N637" s="24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1:2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29"/>
      <c r="M638" s="23">
        <v>72</v>
      </c>
      <c r="N638" s="24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1:2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29"/>
      <c r="M639" s="23">
        <v>121</v>
      </c>
      <c r="N639" s="24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1:23" ht="17" thickBo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31"/>
      <c r="M640" s="27">
        <v>143</v>
      </c>
      <c r="N640" s="28"/>
      <c r="O640" s="10"/>
      <c r="P640" s="10"/>
      <c r="Q640" s="10"/>
      <c r="R640" s="10"/>
      <c r="S640" s="10"/>
      <c r="T640" s="10"/>
      <c r="U640" s="10"/>
      <c r="V640" s="10"/>
      <c r="W640" s="10"/>
    </row>
  </sheetData>
  <mergeCells count="2">
    <mergeCell ref="B3:D3"/>
    <mergeCell ref="L3:N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A9036-C5F7-B04A-8A7C-928A9EC5932F}">
  <dimension ref="A1:K14"/>
  <sheetViews>
    <sheetView workbookViewId="0">
      <selection activeCell="A2" sqref="A2"/>
    </sheetView>
  </sheetViews>
  <sheetFormatPr baseColWidth="10" defaultColWidth="10.83203125" defaultRowHeight="16"/>
  <sheetData>
    <row r="1" spans="1:11">
      <c r="A1" s="250" t="s">
        <v>282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17" thickBot="1">
      <c r="A4" s="10"/>
      <c r="B4" s="10"/>
      <c r="C4" s="10" t="s">
        <v>225</v>
      </c>
      <c r="D4" s="10"/>
      <c r="E4" s="10"/>
      <c r="F4" s="10"/>
      <c r="G4" s="10" t="s">
        <v>226</v>
      </c>
      <c r="H4" s="10"/>
      <c r="I4" s="10"/>
      <c r="J4" s="10"/>
      <c r="K4" s="10"/>
    </row>
    <row r="5" spans="1:11" ht="17" thickBot="1">
      <c r="A5" s="10"/>
      <c r="B5" s="10"/>
      <c r="C5" s="323" t="s">
        <v>111</v>
      </c>
      <c r="D5" s="302"/>
      <c r="E5" s="324" t="s">
        <v>129</v>
      </c>
      <c r="F5" s="302"/>
      <c r="G5" s="324" t="s">
        <v>112</v>
      </c>
      <c r="H5" s="302"/>
      <c r="I5" s="324" t="s">
        <v>113</v>
      </c>
      <c r="J5" s="302"/>
      <c r="K5" s="10"/>
    </row>
    <row r="6" spans="1:11" ht="17" thickBot="1">
      <c r="A6" s="10"/>
      <c r="B6" s="10"/>
      <c r="C6" s="14" t="s">
        <v>99</v>
      </c>
      <c r="D6" s="15" t="s">
        <v>97</v>
      </c>
      <c r="E6" s="15" t="s">
        <v>99</v>
      </c>
      <c r="F6" s="15" t="s">
        <v>97</v>
      </c>
      <c r="G6" s="15" t="s">
        <v>99</v>
      </c>
      <c r="H6" s="15" t="s">
        <v>97</v>
      </c>
      <c r="I6" s="15" t="s">
        <v>99</v>
      </c>
      <c r="J6" s="15" t="s">
        <v>97</v>
      </c>
      <c r="K6" s="10"/>
    </row>
    <row r="7" spans="1:11">
      <c r="A7" s="10"/>
      <c r="B7" s="17" t="s">
        <v>94</v>
      </c>
      <c r="C7" s="18">
        <v>18</v>
      </c>
      <c r="D7" s="19">
        <f>(C7/C10)*100</f>
        <v>9.0909090909090917</v>
      </c>
      <c r="E7" s="19">
        <v>88</v>
      </c>
      <c r="F7" s="19">
        <f>(E7/E10)*100</f>
        <v>44.670050761421322</v>
      </c>
      <c r="G7" s="19">
        <v>69</v>
      </c>
      <c r="H7" s="19">
        <f>(G7/G10)*100</f>
        <v>35.384615384615387</v>
      </c>
      <c r="I7" s="19">
        <v>25</v>
      </c>
      <c r="J7" s="19">
        <f t="shared" ref="J7" si="0">(I7/I10)*100</f>
        <v>12.886597938144329</v>
      </c>
      <c r="K7" s="10"/>
    </row>
    <row r="8" spans="1:11">
      <c r="A8" s="10"/>
      <c r="B8" s="21" t="s">
        <v>95</v>
      </c>
      <c r="C8" s="22">
        <v>84</v>
      </c>
      <c r="D8" s="23">
        <f>(C8/C10)*100</f>
        <v>42.424242424242422</v>
      </c>
      <c r="E8" s="23">
        <v>101</v>
      </c>
      <c r="F8" s="23">
        <f t="shared" ref="F8:J8" si="1">(E8/E10)*100</f>
        <v>51.26903553299492</v>
      </c>
      <c r="G8" s="23">
        <v>116</v>
      </c>
      <c r="H8" s="23">
        <f t="shared" si="1"/>
        <v>59.487179487179489</v>
      </c>
      <c r="I8" s="23">
        <v>110</v>
      </c>
      <c r="J8" s="23">
        <f t="shared" si="1"/>
        <v>56.701030927835049</v>
      </c>
      <c r="K8" s="10"/>
    </row>
    <row r="9" spans="1:11">
      <c r="A9" s="10"/>
      <c r="B9" s="21" t="s">
        <v>96</v>
      </c>
      <c r="C9" s="22">
        <v>96</v>
      </c>
      <c r="D9" s="23">
        <f>(C9/C10)*100</f>
        <v>48.484848484848484</v>
      </c>
      <c r="E9" s="23">
        <v>8</v>
      </c>
      <c r="F9" s="23">
        <f t="shared" ref="F9:J9" si="2">(E9/E10)*100</f>
        <v>4.0609137055837561</v>
      </c>
      <c r="G9" s="23">
        <v>10</v>
      </c>
      <c r="H9" s="23">
        <f t="shared" si="2"/>
        <v>5.1282051282051277</v>
      </c>
      <c r="I9" s="23">
        <v>59</v>
      </c>
      <c r="J9" s="23">
        <f t="shared" si="2"/>
        <v>30.412371134020617</v>
      </c>
      <c r="K9" s="10"/>
    </row>
    <row r="10" spans="1:11" ht="17" thickBot="1">
      <c r="A10" s="10"/>
      <c r="B10" s="25" t="s">
        <v>98</v>
      </c>
      <c r="C10" s="26">
        <f>SUM(C7:C9)</f>
        <v>198</v>
      </c>
      <c r="D10" s="27">
        <f t="shared" ref="D10:J10" si="3">SUM(D7:D9)</f>
        <v>100</v>
      </c>
      <c r="E10" s="27">
        <f t="shared" si="3"/>
        <v>197</v>
      </c>
      <c r="F10" s="27">
        <f t="shared" si="3"/>
        <v>100</v>
      </c>
      <c r="G10" s="27">
        <f t="shared" si="3"/>
        <v>195</v>
      </c>
      <c r="H10" s="27">
        <f t="shared" si="3"/>
        <v>100</v>
      </c>
      <c r="I10" s="27">
        <f t="shared" si="3"/>
        <v>194</v>
      </c>
      <c r="J10" s="27">
        <f t="shared" si="3"/>
        <v>100</v>
      </c>
      <c r="K10" s="10"/>
    </row>
    <row r="11" spans="1:1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>
      <c r="A12" s="10"/>
      <c r="B12" s="10" t="s">
        <v>228</v>
      </c>
      <c r="C12" s="10"/>
      <c r="D12" s="10"/>
      <c r="E12" s="10"/>
      <c r="F12" s="10"/>
      <c r="G12" s="10"/>
      <c r="H12" s="10"/>
      <c r="I12" s="10"/>
      <c r="J12" s="10"/>
      <c r="K12" s="10"/>
    </row>
    <row r="13" spans="1:1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</row>
  </sheetData>
  <mergeCells count="4">
    <mergeCell ref="C5:D5"/>
    <mergeCell ref="E5:F5"/>
    <mergeCell ref="G5:H5"/>
    <mergeCell ref="I5:J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F1AA4-9CFC-3440-8730-EAE3EBDF66A0}">
  <dimension ref="A1:K20"/>
  <sheetViews>
    <sheetView zoomScale="115" zoomScaleNormal="115" workbookViewId="0"/>
  </sheetViews>
  <sheetFormatPr baseColWidth="10" defaultColWidth="10.83203125" defaultRowHeight="16"/>
  <sheetData>
    <row r="1" spans="1:11">
      <c r="A1" s="10" t="s">
        <v>281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17" thickBot="1">
      <c r="A4" s="10"/>
      <c r="B4" s="10"/>
      <c r="C4" s="10" t="s">
        <v>227</v>
      </c>
      <c r="D4" s="10"/>
      <c r="E4" s="10"/>
      <c r="F4" s="10"/>
      <c r="G4" s="10" t="s">
        <v>225</v>
      </c>
      <c r="H4" s="10"/>
      <c r="I4" s="10"/>
      <c r="J4" s="10"/>
      <c r="K4" s="10"/>
    </row>
    <row r="5" spans="1:11" ht="17" thickBot="1">
      <c r="A5" s="10"/>
      <c r="B5" s="10"/>
      <c r="C5" s="323" t="s">
        <v>107</v>
      </c>
      <c r="D5" s="302"/>
      <c r="E5" s="324" t="s">
        <v>108</v>
      </c>
      <c r="F5" s="302"/>
      <c r="G5" s="324" t="s">
        <v>109</v>
      </c>
      <c r="H5" s="302"/>
      <c r="I5" s="324" t="s">
        <v>110</v>
      </c>
      <c r="J5" s="302"/>
      <c r="K5" s="10"/>
    </row>
    <row r="6" spans="1:11" ht="17" thickBot="1">
      <c r="A6" s="10"/>
      <c r="B6" s="10"/>
      <c r="C6" s="14" t="s">
        <v>99</v>
      </c>
      <c r="D6" s="15" t="s">
        <v>97</v>
      </c>
      <c r="E6" s="15" t="s">
        <v>99</v>
      </c>
      <c r="F6" s="15" t="s">
        <v>97</v>
      </c>
      <c r="G6" s="15" t="s">
        <v>99</v>
      </c>
      <c r="H6" s="15" t="s">
        <v>97</v>
      </c>
      <c r="I6" s="15" t="s">
        <v>99</v>
      </c>
      <c r="J6" s="15" t="s">
        <v>97</v>
      </c>
      <c r="K6" s="10"/>
    </row>
    <row r="7" spans="1:11">
      <c r="A7" s="10"/>
      <c r="B7" s="17" t="s">
        <v>94</v>
      </c>
      <c r="C7" s="18">
        <v>11</v>
      </c>
      <c r="D7" s="19">
        <f>(C7/C10)*100</f>
        <v>11.224489795918368</v>
      </c>
      <c r="E7" s="19">
        <v>20</v>
      </c>
      <c r="F7" s="19">
        <f>(E7/E10)*100</f>
        <v>21.739130434782609</v>
      </c>
      <c r="G7" s="19">
        <v>35</v>
      </c>
      <c r="H7" s="19">
        <f>(G7/G10)*100</f>
        <v>20.114942528735632</v>
      </c>
      <c r="I7" s="19">
        <v>88</v>
      </c>
      <c r="J7" s="19">
        <f t="shared" ref="J7" si="0">(I7/I10)*100</f>
        <v>39.63963963963964</v>
      </c>
      <c r="K7" s="10"/>
    </row>
    <row r="8" spans="1:11">
      <c r="A8" s="10"/>
      <c r="B8" s="21" t="s">
        <v>95</v>
      </c>
      <c r="C8" s="22">
        <v>48</v>
      </c>
      <c r="D8" s="23">
        <f>(C8/C10)*100</f>
        <v>48.979591836734691</v>
      </c>
      <c r="E8" s="23">
        <v>55</v>
      </c>
      <c r="F8" s="23">
        <f t="shared" ref="F8:J8" si="1">(E8/E10)*100</f>
        <v>59.782608695652172</v>
      </c>
      <c r="G8" s="23">
        <v>63</v>
      </c>
      <c r="H8" s="23">
        <f t="shared" si="1"/>
        <v>36.206896551724135</v>
      </c>
      <c r="I8" s="23">
        <v>86</v>
      </c>
      <c r="J8" s="23">
        <f t="shared" si="1"/>
        <v>38.738738738738739</v>
      </c>
      <c r="K8" s="10"/>
    </row>
    <row r="9" spans="1:11">
      <c r="A9" s="10"/>
      <c r="B9" s="21" t="s">
        <v>96</v>
      </c>
      <c r="C9" s="22">
        <v>39</v>
      </c>
      <c r="D9" s="23">
        <f>(C9/C10)*100</f>
        <v>39.795918367346935</v>
      </c>
      <c r="E9" s="23">
        <v>17</v>
      </c>
      <c r="F9" s="23">
        <f t="shared" ref="F9:J9" si="2">(E9/E10)*100</f>
        <v>18.478260869565215</v>
      </c>
      <c r="G9" s="23">
        <v>76</v>
      </c>
      <c r="H9" s="23">
        <f t="shared" si="2"/>
        <v>43.678160919540232</v>
      </c>
      <c r="I9" s="23">
        <v>48</v>
      </c>
      <c r="J9" s="23">
        <f t="shared" si="2"/>
        <v>21.621621621621621</v>
      </c>
      <c r="K9" s="10"/>
    </row>
    <row r="10" spans="1:11" ht="17" thickBot="1">
      <c r="A10" s="10"/>
      <c r="B10" s="25" t="s">
        <v>98</v>
      </c>
      <c r="C10" s="26">
        <f>SUM(C7:C9)</f>
        <v>98</v>
      </c>
      <c r="D10" s="27">
        <f t="shared" ref="D10:J10" si="3">SUM(D7:D9)</f>
        <v>100</v>
      </c>
      <c r="E10" s="27">
        <f t="shared" si="3"/>
        <v>92</v>
      </c>
      <c r="F10" s="27">
        <f t="shared" si="3"/>
        <v>100</v>
      </c>
      <c r="G10" s="27">
        <f t="shared" si="3"/>
        <v>174</v>
      </c>
      <c r="H10" s="27">
        <f t="shared" si="3"/>
        <v>100</v>
      </c>
      <c r="I10" s="27">
        <f t="shared" si="3"/>
        <v>222</v>
      </c>
      <c r="J10" s="27">
        <f t="shared" si="3"/>
        <v>100</v>
      </c>
      <c r="K10" s="10"/>
    </row>
    <row r="11" spans="1:1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>
      <c r="A12" s="10"/>
      <c r="B12" s="10" t="s">
        <v>228</v>
      </c>
      <c r="C12" s="10"/>
      <c r="D12" s="10"/>
      <c r="E12" s="10"/>
      <c r="F12" s="10"/>
      <c r="G12" s="10"/>
      <c r="H12" s="10"/>
      <c r="I12" s="10"/>
      <c r="J12" s="10"/>
      <c r="K12" s="10"/>
    </row>
    <row r="13" spans="1:1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</sheetData>
  <mergeCells count="4">
    <mergeCell ref="C5:D5"/>
    <mergeCell ref="E5:F5"/>
    <mergeCell ref="G5:H5"/>
    <mergeCell ref="I5:J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CE66D-418B-48F3-A4B3-607E1B0D8E94}">
  <dimension ref="A1:AR1151"/>
  <sheetViews>
    <sheetView zoomScale="85" zoomScaleNormal="85" workbookViewId="0">
      <selection activeCell="G21" sqref="G21"/>
    </sheetView>
  </sheetViews>
  <sheetFormatPr baseColWidth="10" defaultColWidth="8.83203125" defaultRowHeight="13"/>
  <cols>
    <col min="1" max="1" width="17.83203125" style="10" bestFit="1" customWidth="1"/>
    <col min="2" max="2" width="11.83203125" style="10" bestFit="1" customWidth="1"/>
    <col min="3" max="3" width="12.33203125" style="10" bestFit="1" customWidth="1"/>
    <col min="4" max="4" width="17.33203125" style="10" customWidth="1"/>
    <col min="5" max="5" width="8.83203125" style="10"/>
    <col min="6" max="6" width="16.5" style="10" customWidth="1"/>
    <col min="7" max="7" width="19.33203125" style="10" customWidth="1"/>
    <col min="8" max="8" width="8.83203125" style="10"/>
    <col min="9" max="9" width="16.33203125" style="10" customWidth="1"/>
    <col min="10" max="10" width="17.5" style="10" customWidth="1"/>
    <col min="11" max="11" width="9.33203125" style="10" customWidth="1"/>
    <col min="12" max="12" width="19.1640625" style="10" customWidth="1"/>
    <col min="13" max="13" width="18.6640625" style="10" customWidth="1"/>
    <col min="14" max="14" width="12.33203125" style="10" bestFit="1" customWidth="1"/>
    <col min="15" max="23" width="8.83203125" style="10"/>
    <col min="24" max="26" width="11.33203125" style="10" bestFit="1" customWidth="1"/>
    <col min="27" max="16384" width="8.83203125" style="10"/>
  </cols>
  <sheetData>
    <row r="1" spans="1:44">
      <c r="A1" s="292" t="s">
        <v>274</v>
      </c>
      <c r="I1" s="292" t="s">
        <v>296</v>
      </c>
    </row>
    <row r="2" spans="1:44" ht="14" thickBot="1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</row>
    <row r="3" spans="1:44" ht="16" thickBot="1">
      <c r="A3" s="48" t="s">
        <v>92</v>
      </c>
      <c r="B3" s="332" t="s">
        <v>275</v>
      </c>
      <c r="C3" s="333"/>
      <c r="D3" s="334"/>
      <c r="E3" s="48"/>
      <c r="F3" s="335" t="s">
        <v>276</v>
      </c>
      <c r="G3" s="336"/>
      <c r="H3" s="48"/>
      <c r="I3" s="330" t="s">
        <v>279</v>
      </c>
      <c r="J3" s="331"/>
      <c r="K3" s="77"/>
      <c r="L3" s="337" t="s">
        <v>280</v>
      </c>
      <c r="M3" s="338"/>
      <c r="N3" s="77"/>
      <c r="O3" s="292" t="s">
        <v>277</v>
      </c>
      <c r="P3" s="292"/>
      <c r="R3" s="77"/>
      <c r="S3" s="48"/>
      <c r="T3" s="48"/>
      <c r="U3" s="48"/>
      <c r="AG3" s="327"/>
      <c r="AH3" s="328"/>
      <c r="AI3" s="328"/>
      <c r="AJ3" s="328"/>
      <c r="AK3" s="328"/>
      <c r="AL3" s="328"/>
      <c r="AM3" s="328"/>
      <c r="AN3" s="328"/>
      <c r="AO3" s="328"/>
      <c r="AP3" s="328"/>
      <c r="AQ3" s="328"/>
      <c r="AR3" s="329"/>
    </row>
    <row r="4" spans="1:44" ht="14" thickBot="1">
      <c r="A4" s="48"/>
      <c r="B4" s="249" t="s">
        <v>24</v>
      </c>
      <c r="C4" s="249" t="s">
        <v>25</v>
      </c>
      <c r="D4" s="249" t="s">
        <v>26</v>
      </c>
      <c r="E4" s="48"/>
      <c r="F4" s="60" t="s">
        <v>24</v>
      </c>
      <c r="G4" s="60" t="s">
        <v>25</v>
      </c>
      <c r="H4" s="48"/>
      <c r="I4" s="247" t="s">
        <v>24</v>
      </c>
      <c r="J4" s="248" t="s">
        <v>25</v>
      </c>
      <c r="K4" s="76"/>
      <c r="L4" s="247" t="s">
        <v>24</v>
      </c>
      <c r="M4" s="248" t="s">
        <v>25</v>
      </c>
      <c r="N4" s="76"/>
      <c r="O4" s="292" t="s">
        <v>278</v>
      </c>
      <c r="R4" s="76"/>
      <c r="S4" s="76"/>
      <c r="T4" s="48"/>
      <c r="U4" s="48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1"/>
    </row>
    <row r="5" spans="1:44">
      <c r="A5" s="48"/>
      <c r="B5" s="85">
        <v>44</v>
      </c>
      <c r="C5" s="71">
        <v>35</v>
      </c>
      <c r="D5" s="115">
        <v>21</v>
      </c>
      <c r="E5" s="76"/>
      <c r="F5" s="78">
        <v>54</v>
      </c>
      <c r="G5" s="80">
        <v>32</v>
      </c>
      <c r="H5" s="76"/>
      <c r="I5" s="85">
        <v>300</v>
      </c>
      <c r="J5" s="115">
        <v>283</v>
      </c>
      <c r="K5" s="76"/>
      <c r="L5" s="85">
        <v>261</v>
      </c>
      <c r="M5" s="115">
        <v>297</v>
      </c>
      <c r="N5" s="48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61"/>
      <c r="AL5" s="161"/>
    </row>
    <row r="6" spans="1:44" ht="15" customHeight="1">
      <c r="A6" s="48"/>
      <c r="B6" s="81">
        <v>41</v>
      </c>
      <c r="C6" s="73">
        <v>32</v>
      </c>
      <c r="D6" s="65">
        <v>23</v>
      </c>
      <c r="E6" s="48"/>
      <c r="F6" s="81">
        <v>40</v>
      </c>
      <c r="G6" s="65">
        <v>83</v>
      </c>
      <c r="H6" s="48"/>
      <c r="I6" s="81">
        <v>295</v>
      </c>
      <c r="J6" s="65">
        <v>278</v>
      </c>
      <c r="K6" s="48"/>
      <c r="L6" s="81">
        <v>251</v>
      </c>
      <c r="M6" s="65">
        <v>277</v>
      </c>
      <c r="N6" s="76"/>
      <c r="O6" s="76"/>
      <c r="P6" s="48"/>
    </row>
    <row r="7" spans="1:44">
      <c r="A7" s="48"/>
      <c r="B7" s="81">
        <v>0</v>
      </c>
      <c r="C7" s="73">
        <v>0</v>
      </c>
      <c r="D7" s="65">
        <v>0</v>
      </c>
      <c r="E7" s="48"/>
      <c r="F7" s="81">
        <v>39</v>
      </c>
      <c r="G7" s="65">
        <v>41</v>
      </c>
      <c r="H7" s="48"/>
      <c r="I7" s="81">
        <v>282</v>
      </c>
      <c r="J7" s="65">
        <v>277</v>
      </c>
      <c r="K7" s="48"/>
      <c r="L7" s="81">
        <v>193</v>
      </c>
      <c r="M7" s="65">
        <v>274</v>
      </c>
      <c r="N7" s="76"/>
      <c r="O7" s="76"/>
      <c r="P7" s="48"/>
    </row>
    <row r="8" spans="1:44">
      <c r="B8" s="81">
        <v>38</v>
      </c>
      <c r="C8" s="73">
        <v>49</v>
      </c>
      <c r="D8" s="65">
        <v>16</v>
      </c>
      <c r="E8" s="48"/>
      <c r="F8" s="81">
        <v>25</v>
      </c>
      <c r="G8" s="65">
        <v>29</v>
      </c>
      <c r="H8" s="48"/>
      <c r="I8" s="81">
        <v>279</v>
      </c>
      <c r="J8" s="65">
        <v>272</v>
      </c>
      <c r="K8" s="48"/>
      <c r="L8" s="81">
        <v>178</v>
      </c>
      <c r="M8" s="65">
        <v>240</v>
      </c>
      <c r="N8" s="76"/>
      <c r="O8" s="292"/>
    </row>
    <row r="9" spans="1:44">
      <c r="A9" s="48"/>
      <c r="B9" s="81">
        <v>61</v>
      </c>
      <c r="C9" s="73">
        <v>39</v>
      </c>
      <c r="D9" s="65">
        <v>0</v>
      </c>
      <c r="E9" s="48"/>
      <c r="F9" s="81">
        <v>28</v>
      </c>
      <c r="G9" s="65">
        <v>46</v>
      </c>
      <c r="H9" s="48"/>
      <c r="I9" s="81">
        <v>275</v>
      </c>
      <c r="J9" s="65">
        <v>270</v>
      </c>
      <c r="K9" s="48"/>
      <c r="L9" s="81">
        <v>175</v>
      </c>
      <c r="M9" s="65">
        <v>213</v>
      </c>
      <c r="N9" s="76"/>
      <c r="O9" s="76"/>
    </row>
    <row r="10" spans="1:44">
      <c r="A10" s="48"/>
      <c r="B10" s="81">
        <v>41</v>
      </c>
      <c r="C10" s="73">
        <v>24</v>
      </c>
      <c r="D10" s="65">
        <v>48</v>
      </c>
      <c r="E10" s="48"/>
      <c r="F10" s="81">
        <v>43</v>
      </c>
      <c r="G10" s="65">
        <v>50</v>
      </c>
      <c r="H10" s="48"/>
      <c r="I10" s="81">
        <v>271</v>
      </c>
      <c r="J10" s="65">
        <v>265</v>
      </c>
      <c r="K10" s="48"/>
      <c r="L10" s="81">
        <v>170</v>
      </c>
      <c r="M10" s="65">
        <v>204</v>
      </c>
      <c r="N10" s="76"/>
      <c r="O10" s="76"/>
      <c r="P10" s="48"/>
    </row>
    <row r="11" spans="1:44">
      <c r="A11" s="48"/>
      <c r="B11" s="81">
        <v>40</v>
      </c>
      <c r="C11" s="73">
        <v>69</v>
      </c>
      <c r="D11" s="65">
        <v>40</v>
      </c>
      <c r="E11" s="48"/>
      <c r="F11" s="81">
        <v>38</v>
      </c>
      <c r="G11" s="65">
        <v>47</v>
      </c>
      <c r="H11" s="48"/>
      <c r="I11" s="81">
        <v>269</v>
      </c>
      <c r="J11" s="65">
        <v>264</v>
      </c>
      <c r="K11" s="48"/>
      <c r="L11" s="81">
        <v>161</v>
      </c>
      <c r="M11" s="65">
        <v>201</v>
      </c>
      <c r="N11" s="76"/>
      <c r="O11" s="76"/>
      <c r="P11" s="48"/>
    </row>
    <row r="12" spans="1:44">
      <c r="A12" s="48"/>
      <c r="B12" s="81">
        <v>0</v>
      </c>
      <c r="C12" s="73">
        <v>48</v>
      </c>
      <c r="D12" s="65">
        <v>28</v>
      </c>
      <c r="E12" s="48"/>
      <c r="F12" s="81">
        <v>50</v>
      </c>
      <c r="G12" s="65">
        <v>31</v>
      </c>
      <c r="H12" s="48"/>
      <c r="I12" s="81">
        <v>268</v>
      </c>
      <c r="J12" s="65">
        <v>263</v>
      </c>
      <c r="K12" s="48"/>
      <c r="L12" s="81">
        <v>158</v>
      </c>
      <c r="M12" s="65">
        <v>193</v>
      </c>
      <c r="N12" s="76"/>
      <c r="O12" s="76"/>
      <c r="P12" s="48"/>
    </row>
    <row r="13" spans="1:44">
      <c r="A13" s="48"/>
      <c r="B13" s="81">
        <v>51</v>
      </c>
      <c r="C13" s="73">
        <v>33</v>
      </c>
      <c r="D13" s="65">
        <v>31</v>
      </c>
      <c r="E13" s="48"/>
      <c r="F13" s="81">
        <v>0</v>
      </c>
      <c r="G13" s="65">
        <v>37</v>
      </c>
      <c r="H13" s="48"/>
      <c r="I13" s="81">
        <v>263</v>
      </c>
      <c r="J13" s="65">
        <v>259</v>
      </c>
      <c r="K13" s="48"/>
      <c r="L13" s="81">
        <v>149</v>
      </c>
      <c r="M13" s="65">
        <v>193</v>
      </c>
      <c r="N13" s="76"/>
      <c r="O13" s="76"/>
      <c r="P13" s="48"/>
    </row>
    <row r="14" spans="1:44">
      <c r="A14" s="48"/>
      <c r="B14" s="81">
        <v>12</v>
      </c>
      <c r="C14" s="73">
        <v>10</v>
      </c>
      <c r="D14" s="65">
        <v>22</v>
      </c>
      <c r="E14" s="48"/>
      <c r="F14" s="81">
        <v>44</v>
      </c>
      <c r="G14" s="65">
        <v>42</v>
      </c>
      <c r="H14" s="48"/>
      <c r="I14" s="81">
        <v>259</v>
      </c>
      <c r="J14" s="65">
        <v>259</v>
      </c>
      <c r="K14" s="48"/>
      <c r="L14" s="81">
        <v>142</v>
      </c>
      <c r="M14" s="65">
        <v>193</v>
      </c>
      <c r="N14" s="76"/>
      <c r="O14" s="76"/>
      <c r="P14" s="48"/>
    </row>
    <row r="15" spans="1:44">
      <c r="A15" s="48"/>
      <c r="B15" s="81">
        <v>37</v>
      </c>
      <c r="C15" s="73">
        <v>0</v>
      </c>
      <c r="D15" s="65">
        <v>0</v>
      </c>
      <c r="E15" s="48"/>
      <c r="F15" s="81">
        <v>44</v>
      </c>
      <c r="G15" s="65">
        <v>35</v>
      </c>
      <c r="H15" s="48"/>
      <c r="I15" s="81">
        <v>259</v>
      </c>
      <c r="J15" s="65">
        <v>256</v>
      </c>
      <c r="K15" s="48"/>
      <c r="L15" s="81">
        <v>140</v>
      </c>
      <c r="M15" s="65">
        <v>188</v>
      </c>
      <c r="N15" s="76"/>
      <c r="O15" s="76"/>
      <c r="P15" s="48"/>
    </row>
    <row r="16" spans="1:44">
      <c r="A16" s="48"/>
      <c r="B16" s="81">
        <v>41</v>
      </c>
      <c r="C16" s="73">
        <v>27</v>
      </c>
      <c r="D16" s="65">
        <v>24</v>
      </c>
      <c r="E16" s="48"/>
      <c r="F16" s="81">
        <v>48</v>
      </c>
      <c r="G16" s="65">
        <v>39</v>
      </c>
      <c r="H16" s="48"/>
      <c r="I16" s="81">
        <v>256</v>
      </c>
      <c r="J16" s="65">
        <v>252</v>
      </c>
      <c r="K16" s="48"/>
      <c r="L16" s="81">
        <v>138</v>
      </c>
      <c r="M16" s="65">
        <v>188</v>
      </c>
      <c r="N16" s="76"/>
      <c r="O16" s="76"/>
      <c r="P16" s="48"/>
    </row>
    <row r="17" spans="1:16">
      <c r="A17" s="48"/>
      <c r="B17" s="81">
        <v>27</v>
      </c>
      <c r="C17" s="73">
        <v>13</v>
      </c>
      <c r="D17" s="65">
        <v>8</v>
      </c>
      <c r="E17" s="48"/>
      <c r="F17" s="81">
        <v>13</v>
      </c>
      <c r="G17" s="65">
        <v>25</v>
      </c>
      <c r="H17" s="48"/>
      <c r="I17" s="81">
        <v>254</v>
      </c>
      <c r="J17" s="65">
        <v>248</v>
      </c>
      <c r="K17" s="48"/>
      <c r="L17" s="81">
        <v>137</v>
      </c>
      <c r="M17" s="65">
        <v>185</v>
      </c>
      <c r="N17" s="76"/>
      <c r="O17" s="76"/>
      <c r="P17" s="48"/>
    </row>
    <row r="18" spans="1:16">
      <c r="A18" s="48"/>
      <c r="B18" s="81">
        <v>0</v>
      </c>
      <c r="C18" s="73">
        <v>33</v>
      </c>
      <c r="D18" s="65">
        <v>0</v>
      </c>
      <c r="E18" s="48"/>
      <c r="F18" s="81">
        <v>26</v>
      </c>
      <c r="G18" s="65">
        <v>53</v>
      </c>
      <c r="H18" s="48"/>
      <c r="I18" s="81">
        <v>252</v>
      </c>
      <c r="J18" s="65">
        <v>245</v>
      </c>
      <c r="K18" s="48"/>
      <c r="L18" s="81">
        <v>136</v>
      </c>
      <c r="M18" s="65">
        <v>184</v>
      </c>
      <c r="N18" s="76"/>
      <c r="O18" s="76"/>
      <c r="P18" s="48"/>
    </row>
    <row r="19" spans="1:16">
      <c r="A19" s="48"/>
      <c r="B19" s="81">
        <v>24</v>
      </c>
      <c r="C19" s="73">
        <v>56</v>
      </c>
      <c r="D19" s="65">
        <v>0</v>
      </c>
      <c r="E19" s="48"/>
      <c r="F19" s="81">
        <v>0</v>
      </c>
      <c r="G19" s="65">
        <v>43</v>
      </c>
      <c r="H19" s="48"/>
      <c r="I19" s="81">
        <v>250</v>
      </c>
      <c r="J19" s="65">
        <v>243</v>
      </c>
      <c r="K19" s="48"/>
      <c r="L19" s="81">
        <v>131</v>
      </c>
      <c r="M19" s="65">
        <v>177</v>
      </c>
      <c r="N19" s="76"/>
      <c r="O19" s="76"/>
      <c r="P19" s="48"/>
    </row>
    <row r="20" spans="1:16">
      <c r="A20" s="48"/>
      <c r="B20" s="81">
        <v>0</v>
      </c>
      <c r="C20" s="73">
        <v>20</v>
      </c>
      <c r="D20" s="65">
        <v>39</v>
      </c>
      <c r="E20" s="48"/>
      <c r="F20" s="81">
        <v>15</v>
      </c>
      <c r="G20" s="65">
        <v>26</v>
      </c>
      <c r="H20" s="48"/>
      <c r="I20" s="81">
        <v>249</v>
      </c>
      <c r="J20" s="65">
        <v>242</v>
      </c>
      <c r="K20" s="48"/>
      <c r="L20" s="81">
        <v>122</v>
      </c>
      <c r="M20" s="65">
        <v>176</v>
      </c>
      <c r="N20" s="76"/>
      <c r="O20" s="76"/>
      <c r="P20" s="48"/>
    </row>
    <row r="21" spans="1:16">
      <c r="A21" s="48"/>
      <c r="B21" s="81">
        <v>38</v>
      </c>
      <c r="C21" s="73">
        <v>62</v>
      </c>
      <c r="D21" s="65">
        <v>0</v>
      </c>
      <c r="E21" s="48"/>
      <c r="F21" s="81">
        <v>63</v>
      </c>
      <c r="G21" s="65">
        <v>19</v>
      </c>
      <c r="H21" s="48"/>
      <c r="I21" s="81">
        <v>249</v>
      </c>
      <c r="J21" s="65">
        <v>238</v>
      </c>
      <c r="K21" s="48"/>
      <c r="L21" s="81">
        <v>118</v>
      </c>
      <c r="M21" s="65">
        <v>176</v>
      </c>
      <c r="N21" s="76"/>
      <c r="O21" s="76"/>
      <c r="P21" s="48"/>
    </row>
    <row r="22" spans="1:16">
      <c r="A22" s="48"/>
      <c r="B22" s="81">
        <v>40</v>
      </c>
      <c r="C22" s="73">
        <v>75</v>
      </c>
      <c r="D22" s="65">
        <v>0</v>
      </c>
      <c r="E22" s="48"/>
      <c r="F22" s="81">
        <v>27</v>
      </c>
      <c r="G22" s="65">
        <v>35</v>
      </c>
      <c r="H22" s="48"/>
      <c r="I22" s="81">
        <v>245</v>
      </c>
      <c r="J22" s="65">
        <v>234</v>
      </c>
      <c r="K22" s="48"/>
      <c r="L22" s="81">
        <v>117</v>
      </c>
      <c r="M22" s="65">
        <v>168</v>
      </c>
      <c r="N22" s="76"/>
      <c r="O22" s="76"/>
      <c r="P22" s="48"/>
    </row>
    <row r="23" spans="1:16">
      <c r="A23" s="48"/>
      <c r="B23" s="81">
        <v>82</v>
      </c>
      <c r="C23" s="73">
        <v>68</v>
      </c>
      <c r="D23" s="65">
        <v>20</v>
      </c>
      <c r="E23" s="48"/>
      <c r="F23" s="81">
        <v>39</v>
      </c>
      <c r="G23" s="65">
        <v>14</v>
      </c>
      <c r="H23" s="48"/>
      <c r="I23" s="81">
        <v>241</v>
      </c>
      <c r="J23" s="65">
        <v>234</v>
      </c>
      <c r="K23" s="48"/>
      <c r="L23" s="81">
        <v>117</v>
      </c>
      <c r="M23" s="65">
        <v>164</v>
      </c>
      <c r="N23" s="76"/>
      <c r="O23" s="76"/>
      <c r="P23" s="48"/>
    </row>
    <row r="24" spans="1:16">
      <c r="A24" s="48"/>
      <c r="B24" s="81">
        <v>32</v>
      </c>
      <c r="C24" s="73">
        <v>58</v>
      </c>
      <c r="D24" s="65">
        <v>28</v>
      </c>
      <c r="E24" s="48"/>
      <c r="F24" s="81">
        <v>38</v>
      </c>
      <c r="G24" s="65">
        <v>0</v>
      </c>
      <c r="H24" s="48"/>
      <c r="I24" s="81">
        <v>234</v>
      </c>
      <c r="J24" s="65">
        <v>230</v>
      </c>
      <c r="K24" s="48"/>
      <c r="L24" s="81">
        <v>116</v>
      </c>
      <c r="M24" s="65">
        <v>163</v>
      </c>
      <c r="N24" s="76"/>
      <c r="O24" s="76"/>
      <c r="P24" s="48"/>
    </row>
    <row r="25" spans="1:16">
      <c r="A25" s="48"/>
      <c r="B25" s="81">
        <v>42</v>
      </c>
      <c r="C25" s="73">
        <v>33</v>
      </c>
      <c r="D25" s="65">
        <v>0</v>
      </c>
      <c r="E25" s="48"/>
      <c r="F25" s="81">
        <v>42</v>
      </c>
      <c r="G25" s="65">
        <v>49</v>
      </c>
      <c r="H25" s="48"/>
      <c r="I25" s="81">
        <v>231</v>
      </c>
      <c r="J25" s="65">
        <v>229</v>
      </c>
      <c r="K25" s="48"/>
      <c r="L25" s="81">
        <v>112</v>
      </c>
      <c r="M25" s="65">
        <v>159</v>
      </c>
      <c r="N25" s="76"/>
      <c r="O25" s="76"/>
      <c r="P25" s="48"/>
    </row>
    <row r="26" spans="1:16">
      <c r="A26" s="48"/>
      <c r="B26" s="81">
        <v>25</v>
      </c>
      <c r="C26" s="73">
        <v>43</v>
      </c>
      <c r="D26" s="65">
        <v>33</v>
      </c>
      <c r="E26" s="48"/>
      <c r="F26" s="81">
        <v>29</v>
      </c>
      <c r="G26" s="65">
        <v>61</v>
      </c>
      <c r="H26" s="48"/>
      <c r="I26" s="81">
        <v>231</v>
      </c>
      <c r="J26" s="65">
        <v>227</v>
      </c>
      <c r="K26" s="48"/>
      <c r="L26" s="81">
        <v>111</v>
      </c>
      <c r="M26" s="65">
        <v>157</v>
      </c>
      <c r="N26" s="76"/>
      <c r="O26" s="76"/>
      <c r="P26" s="48"/>
    </row>
    <row r="27" spans="1:16">
      <c r="A27" s="48"/>
      <c r="B27" s="81">
        <v>0</v>
      </c>
      <c r="C27" s="73">
        <v>32</v>
      </c>
      <c r="D27" s="65">
        <v>0</v>
      </c>
      <c r="E27" s="48"/>
      <c r="F27" s="81">
        <v>12</v>
      </c>
      <c r="G27" s="65">
        <v>0</v>
      </c>
      <c r="H27" s="48"/>
      <c r="I27" s="81">
        <v>224</v>
      </c>
      <c r="J27" s="65">
        <v>223</v>
      </c>
      <c r="K27" s="48"/>
      <c r="L27" s="81">
        <v>105</v>
      </c>
      <c r="M27" s="65">
        <v>157</v>
      </c>
      <c r="N27" s="76"/>
      <c r="O27" s="76"/>
      <c r="P27" s="48"/>
    </row>
    <row r="28" spans="1:16">
      <c r="A28" s="48"/>
      <c r="B28" s="81">
        <v>54</v>
      </c>
      <c r="C28" s="73">
        <v>69</v>
      </c>
      <c r="D28" s="65">
        <v>17</v>
      </c>
      <c r="E28" s="48"/>
      <c r="F28" s="81">
        <v>26</v>
      </c>
      <c r="G28" s="65">
        <v>34</v>
      </c>
      <c r="H28" s="48"/>
      <c r="I28" s="81">
        <v>219</v>
      </c>
      <c r="J28" s="65">
        <v>221</v>
      </c>
      <c r="K28" s="48"/>
      <c r="L28" s="81">
        <v>105</v>
      </c>
      <c r="M28" s="65">
        <v>156</v>
      </c>
      <c r="N28" s="76"/>
      <c r="O28" s="76"/>
      <c r="P28" s="48"/>
    </row>
    <row r="29" spans="1:16">
      <c r="A29" s="48"/>
      <c r="B29" s="81">
        <v>19</v>
      </c>
      <c r="C29" s="73">
        <v>29</v>
      </c>
      <c r="D29" s="65">
        <v>21</v>
      </c>
      <c r="E29" s="48"/>
      <c r="F29" s="81">
        <v>26</v>
      </c>
      <c r="G29" s="65">
        <v>67</v>
      </c>
      <c r="H29" s="48"/>
      <c r="I29" s="81">
        <v>216</v>
      </c>
      <c r="J29" s="65">
        <v>219</v>
      </c>
      <c r="K29" s="48"/>
      <c r="L29" s="81">
        <v>104</v>
      </c>
      <c r="M29" s="65">
        <v>149</v>
      </c>
      <c r="N29" s="76"/>
      <c r="O29" s="76"/>
      <c r="P29" s="48"/>
    </row>
    <row r="30" spans="1:16">
      <c r="A30" s="48"/>
      <c r="B30" s="81">
        <v>32</v>
      </c>
      <c r="C30" s="73">
        <v>27</v>
      </c>
      <c r="D30" s="65">
        <v>31</v>
      </c>
      <c r="E30" s="48"/>
      <c r="F30" s="81">
        <v>37</v>
      </c>
      <c r="G30" s="65">
        <v>51</v>
      </c>
      <c r="H30" s="48"/>
      <c r="I30" s="81">
        <v>214</v>
      </c>
      <c r="J30" s="65">
        <v>218</v>
      </c>
      <c r="K30" s="48"/>
      <c r="L30" s="81">
        <v>103</v>
      </c>
      <c r="M30" s="65">
        <v>146</v>
      </c>
      <c r="N30" s="76"/>
      <c r="O30" s="76"/>
      <c r="P30" s="48"/>
    </row>
    <row r="31" spans="1:16">
      <c r="A31" s="48"/>
      <c r="B31" s="81">
        <v>63</v>
      </c>
      <c r="C31" s="73">
        <v>51</v>
      </c>
      <c r="D31" s="65">
        <v>31</v>
      </c>
      <c r="E31" s="48"/>
      <c r="F31" s="81">
        <v>40</v>
      </c>
      <c r="G31" s="65">
        <v>57</v>
      </c>
      <c r="H31" s="48"/>
      <c r="I31" s="81">
        <v>212</v>
      </c>
      <c r="J31" s="65">
        <v>218</v>
      </c>
      <c r="K31" s="48"/>
      <c r="L31" s="81">
        <v>97</v>
      </c>
      <c r="M31" s="65">
        <v>145</v>
      </c>
      <c r="N31" s="76"/>
      <c r="O31" s="76"/>
      <c r="P31" s="48"/>
    </row>
    <row r="32" spans="1:16">
      <c r="A32" s="48"/>
      <c r="B32" s="81">
        <v>32</v>
      </c>
      <c r="C32" s="73">
        <v>61</v>
      </c>
      <c r="D32" s="65">
        <v>0</v>
      </c>
      <c r="E32" s="48"/>
      <c r="F32" s="81">
        <v>28</v>
      </c>
      <c r="G32" s="65">
        <v>46</v>
      </c>
      <c r="H32" s="48"/>
      <c r="I32" s="81">
        <v>212</v>
      </c>
      <c r="J32" s="65">
        <v>217</v>
      </c>
      <c r="K32" s="48"/>
      <c r="L32" s="81">
        <v>95</v>
      </c>
      <c r="M32" s="65">
        <v>144</v>
      </c>
      <c r="N32" s="76"/>
      <c r="O32" s="76"/>
      <c r="P32" s="48"/>
    </row>
    <row r="33" spans="1:16">
      <c r="A33" s="48"/>
      <c r="B33" s="81">
        <v>58</v>
      </c>
      <c r="C33" s="73">
        <v>47</v>
      </c>
      <c r="D33" s="65">
        <v>23</v>
      </c>
      <c r="E33" s="48"/>
      <c r="F33" s="81">
        <v>37</v>
      </c>
      <c r="G33" s="65">
        <v>58</v>
      </c>
      <c r="H33" s="48"/>
      <c r="I33" s="81">
        <v>211</v>
      </c>
      <c r="J33" s="65">
        <v>217</v>
      </c>
      <c r="K33" s="48"/>
      <c r="L33" s="81">
        <v>93</v>
      </c>
      <c r="M33" s="65">
        <v>140</v>
      </c>
      <c r="N33" s="76"/>
      <c r="O33" s="76"/>
      <c r="P33" s="48"/>
    </row>
    <row r="34" spans="1:16">
      <c r="A34" s="48"/>
      <c r="B34" s="81">
        <v>56</v>
      </c>
      <c r="C34" s="73">
        <v>63</v>
      </c>
      <c r="D34" s="65">
        <v>14</v>
      </c>
      <c r="E34" s="48"/>
      <c r="F34" s="81">
        <v>34</v>
      </c>
      <c r="G34" s="65">
        <v>48</v>
      </c>
      <c r="H34" s="48"/>
      <c r="I34" s="81">
        <v>207</v>
      </c>
      <c r="J34" s="65">
        <v>210</v>
      </c>
      <c r="K34" s="48"/>
      <c r="L34" s="81">
        <v>90</v>
      </c>
      <c r="M34" s="65">
        <v>138</v>
      </c>
      <c r="N34" s="76"/>
      <c r="O34" s="76"/>
      <c r="P34" s="48"/>
    </row>
    <row r="35" spans="1:16">
      <c r="A35" s="48"/>
      <c r="B35" s="81">
        <v>51</v>
      </c>
      <c r="C35" s="73">
        <v>38</v>
      </c>
      <c r="D35" s="65">
        <v>0</v>
      </c>
      <c r="E35" s="48"/>
      <c r="F35" s="81">
        <v>14</v>
      </c>
      <c r="G35" s="65">
        <v>17</v>
      </c>
      <c r="H35" s="48"/>
      <c r="I35" s="81">
        <v>202</v>
      </c>
      <c r="J35" s="65">
        <v>209</v>
      </c>
      <c r="K35" s="48"/>
      <c r="L35" s="81">
        <v>89</v>
      </c>
      <c r="M35" s="65">
        <v>136</v>
      </c>
      <c r="N35" s="76"/>
      <c r="O35" s="76"/>
      <c r="P35" s="48"/>
    </row>
    <row r="36" spans="1:16">
      <c r="A36" s="48"/>
      <c r="B36" s="81">
        <v>31</v>
      </c>
      <c r="C36" s="73">
        <v>16</v>
      </c>
      <c r="D36" s="65">
        <v>17</v>
      </c>
      <c r="E36" s="48"/>
      <c r="F36" s="81">
        <v>0</v>
      </c>
      <c r="G36" s="65">
        <v>11</v>
      </c>
      <c r="H36" s="48"/>
      <c r="I36" s="81">
        <v>201</v>
      </c>
      <c r="J36" s="65">
        <v>207</v>
      </c>
      <c r="K36" s="48"/>
      <c r="L36" s="81">
        <v>89</v>
      </c>
      <c r="M36" s="65">
        <v>136</v>
      </c>
      <c r="N36" s="76"/>
      <c r="O36" s="76"/>
      <c r="P36" s="48"/>
    </row>
    <row r="37" spans="1:16">
      <c r="A37" s="48"/>
      <c r="B37" s="81">
        <v>0</v>
      </c>
      <c r="C37" s="73">
        <v>30</v>
      </c>
      <c r="D37" s="65">
        <v>33</v>
      </c>
      <c r="E37" s="48"/>
      <c r="F37" s="81">
        <v>24</v>
      </c>
      <c r="G37" s="65">
        <v>36</v>
      </c>
      <c r="H37" s="48"/>
      <c r="I37" s="81">
        <v>199</v>
      </c>
      <c r="J37" s="65">
        <v>207</v>
      </c>
      <c r="K37" s="48"/>
      <c r="L37" s="81">
        <v>89</v>
      </c>
      <c r="M37" s="65">
        <v>131</v>
      </c>
      <c r="N37" s="76"/>
      <c r="O37" s="76"/>
      <c r="P37" s="48"/>
    </row>
    <row r="38" spans="1:16">
      <c r="A38" s="48"/>
      <c r="B38" s="81">
        <v>31</v>
      </c>
      <c r="C38" s="73">
        <v>44</v>
      </c>
      <c r="D38" s="65">
        <v>31</v>
      </c>
      <c r="E38" s="48"/>
      <c r="F38" s="81">
        <v>35</v>
      </c>
      <c r="G38" s="65">
        <v>34</v>
      </c>
      <c r="H38" s="48"/>
      <c r="I38" s="81">
        <v>198</v>
      </c>
      <c r="J38" s="65">
        <v>206</v>
      </c>
      <c r="K38" s="48"/>
      <c r="L38" s="81">
        <v>87</v>
      </c>
      <c r="M38" s="65">
        <v>128</v>
      </c>
      <c r="N38" s="76"/>
      <c r="O38" s="76"/>
      <c r="P38" s="48"/>
    </row>
    <row r="39" spans="1:16">
      <c r="A39" s="48"/>
      <c r="B39" s="81">
        <v>34</v>
      </c>
      <c r="C39" s="73">
        <v>30</v>
      </c>
      <c r="D39" s="65">
        <v>22</v>
      </c>
      <c r="E39" s="48"/>
      <c r="F39" s="81">
        <v>40</v>
      </c>
      <c r="G39" s="65">
        <v>25</v>
      </c>
      <c r="H39" s="48"/>
      <c r="I39" s="81">
        <v>194</v>
      </c>
      <c r="J39" s="65">
        <v>205</v>
      </c>
      <c r="K39" s="48"/>
      <c r="L39" s="81">
        <v>87</v>
      </c>
      <c r="M39" s="65">
        <v>128</v>
      </c>
      <c r="N39" s="76"/>
      <c r="O39" s="76"/>
      <c r="P39" s="48"/>
    </row>
    <row r="40" spans="1:16">
      <c r="A40" s="48"/>
      <c r="B40" s="81">
        <v>0</v>
      </c>
      <c r="C40" s="73">
        <v>10</v>
      </c>
      <c r="D40" s="65">
        <v>29</v>
      </c>
      <c r="E40" s="48"/>
      <c r="F40" s="81">
        <v>36</v>
      </c>
      <c r="G40" s="65">
        <v>34</v>
      </c>
      <c r="H40" s="48"/>
      <c r="I40" s="81">
        <v>189</v>
      </c>
      <c r="J40" s="65">
        <v>201</v>
      </c>
      <c r="K40" s="48"/>
      <c r="L40" s="81">
        <v>86</v>
      </c>
      <c r="M40" s="65">
        <v>125</v>
      </c>
      <c r="N40" s="76"/>
      <c r="O40" s="76"/>
      <c r="P40" s="48"/>
    </row>
    <row r="41" spans="1:16">
      <c r="A41" s="48"/>
      <c r="B41" s="81">
        <v>0</v>
      </c>
      <c r="C41" s="73">
        <v>14</v>
      </c>
      <c r="D41" s="65">
        <v>36</v>
      </c>
      <c r="E41" s="48"/>
      <c r="F41" s="81">
        <v>39</v>
      </c>
      <c r="G41" s="65">
        <v>33</v>
      </c>
      <c r="H41" s="48"/>
      <c r="I41" s="81">
        <v>184</v>
      </c>
      <c r="J41" s="65">
        <v>201</v>
      </c>
      <c r="K41" s="48"/>
      <c r="L41" s="81">
        <v>86</v>
      </c>
      <c r="M41" s="65">
        <v>124</v>
      </c>
      <c r="N41" s="76"/>
      <c r="O41" s="76"/>
      <c r="P41" s="48"/>
    </row>
    <row r="42" spans="1:16">
      <c r="A42" s="48"/>
      <c r="B42" s="81">
        <v>28</v>
      </c>
      <c r="C42" s="73">
        <v>52</v>
      </c>
      <c r="D42" s="65">
        <v>31</v>
      </c>
      <c r="E42" s="48"/>
      <c r="F42" s="81">
        <v>24</v>
      </c>
      <c r="G42" s="65">
        <v>8</v>
      </c>
      <c r="H42" s="76"/>
      <c r="I42" s="81">
        <v>183</v>
      </c>
      <c r="J42" s="65">
        <v>198</v>
      </c>
      <c r="K42" s="48"/>
      <c r="L42" s="81">
        <v>76</v>
      </c>
      <c r="M42" s="65">
        <v>123</v>
      </c>
      <c r="N42" s="76"/>
      <c r="O42" s="76"/>
      <c r="P42" s="48"/>
    </row>
    <row r="43" spans="1:16">
      <c r="A43" s="48"/>
      <c r="B43" s="81">
        <v>17</v>
      </c>
      <c r="C43" s="73">
        <v>22</v>
      </c>
      <c r="D43" s="65">
        <v>25</v>
      </c>
      <c r="E43" s="48"/>
      <c r="F43" s="81">
        <v>0</v>
      </c>
      <c r="G43" s="65">
        <v>0</v>
      </c>
      <c r="H43" s="76"/>
      <c r="I43" s="81">
        <v>182</v>
      </c>
      <c r="J43" s="65">
        <v>198</v>
      </c>
      <c r="K43" s="48"/>
      <c r="L43" s="81">
        <v>74</v>
      </c>
      <c r="M43" s="65">
        <v>120</v>
      </c>
      <c r="N43" s="76"/>
      <c r="O43" s="76"/>
      <c r="P43" s="48"/>
    </row>
    <row r="44" spans="1:16">
      <c r="A44" s="48"/>
      <c r="B44" s="81">
        <v>29</v>
      </c>
      <c r="C44" s="73">
        <v>13</v>
      </c>
      <c r="D44" s="65">
        <v>32</v>
      </c>
      <c r="E44" s="48"/>
      <c r="F44" s="81">
        <v>31</v>
      </c>
      <c r="G44" s="65">
        <v>36</v>
      </c>
      <c r="H44" s="76"/>
      <c r="I44" s="81">
        <v>180</v>
      </c>
      <c r="J44" s="65">
        <v>193</v>
      </c>
      <c r="K44" s="48"/>
      <c r="L44" s="81">
        <v>69</v>
      </c>
      <c r="M44" s="65">
        <v>117</v>
      </c>
      <c r="N44" s="76"/>
      <c r="O44" s="76"/>
      <c r="P44" s="48"/>
    </row>
    <row r="45" spans="1:16">
      <c r="A45" s="48"/>
      <c r="B45" s="81">
        <v>41</v>
      </c>
      <c r="C45" s="73">
        <v>0</v>
      </c>
      <c r="D45" s="65">
        <v>0</v>
      </c>
      <c r="E45" s="48"/>
      <c r="F45" s="81">
        <v>11</v>
      </c>
      <c r="G45" s="65">
        <v>35</v>
      </c>
      <c r="H45" s="76"/>
      <c r="I45" s="81">
        <v>180</v>
      </c>
      <c r="J45" s="65">
        <v>192</v>
      </c>
      <c r="K45" s="48"/>
      <c r="L45" s="81">
        <v>68</v>
      </c>
      <c r="M45" s="65">
        <v>117</v>
      </c>
      <c r="N45" s="76"/>
      <c r="O45" s="76"/>
      <c r="P45" s="48"/>
    </row>
    <row r="46" spans="1:16">
      <c r="A46" s="48"/>
      <c r="B46" s="81">
        <v>38</v>
      </c>
      <c r="C46" s="73">
        <v>78</v>
      </c>
      <c r="D46" s="65">
        <v>31</v>
      </c>
      <c r="E46" s="48"/>
      <c r="F46" s="81">
        <v>27</v>
      </c>
      <c r="G46" s="65">
        <v>0</v>
      </c>
      <c r="H46" s="76"/>
      <c r="I46" s="81">
        <v>179</v>
      </c>
      <c r="J46" s="65">
        <v>192</v>
      </c>
      <c r="K46" s="48"/>
      <c r="L46" s="81">
        <v>66</v>
      </c>
      <c r="M46" s="65">
        <v>116</v>
      </c>
      <c r="N46" s="76"/>
      <c r="O46" s="76"/>
      <c r="P46" s="48"/>
    </row>
    <row r="47" spans="1:16">
      <c r="A47" s="48"/>
      <c r="B47" s="81">
        <v>48</v>
      </c>
      <c r="C47" s="73">
        <v>33</v>
      </c>
      <c r="D47" s="65">
        <v>40</v>
      </c>
      <c r="E47" s="48"/>
      <c r="F47" s="81">
        <v>37</v>
      </c>
      <c r="G47" s="65">
        <v>23</v>
      </c>
      <c r="H47" s="76"/>
      <c r="I47" s="81">
        <v>174</v>
      </c>
      <c r="J47" s="65">
        <v>188</v>
      </c>
      <c r="K47" s="48"/>
      <c r="L47" s="81">
        <v>60</v>
      </c>
      <c r="M47" s="65">
        <v>113</v>
      </c>
      <c r="N47" s="76"/>
      <c r="O47" s="76"/>
      <c r="P47" s="48"/>
    </row>
    <row r="48" spans="1:16">
      <c r="A48" s="48"/>
      <c r="B48" s="81">
        <v>33</v>
      </c>
      <c r="C48" s="73">
        <v>38</v>
      </c>
      <c r="D48" s="65">
        <v>34</v>
      </c>
      <c r="E48" s="48"/>
      <c r="F48" s="81">
        <v>0</v>
      </c>
      <c r="G48" s="65">
        <v>42</v>
      </c>
      <c r="H48" s="76"/>
      <c r="I48" s="81">
        <v>170</v>
      </c>
      <c r="J48" s="65">
        <v>186</v>
      </c>
      <c r="K48" s="48"/>
      <c r="L48" s="81">
        <v>59</v>
      </c>
      <c r="M48" s="65">
        <v>111</v>
      </c>
      <c r="N48" s="76"/>
      <c r="O48" s="76"/>
      <c r="P48" s="48"/>
    </row>
    <row r="49" spans="1:16">
      <c r="A49" s="48"/>
      <c r="B49" s="81">
        <v>66</v>
      </c>
      <c r="C49" s="73">
        <v>0</v>
      </c>
      <c r="D49" s="65">
        <v>14</v>
      </c>
      <c r="E49" s="48"/>
      <c r="F49" s="81">
        <v>27</v>
      </c>
      <c r="G49" s="65">
        <v>25</v>
      </c>
      <c r="H49" s="76"/>
      <c r="I49" s="81">
        <v>158</v>
      </c>
      <c r="J49" s="65">
        <v>185</v>
      </c>
      <c r="K49" s="48"/>
      <c r="L49" s="81">
        <v>59</v>
      </c>
      <c r="M49" s="65">
        <v>109</v>
      </c>
      <c r="N49" s="76"/>
      <c r="O49" s="76"/>
      <c r="P49" s="48"/>
    </row>
    <row r="50" spans="1:16">
      <c r="A50" s="48"/>
      <c r="B50" s="81">
        <v>39</v>
      </c>
      <c r="C50" s="73">
        <v>38</v>
      </c>
      <c r="D50" s="65">
        <v>52</v>
      </c>
      <c r="E50" s="48"/>
      <c r="F50" s="81">
        <v>15</v>
      </c>
      <c r="G50" s="65">
        <v>41</v>
      </c>
      <c r="H50" s="76"/>
      <c r="I50" s="81">
        <v>157</v>
      </c>
      <c r="J50" s="65">
        <v>183</v>
      </c>
      <c r="K50" s="48"/>
      <c r="L50" s="81">
        <v>55</v>
      </c>
      <c r="M50" s="65">
        <v>108</v>
      </c>
      <c r="N50" s="76"/>
      <c r="O50" s="76"/>
      <c r="P50" s="48"/>
    </row>
    <row r="51" spans="1:16">
      <c r="A51" s="48"/>
      <c r="B51" s="81">
        <v>29</v>
      </c>
      <c r="C51" s="73">
        <v>61</v>
      </c>
      <c r="D51" s="65">
        <v>32</v>
      </c>
      <c r="E51" s="48"/>
      <c r="F51" s="81">
        <v>9</v>
      </c>
      <c r="G51" s="65">
        <v>17</v>
      </c>
      <c r="H51" s="76"/>
      <c r="I51" s="81">
        <v>156</v>
      </c>
      <c r="J51" s="65">
        <v>182</v>
      </c>
      <c r="K51" s="48"/>
      <c r="L51" s="81">
        <v>54</v>
      </c>
      <c r="M51" s="65">
        <v>107</v>
      </c>
      <c r="N51" s="76"/>
      <c r="O51" s="76"/>
      <c r="P51" s="48"/>
    </row>
    <row r="52" spans="1:16">
      <c r="A52" s="48"/>
      <c r="B52" s="81">
        <v>13</v>
      </c>
      <c r="C52" s="73">
        <v>30</v>
      </c>
      <c r="D52" s="65">
        <v>39</v>
      </c>
      <c r="E52" s="48"/>
      <c r="F52" s="81">
        <v>30</v>
      </c>
      <c r="G52" s="65">
        <v>29</v>
      </c>
      <c r="H52" s="76"/>
      <c r="I52" s="81">
        <v>156</v>
      </c>
      <c r="J52" s="65">
        <v>181</v>
      </c>
      <c r="K52" s="48"/>
      <c r="L52" s="81">
        <v>53</v>
      </c>
      <c r="M52" s="65">
        <v>106</v>
      </c>
      <c r="N52" s="76"/>
      <c r="O52" s="76"/>
      <c r="P52" s="48"/>
    </row>
    <row r="53" spans="1:16">
      <c r="A53" s="48"/>
      <c r="B53" s="81">
        <v>33</v>
      </c>
      <c r="C53" s="73">
        <v>92</v>
      </c>
      <c r="D53" s="65">
        <v>24</v>
      </c>
      <c r="E53" s="48"/>
      <c r="F53" s="81">
        <v>0</v>
      </c>
      <c r="G53" s="65">
        <v>22</v>
      </c>
      <c r="H53" s="76"/>
      <c r="I53" s="81">
        <v>155</v>
      </c>
      <c r="J53" s="65">
        <v>178</v>
      </c>
      <c r="K53" s="48"/>
      <c r="L53" s="81">
        <v>44</v>
      </c>
      <c r="M53" s="65">
        <v>106</v>
      </c>
      <c r="N53" s="76"/>
      <c r="O53" s="76"/>
      <c r="P53" s="48"/>
    </row>
    <row r="54" spans="1:16">
      <c r="A54" s="48"/>
      <c r="B54" s="81">
        <v>22</v>
      </c>
      <c r="C54" s="73">
        <v>51</v>
      </c>
      <c r="D54" s="65">
        <v>24</v>
      </c>
      <c r="E54" s="48"/>
      <c r="F54" s="81">
        <v>33</v>
      </c>
      <c r="G54" s="65">
        <v>25</v>
      </c>
      <c r="H54" s="76"/>
      <c r="I54" s="81">
        <v>151</v>
      </c>
      <c r="J54" s="65">
        <v>177</v>
      </c>
      <c r="K54" s="48"/>
      <c r="L54" s="81">
        <v>41</v>
      </c>
      <c r="M54" s="65">
        <v>103</v>
      </c>
      <c r="N54" s="76"/>
      <c r="O54" s="76"/>
      <c r="P54" s="48"/>
    </row>
    <row r="55" spans="1:16">
      <c r="A55" s="48"/>
      <c r="B55" s="81">
        <v>27</v>
      </c>
      <c r="C55" s="73">
        <v>21</v>
      </c>
      <c r="D55" s="65">
        <v>0</v>
      </c>
      <c r="E55" s="48"/>
      <c r="F55" s="81">
        <v>14</v>
      </c>
      <c r="G55" s="65">
        <v>49</v>
      </c>
      <c r="H55" s="76"/>
      <c r="I55" s="81">
        <v>147</v>
      </c>
      <c r="J55" s="65">
        <v>169</v>
      </c>
      <c r="K55" s="48"/>
      <c r="L55" s="81">
        <v>38</v>
      </c>
      <c r="M55" s="65">
        <v>101</v>
      </c>
      <c r="N55" s="76"/>
      <c r="O55" s="76"/>
      <c r="P55" s="48"/>
    </row>
    <row r="56" spans="1:16">
      <c r="A56" s="48"/>
      <c r="B56" s="81">
        <v>0</v>
      </c>
      <c r="C56" s="73">
        <v>26</v>
      </c>
      <c r="D56" s="65">
        <v>22</v>
      </c>
      <c r="E56" s="48"/>
      <c r="F56" s="81">
        <v>20</v>
      </c>
      <c r="G56" s="65">
        <v>28</v>
      </c>
      <c r="H56" s="76"/>
      <c r="I56" s="81">
        <v>145</v>
      </c>
      <c r="J56" s="65">
        <v>167</v>
      </c>
      <c r="K56" s="48"/>
      <c r="L56" s="81">
        <v>30</v>
      </c>
      <c r="M56" s="65">
        <v>99</v>
      </c>
      <c r="N56" s="76"/>
      <c r="O56" s="76"/>
      <c r="P56" s="48"/>
    </row>
    <row r="57" spans="1:16">
      <c r="A57" s="48"/>
      <c r="B57" s="81">
        <v>25</v>
      </c>
      <c r="C57" s="73">
        <v>55</v>
      </c>
      <c r="D57" s="65">
        <v>34</v>
      </c>
      <c r="E57" s="48"/>
      <c r="F57" s="81">
        <v>39</v>
      </c>
      <c r="G57" s="65">
        <v>26</v>
      </c>
      <c r="H57" s="76"/>
      <c r="I57" s="81">
        <v>145</v>
      </c>
      <c r="J57" s="65">
        <v>167</v>
      </c>
      <c r="K57" s="48"/>
      <c r="L57" s="81">
        <v>27</v>
      </c>
      <c r="M57" s="65">
        <v>99</v>
      </c>
      <c r="N57" s="76"/>
      <c r="O57" s="76"/>
      <c r="P57" s="48"/>
    </row>
    <row r="58" spans="1:16">
      <c r="A58" s="48"/>
      <c r="B58" s="81">
        <v>0</v>
      </c>
      <c r="C58" s="73">
        <v>78</v>
      </c>
      <c r="D58" s="65">
        <v>17</v>
      </c>
      <c r="E58" s="48"/>
      <c r="F58" s="81">
        <v>33</v>
      </c>
      <c r="G58" s="65">
        <v>0</v>
      </c>
      <c r="H58" s="76"/>
      <c r="I58" s="81">
        <v>144</v>
      </c>
      <c r="J58" s="65">
        <v>164</v>
      </c>
      <c r="K58" s="48"/>
      <c r="L58" s="81">
        <v>26</v>
      </c>
      <c r="M58" s="65">
        <v>96</v>
      </c>
      <c r="N58" s="76"/>
      <c r="O58" s="76"/>
      <c r="P58" s="48"/>
    </row>
    <row r="59" spans="1:16">
      <c r="A59" s="48"/>
      <c r="B59" s="81">
        <v>0</v>
      </c>
      <c r="C59" s="73">
        <v>0</v>
      </c>
      <c r="D59" s="65">
        <v>25</v>
      </c>
      <c r="E59" s="48"/>
      <c r="F59" s="81">
        <v>0</v>
      </c>
      <c r="G59" s="65">
        <v>0</v>
      </c>
      <c r="H59" s="76"/>
      <c r="I59" s="81">
        <v>141</v>
      </c>
      <c r="J59" s="65">
        <v>161</v>
      </c>
      <c r="K59" s="48"/>
      <c r="L59" s="81">
        <v>0</v>
      </c>
      <c r="M59" s="65">
        <v>94</v>
      </c>
      <c r="N59" s="76"/>
      <c r="O59" s="76"/>
      <c r="P59" s="48"/>
    </row>
    <row r="60" spans="1:16">
      <c r="A60" s="48"/>
      <c r="B60" s="81">
        <v>0</v>
      </c>
      <c r="C60" s="73">
        <v>62</v>
      </c>
      <c r="D60" s="65">
        <v>0</v>
      </c>
      <c r="E60" s="48"/>
      <c r="F60" s="81">
        <v>29</v>
      </c>
      <c r="G60" s="65">
        <v>41</v>
      </c>
      <c r="H60" s="76"/>
      <c r="I60" s="81">
        <v>132</v>
      </c>
      <c r="J60" s="65">
        <v>157</v>
      </c>
      <c r="K60" s="48"/>
      <c r="L60" s="81">
        <v>280</v>
      </c>
      <c r="M60" s="65">
        <v>94</v>
      </c>
      <c r="N60" s="76"/>
      <c r="O60" s="76"/>
      <c r="P60" s="48"/>
    </row>
    <row r="61" spans="1:16">
      <c r="A61" s="48"/>
      <c r="B61" s="81">
        <v>31</v>
      </c>
      <c r="C61" s="73">
        <v>23</v>
      </c>
      <c r="D61" s="65">
        <v>0</v>
      </c>
      <c r="E61" s="48"/>
      <c r="F61" s="81">
        <v>26</v>
      </c>
      <c r="G61" s="65">
        <v>36</v>
      </c>
      <c r="H61" s="76"/>
      <c r="I61" s="81">
        <v>130</v>
      </c>
      <c r="J61" s="65">
        <v>151</v>
      </c>
      <c r="K61" s="48"/>
      <c r="L61" s="81">
        <v>269</v>
      </c>
      <c r="M61" s="65">
        <v>93</v>
      </c>
      <c r="N61" s="76"/>
      <c r="O61" s="76"/>
      <c r="P61" s="48"/>
    </row>
    <row r="62" spans="1:16">
      <c r="A62" s="48"/>
      <c r="B62" s="81">
        <v>35</v>
      </c>
      <c r="C62" s="73">
        <v>24</v>
      </c>
      <c r="D62" s="65">
        <v>11</v>
      </c>
      <c r="E62" s="48"/>
      <c r="F62" s="81">
        <v>41</v>
      </c>
      <c r="G62" s="65">
        <v>38</v>
      </c>
      <c r="H62" s="76"/>
      <c r="I62" s="81">
        <v>124</v>
      </c>
      <c r="J62" s="65">
        <v>151</v>
      </c>
      <c r="K62" s="48"/>
      <c r="L62" s="81">
        <v>251</v>
      </c>
      <c r="M62" s="65">
        <v>91</v>
      </c>
      <c r="N62" s="76"/>
      <c r="O62" s="76"/>
      <c r="P62" s="48"/>
    </row>
    <row r="63" spans="1:16">
      <c r="A63" s="48"/>
      <c r="B63" s="81">
        <v>28</v>
      </c>
      <c r="C63" s="73">
        <v>36</v>
      </c>
      <c r="D63" s="65">
        <v>36</v>
      </c>
      <c r="E63" s="48"/>
      <c r="F63" s="81">
        <v>18</v>
      </c>
      <c r="G63" s="65">
        <v>30</v>
      </c>
      <c r="H63" s="76"/>
      <c r="I63" s="81">
        <v>124</v>
      </c>
      <c r="J63" s="65">
        <v>149</v>
      </c>
      <c r="K63" s="48"/>
      <c r="L63" s="81">
        <v>250</v>
      </c>
      <c r="M63" s="65">
        <v>91</v>
      </c>
      <c r="N63" s="76"/>
      <c r="O63" s="76"/>
      <c r="P63" s="48"/>
    </row>
    <row r="64" spans="1:16">
      <c r="A64" s="48"/>
      <c r="B64" s="81">
        <v>19</v>
      </c>
      <c r="C64" s="73">
        <v>22</v>
      </c>
      <c r="D64" s="65">
        <v>25</v>
      </c>
      <c r="E64" s="48"/>
      <c r="F64" s="81">
        <v>0</v>
      </c>
      <c r="G64" s="65">
        <v>36</v>
      </c>
      <c r="H64" s="76"/>
      <c r="I64" s="81">
        <v>122</v>
      </c>
      <c r="J64" s="65">
        <v>149</v>
      </c>
      <c r="K64" s="48"/>
      <c r="L64" s="81">
        <v>235</v>
      </c>
      <c r="M64" s="65">
        <v>91</v>
      </c>
      <c r="N64" s="76"/>
      <c r="O64" s="76"/>
      <c r="P64" s="48"/>
    </row>
    <row r="65" spans="1:17">
      <c r="A65" s="48"/>
      <c r="B65" s="81">
        <v>12</v>
      </c>
      <c r="C65" s="73">
        <v>0</v>
      </c>
      <c r="D65" s="65">
        <v>9</v>
      </c>
      <c r="E65" s="48"/>
      <c r="F65" s="81">
        <v>32</v>
      </c>
      <c r="G65" s="65">
        <v>35</v>
      </c>
      <c r="H65" s="76"/>
      <c r="I65" s="81">
        <v>118</v>
      </c>
      <c r="J65" s="65">
        <v>149</v>
      </c>
      <c r="K65" s="48"/>
      <c r="L65" s="81">
        <v>225</v>
      </c>
      <c r="M65" s="65">
        <v>91</v>
      </c>
      <c r="N65" s="76"/>
      <c r="O65" s="76"/>
      <c r="P65" s="48"/>
    </row>
    <row r="66" spans="1:17">
      <c r="A66" s="48"/>
      <c r="B66" s="81">
        <v>0</v>
      </c>
      <c r="C66" s="73">
        <v>54</v>
      </c>
      <c r="D66" s="65">
        <v>23</v>
      </c>
      <c r="E66" s="48"/>
      <c r="F66" s="81">
        <v>0</v>
      </c>
      <c r="G66" s="65">
        <v>48</v>
      </c>
      <c r="H66" s="76"/>
      <c r="I66" s="81">
        <v>115</v>
      </c>
      <c r="J66" s="65">
        <v>147</v>
      </c>
      <c r="K66" s="48"/>
      <c r="L66" s="81">
        <v>208</v>
      </c>
      <c r="M66" s="65">
        <v>90</v>
      </c>
      <c r="N66" s="76"/>
      <c r="O66" s="76"/>
      <c r="P66" s="48"/>
    </row>
    <row r="67" spans="1:17">
      <c r="A67" s="48"/>
      <c r="B67" s="82"/>
      <c r="C67" s="73">
        <v>25</v>
      </c>
      <c r="D67" s="65">
        <v>10</v>
      </c>
      <c r="E67" s="48"/>
      <c r="F67" s="81">
        <v>0</v>
      </c>
      <c r="G67" s="65">
        <v>36</v>
      </c>
      <c r="H67" s="76"/>
      <c r="I67" s="81">
        <v>114</v>
      </c>
      <c r="J67" s="65">
        <v>147</v>
      </c>
      <c r="K67" s="48"/>
      <c r="L67" s="81">
        <v>201</v>
      </c>
      <c r="M67" s="65">
        <v>89</v>
      </c>
      <c r="N67" s="76"/>
      <c r="O67" s="76"/>
      <c r="P67" s="48"/>
    </row>
    <row r="68" spans="1:17">
      <c r="A68" s="48"/>
      <c r="B68" s="82"/>
      <c r="C68" s="73">
        <v>18</v>
      </c>
      <c r="D68" s="65">
        <v>40</v>
      </c>
      <c r="E68" s="48"/>
      <c r="F68" s="81">
        <v>22</v>
      </c>
      <c r="G68" s="65">
        <v>30</v>
      </c>
      <c r="H68" s="76"/>
      <c r="I68" s="81">
        <v>114</v>
      </c>
      <c r="J68" s="65">
        <v>142</v>
      </c>
      <c r="K68" s="48"/>
      <c r="L68" s="81">
        <v>189</v>
      </c>
      <c r="M68" s="65">
        <v>87</v>
      </c>
      <c r="N68" s="76"/>
      <c r="O68" s="76"/>
      <c r="P68" s="48"/>
    </row>
    <row r="69" spans="1:17">
      <c r="A69" s="48"/>
      <c r="B69" s="82"/>
      <c r="C69" s="73">
        <v>0</v>
      </c>
      <c r="D69" s="65">
        <v>31</v>
      </c>
      <c r="E69" s="48"/>
      <c r="F69" s="81">
        <v>26</v>
      </c>
      <c r="G69" s="65">
        <v>25</v>
      </c>
      <c r="H69" s="76"/>
      <c r="I69" s="81">
        <v>114</v>
      </c>
      <c r="J69" s="65">
        <v>140</v>
      </c>
      <c r="K69" s="48"/>
      <c r="L69" s="81">
        <v>184</v>
      </c>
      <c r="M69" s="65">
        <v>87</v>
      </c>
      <c r="N69" s="76"/>
      <c r="O69" s="76"/>
      <c r="P69" s="48"/>
    </row>
    <row r="70" spans="1:17">
      <c r="A70" s="48"/>
      <c r="B70" s="81"/>
      <c r="C70" s="73">
        <v>0</v>
      </c>
      <c r="D70" s="65">
        <v>0</v>
      </c>
      <c r="E70" s="48"/>
      <c r="F70" s="81">
        <v>19</v>
      </c>
      <c r="G70" s="65">
        <v>12</v>
      </c>
      <c r="H70" s="76"/>
      <c r="I70" s="81">
        <v>113</v>
      </c>
      <c r="J70" s="65">
        <v>138</v>
      </c>
      <c r="K70" s="48"/>
      <c r="L70" s="81">
        <v>173</v>
      </c>
      <c r="M70" s="65">
        <v>87</v>
      </c>
      <c r="N70" s="76"/>
      <c r="O70" s="76"/>
      <c r="P70" s="48"/>
    </row>
    <row r="71" spans="1:17">
      <c r="A71" s="48"/>
      <c r="B71" s="81"/>
      <c r="C71" s="73">
        <v>0</v>
      </c>
      <c r="D71" s="65">
        <v>11</v>
      </c>
      <c r="E71" s="48"/>
      <c r="F71" s="81">
        <v>26</v>
      </c>
      <c r="G71" s="65">
        <v>38</v>
      </c>
      <c r="H71" s="48"/>
      <c r="I71" s="81">
        <v>112</v>
      </c>
      <c r="J71" s="65">
        <v>138</v>
      </c>
      <c r="K71" s="48"/>
      <c r="L71" s="81">
        <v>158</v>
      </c>
      <c r="M71" s="65">
        <v>87</v>
      </c>
      <c r="N71" s="48"/>
      <c r="O71" s="48"/>
      <c r="P71" s="48"/>
    </row>
    <row r="72" spans="1:17">
      <c r="A72" s="48"/>
      <c r="B72" s="81"/>
      <c r="C72" s="73">
        <v>0</v>
      </c>
      <c r="D72" s="65">
        <v>30</v>
      </c>
      <c r="E72" s="48"/>
      <c r="F72" s="81">
        <v>0</v>
      </c>
      <c r="G72" s="65">
        <v>26</v>
      </c>
      <c r="H72" s="48"/>
      <c r="I72" s="81">
        <v>109</v>
      </c>
      <c r="J72" s="65">
        <v>137</v>
      </c>
      <c r="K72" s="48"/>
      <c r="L72" s="81">
        <v>154</v>
      </c>
      <c r="M72" s="65">
        <v>84</v>
      </c>
      <c r="N72" s="48"/>
      <c r="O72" s="48"/>
      <c r="P72" s="48"/>
    </row>
    <row r="73" spans="1:17">
      <c r="A73" s="48"/>
      <c r="B73" s="81"/>
      <c r="C73" s="73">
        <v>52</v>
      </c>
      <c r="D73" s="65">
        <v>0</v>
      </c>
      <c r="E73" s="48"/>
      <c r="F73" s="81">
        <v>0</v>
      </c>
      <c r="G73" s="65">
        <v>42</v>
      </c>
      <c r="H73" s="48"/>
      <c r="I73" s="81">
        <v>108</v>
      </c>
      <c r="J73" s="65">
        <v>136</v>
      </c>
      <c r="K73" s="48"/>
      <c r="L73" s="81">
        <v>154</v>
      </c>
      <c r="M73" s="65">
        <v>84</v>
      </c>
      <c r="N73" s="48"/>
      <c r="O73" s="48"/>
      <c r="P73" s="48"/>
    </row>
    <row r="74" spans="1:17">
      <c r="A74" s="48"/>
      <c r="B74" s="81"/>
      <c r="C74" s="73">
        <v>35</v>
      </c>
      <c r="D74" s="65">
        <v>0</v>
      </c>
      <c r="E74" s="48"/>
      <c r="F74" s="81">
        <v>24</v>
      </c>
      <c r="G74" s="65">
        <v>30</v>
      </c>
      <c r="H74" s="48"/>
      <c r="I74" s="81">
        <v>107</v>
      </c>
      <c r="J74" s="65">
        <v>135</v>
      </c>
      <c r="K74" s="48"/>
      <c r="L74" s="81">
        <v>146</v>
      </c>
      <c r="M74" s="65">
        <v>79</v>
      </c>
      <c r="N74" s="48"/>
      <c r="O74" s="48"/>
      <c r="P74" s="48"/>
    </row>
    <row r="75" spans="1:17">
      <c r="A75" s="48"/>
      <c r="B75" s="81"/>
      <c r="C75" s="73">
        <v>28</v>
      </c>
      <c r="D75" s="65">
        <v>48</v>
      </c>
      <c r="E75" s="48"/>
      <c r="F75" s="81">
        <v>0</v>
      </c>
      <c r="G75" s="65">
        <v>14</v>
      </c>
      <c r="H75" s="48"/>
      <c r="I75" s="81">
        <v>107</v>
      </c>
      <c r="J75" s="65">
        <v>131</v>
      </c>
      <c r="K75" s="48"/>
      <c r="L75" s="81">
        <v>145</v>
      </c>
      <c r="M75" s="65">
        <v>79</v>
      </c>
      <c r="N75" s="48"/>
      <c r="O75" s="48"/>
      <c r="P75" s="48"/>
    </row>
    <row r="76" spans="1:17">
      <c r="A76" s="48"/>
      <c r="B76" s="81"/>
      <c r="C76" s="73">
        <v>39</v>
      </c>
      <c r="D76" s="65">
        <v>18</v>
      </c>
      <c r="E76" s="48"/>
      <c r="F76" s="81">
        <v>27</v>
      </c>
      <c r="G76" s="65">
        <v>0</v>
      </c>
      <c r="H76" s="48"/>
      <c r="I76" s="81">
        <v>103</v>
      </c>
      <c r="J76" s="65">
        <v>129</v>
      </c>
      <c r="K76" s="48"/>
      <c r="L76" s="81">
        <v>137</v>
      </c>
      <c r="M76" s="65">
        <v>77</v>
      </c>
      <c r="N76" s="48"/>
      <c r="O76" s="48"/>
      <c r="P76" s="48"/>
    </row>
    <row r="77" spans="1:17">
      <c r="A77" s="48"/>
      <c r="B77" s="81"/>
      <c r="C77" s="73">
        <v>8</v>
      </c>
      <c r="D77" s="65">
        <v>0</v>
      </c>
      <c r="E77" s="48"/>
      <c r="F77" s="81">
        <v>32</v>
      </c>
      <c r="G77" s="65">
        <v>38</v>
      </c>
      <c r="H77" s="48"/>
      <c r="I77" s="81">
        <v>102</v>
      </c>
      <c r="J77" s="65">
        <v>129</v>
      </c>
      <c r="K77" s="48"/>
      <c r="L77" s="81">
        <v>134</v>
      </c>
      <c r="M77" s="65">
        <v>74</v>
      </c>
      <c r="N77" s="48"/>
      <c r="O77" s="48"/>
      <c r="P77" s="48"/>
    </row>
    <row r="78" spans="1:17">
      <c r="A78" s="48"/>
      <c r="B78" s="81"/>
      <c r="C78" s="73">
        <v>0</v>
      </c>
      <c r="D78" s="65">
        <v>32</v>
      </c>
      <c r="E78" s="48"/>
      <c r="F78" s="81">
        <v>17</v>
      </c>
      <c r="G78" s="65">
        <v>25</v>
      </c>
      <c r="H78" s="48"/>
      <c r="I78" s="81">
        <v>101</v>
      </c>
      <c r="J78" s="65">
        <v>128</v>
      </c>
      <c r="K78" s="48"/>
      <c r="L78" s="81">
        <v>130</v>
      </c>
      <c r="M78" s="65">
        <v>72</v>
      </c>
      <c r="N78" s="48"/>
      <c r="O78" s="48"/>
      <c r="P78" s="48"/>
    </row>
    <row r="79" spans="1:17">
      <c r="A79" s="48"/>
      <c r="B79" s="81"/>
      <c r="C79" s="73">
        <v>26</v>
      </c>
      <c r="D79" s="65">
        <v>33</v>
      </c>
      <c r="E79" s="48"/>
      <c r="F79" s="81">
        <v>7</v>
      </c>
      <c r="G79" s="65">
        <v>38</v>
      </c>
      <c r="H79" s="48"/>
      <c r="I79" s="81">
        <v>101</v>
      </c>
      <c r="J79" s="65">
        <v>125</v>
      </c>
      <c r="K79" s="48"/>
      <c r="L79" s="81">
        <v>129</v>
      </c>
      <c r="M79" s="65">
        <v>68</v>
      </c>
      <c r="N79" s="48"/>
      <c r="O79" s="48"/>
      <c r="P79" s="48"/>
    </row>
    <row r="80" spans="1:17">
      <c r="A80" s="48"/>
      <c r="B80" s="81"/>
      <c r="C80" s="73">
        <v>0</v>
      </c>
      <c r="D80" s="65">
        <v>23</v>
      </c>
      <c r="E80" s="48"/>
      <c r="F80" s="81">
        <v>26</v>
      </c>
      <c r="G80" s="65">
        <v>24</v>
      </c>
      <c r="H80" s="48"/>
      <c r="I80" s="81">
        <v>100</v>
      </c>
      <c r="J80" s="65">
        <v>123</v>
      </c>
      <c r="K80" s="48"/>
      <c r="L80" s="81">
        <v>127</v>
      </c>
      <c r="M80" s="65">
        <v>68</v>
      </c>
      <c r="N80" s="48"/>
      <c r="O80" s="48"/>
      <c r="P80" s="48"/>
      <c r="Q80" s="48"/>
    </row>
    <row r="81" spans="1:17">
      <c r="A81" s="48"/>
      <c r="B81" s="81"/>
      <c r="C81" s="73">
        <v>34</v>
      </c>
      <c r="D81" s="65">
        <v>16</v>
      </c>
      <c r="E81" s="48"/>
      <c r="F81" s="81">
        <v>36</v>
      </c>
      <c r="G81" s="65">
        <v>49</v>
      </c>
      <c r="H81" s="48"/>
      <c r="I81" s="81">
        <v>97</v>
      </c>
      <c r="J81" s="65">
        <v>117</v>
      </c>
      <c r="K81" s="48"/>
      <c r="L81" s="81">
        <v>122</v>
      </c>
      <c r="M81" s="65">
        <v>66</v>
      </c>
      <c r="N81" s="48"/>
      <c r="O81" s="48"/>
      <c r="P81" s="48"/>
      <c r="Q81" s="48"/>
    </row>
    <row r="82" spans="1:17">
      <c r="A82" s="48"/>
      <c r="B82" s="81"/>
      <c r="C82" s="73">
        <v>0</v>
      </c>
      <c r="D82" s="65">
        <v>34</v>
      </c>
      <c r="E82" s="48"/>
      <c r="F82" s="81">
        <v>32</v>
      </c>
      <c r="G82" s="65">
        <v>48</v>
      </c>
      <c r="H82" s="48"/>
      <c r="I82" s="81">
        <v>96</v>
      </c>
      <c r="J82" s="65">
        <v>116</v>
      </c>
      <c r="K82" s="48"/>
      <c r="L82" s="81">
        <v>120</v>
      </c>
      <c r="M82" s="65">
        <v>66</v>
      </c>
      <c r="N82" s="48"/>
      <c r="O82" s="48"/>
      <c r="P82" s="48"/>
      <c r="Q82" s="48"/>
    </row>
    <row r="83" spans="1:17">
      <c r="A83" s="48"/>
      <c r="B83" s="81"/>
      <c r="C83" s="73">
        <v>74</v>
      </c>
      <c r="D83" s="65">
        <v>21</v>
      </c>
      <c r="E83" s="48"/>
      <c r="F83" s="81">
        <v>48</v>
      </c>
      <c r="G83" s="65">
        <v>45</v>
      </c>
      <c r="H83" s="48"/>
      <c r="I83" s="81">
        <v>96</v>
      </c>
      <c r="J83" s="65">
        <v>112</v>
      </c>
      <c r="K83" s="48"/>
      <c r="L83" s="81">
        <v>113</v>
      </c>
      <c r="M83" s="65">
        <v>63</v>
      </c>
      <c r="N83" s="48"/>
      <c r="O83" s="48"/>
      <c r="P83" s="48"/>
      <c r="Q83" s="48"/>
    </row>
    <row r="84" spans="1:17">
      <c r="A84" s="48"/>
      <c r="B84" s="81"/>
      <c r="C84" s="73">
        <v>46</v>
      </c>
      <c r="D84" s="65">
        <v>0</v>
      </c>
      <c r="E84" s="48"/>
      <c r="F84" s="81">
        <v>54</v>
      </c>
      <c r="G84" s="65">
        <v>36</v>
      </c>
      <c r="H84" s="48"/>
      <c r="I84" s="81">
        <v>89</v>
      </c>
      <c r="J84" s="65">
        <v>112</v>
      </c>
      <c r="K84" s="48"/>
      <c r="L84" s="81">
        <v>113</v>
      </c>
      <c r="M84" s="65">
        <v>60</v>
      </c>
      <c r="N84" s="48"/>
      <c r="O84" s="48"/>
      <c r="P84" s="48"/>
      <c r="Q84" s="48"/>
    </row>
    <row r="85" spans="1:17">
      <c r="A85" s="48"/>
      <c r="B85" s="81"/>
      <c r="C85" s="73">
        <v>46</v>
      </c>
      <c r="D85" s="65">
        <v>31</v>
      </c>
      <c r="E85" s="48"/>
      <c r="F85" s="81">
        <v>69</v>
      </c>
      <c r="G85" s="65">
        <v>32</v>
      </c>
      <c r="H85" s="48"/>
      <c r="I85" s="81">
        <v>89</v>
      </c>
      <c r="J85" s="65">
        <v>112</v>
      </c>
      <c r="K85" s="48"/>
      <c r="L85" s="81">
        <v>112</v>
      </c>
      <c r="M85" s="65">
        <v>58</v>
      </c>
      <c r="N85" s="48"/>
      <c r="O85" s="48"/>
      <c r="P85" s="48"/>
      <c r="Q85" s="48"/>
    </row>
    <row r="86" spans="1:17">
      <c r="A86" s="48"/>
      <c r="B86" s="81"/>
      <c r="C86" s="73">
        <v>23</v>
      </c>
      <c r="D86" s="65">
        <v>31</v>
      </c>
      <c r="E86" s="48"/>
      <c r="F86" s="81">
        <v>37</v>
      </c>
      <c r="G86" s="65">
        <v>60</v>
      </c>
      <c r="H86" s="48"/>
      <c r="I86" s="81">
        <v>86</v>
      </c>
      <c r="J86" s="65">
        <v>102</v>
      </c>
      <c r="K86" s="48"/>
      <c r="L86" s="81">
        <v>110</v>
      </c>
      <c r="M86" s="65">
        <v>57</v>
      </c>
      <c r="N86" s="48"/>
      <c r="O86" s="48"/>
      <c r="P86" s="48"/>
      <c r="Q86" s="48"/>
    </row>
    <row r="87" spans="1:17">
      <c r="A87" s="48"/>
      <c r="B87" s="81"/>
      <c r="C87" s="73">
        <v>67</v>
      </c>
      <c r="D87" s="65">
        <v>19</v>
      </c>
      <c r="E87" s="48"/>
      <c r="F87" s="81">
        <v>37</v>
      </c>
      <c r="G87" s="65">
        <v>39</v>
      </c>
      <c r="H87" s="48"/>
      <c r="I87" s="81">
        <v>86</v>
      </c>
      <c r="J87" s="65">
        <v>93</v>
      </c>
      <c r="K87" s="48"/>
      <c r="L87" s="81">
        <v>107</v>
      </c>
      <c r="M87" s="65">
        <v>55</v>
      </c>
      <c r="N87" s="48"/>
      <c r="O87" s="48"/>
      <c r="P87" s="48"/>
      <c r="Q87" s="48"/>
    </row>
    <row r="88" spans="1:17">
      <c r="A88" s="48"/>
      <c r="B88" s="81"/>
      <c r="C88" s="73">
        <v>25</v>
      </c>
      <c r="D88" s="65">
        <v>0</v>
      </c>
      <c r="E88" s="48"/>
      <c r="F88" s="81">
        <v>35</v>
      </c>
      <c r="G88" s="65">
        <v>53</v>
      </c>
      <c r="H88" s="48"/>
      <c r="I88" s="81">
        <v>84</v>
      </c>
      <c r="J88" s="65">
        <v>93</v>
      </c>
      <c r="K88" s="48"/>
      <c r="L88" s="81">
        <v>102</v>
      </c>
      <c r="M88" s="65">
        <v>54</v>
      </c>
      <c r="N88" s="48"/>
      <c r="O88" s="48"/>
      <c r="P88" s="48"/>
      <c r="Q88" s="48"/>
    </row>
    <row r="89" spans="1:17">
      <c r="A89" s="48"/>
      <c r="B89" s="81"/>
      <c r="C89" s="73">
        <v>0</v>
      </c>
      <c r="D89" s="65">
        <v>27</v>
      </c>
      <c r="E89" s="48"/>
      <c r="F89" s="81">
        <v>48</v>
      </c>
      <c r="G89" s="65">
        <v>45</v>
      </c>
      <c r="H89" s="48"/>
      <c r="I89" s="81">
        <v>79</v>
      </c>
      <c r="J89" s="65">
        <v>92</v>
      </c>
      <c r="K89" s="48"/>
      <c r="L89" s="81">
        <v>101</v>
      </c>
      <c r="M89" s="65">
        <v>53</v>
      </c>
      <c r="N89" s="48"/>
      <c r="O89" s="48"/>
      <c r="P89" s="48"/>
      <c r="Q89" s="48"/>
    </row>
    <row r="90" spans="1:17">
      <c r="A90" s="48"/>
      <c r="B90" s="81"/>
      <c r="C90" s="73">
        <v>34</v>
      </c>
      <c r="D90" s="65">
        <v>35</v>
      </c>
      <c r="E90" s="48"/>
      <c r="F90" s="81">
        <v>26</v>
      </c>
      <c r="G90" s="65">
        <v>33</v>
      </c>
      <c r="H90" s="48"/>
      <c r="I90" s="81">
        <v>75</v>
      </c>
      <c r="J90" s="65">
        <v>90</v>
      </c>
      <c r="K90" s="48"/>
      <c r="L90" s="81">
        <v>101</v>
      </c>
      <c r="M90" s="65">
        <v>51</v>
      </c>
      <c r="N90" s="48"/>
      <c r="O90" s="48"/>
      <c r="P90" s="48"/>
      <c r="Q90" s="48"/>
    </row>
    <row r="91" spans="1:17">
      <c r="A91" s="48"/>
      <c r="B91" s="81"/>
      <c r="C91" s="73">
        <v>31</v>
      </c>
      <c r="D91" s="65">
        <v>21</v>
      </c>
      <c r="E91" s="48"/>
      <c r="F91" s="81">
        <v>0</v>
      </c>
      <c r="G91" s="65">
        <v>0</v>
      </c>
      <c r="H91" s="48"/>
      <c r="I91" s="81">
        <v>74</v>
      </c>
      <c r="J91" s="65">
        <v>88</v>
      </c>
      <c r="K91" s="48"/>
      <c r="L91" s="81">
        <v>100</v>
      </c>
      <c r="M91" s="65">
        <v>50</v>
      </c>
      <c r="N91" s="48"/>
      <c r="O91" s="48"/>
      <c r="P91" s="48"/>
      <c r="Q91" s="48"/>
    </row>
    <row r="92" spans="1:17">
      <c r="A92" s="48"/>
      <c r="B92" s="81"/>
      <c r="C92" s="73">
        <v>0</v>
      </c>
      <c r="D92" s="65">
        <v>0</v>
      </c>
      <c r="E92" s="48"/>
      <c r="F92" s="81">
        <v>49</v>
      </c>
      <c r="G92" s="65">
        <v>47</v>
      </c>
      <c r="H92" s="48"/>
      <c r="I92" s="81">
        <v>73</v>
      </c>
      <c r="J92" s="65">
        <v>86</v>
      </c>
      <c r="K92" s="48"/>
      <c r="L92" s="81">
        <v>93</v>
      </c>
      <c r="M92" s="65">
        <v>46</v>
      </c>
      <c r="N92" s="48"/>
      <c r="O92" s="48"/>
      <c r="P92" s="48"/>
      <c r="Q92" s="48"/>
    </row>
    <row r="93" spans="1:17">
      <c r="A93" s="48"/>
      <c r="B93" s="81"/>
      <c r="C93" s="73">
        <v>16</v>
      </c>
      <c r="D93" s="65">
        <v>25</v>
      </c>
      <c r="E93" s="48"/>
      <c r="F93" s="81">
        <v>0</v>
      </c>
      <c r="G93" s="65">
        <v>40</v>
      </c>
      <c r="H93" s="48"/>
      <c r="I93" s="81">
        <v>72</v>
      </c>
      <c r="J93" s="65">
        <v>85</v>
      </c>
      <c r="K93" s="48"/>
      <c r="L93" s="81">
        <v>84</v>
      </c>
      <c r="M93" s="65">
        <v>44</v>
      </c>
      <c r="N93" s="48"/>
      <c r="O93" s="48"/>
      <c r="P93" s="48"/>
      <c r="Q93" s="48"/>
    </row>
    <row r="94" spans="1:17">
      <c r="A94" s="48"/>
      <c r="B94" s="81"/>
      <c r="C94" s="73">
        <v>39</v>
      </c>
      <c r="D94" s="65">
        <v>35</v>
      </c>
      <c r="E94" s="48"/>
      <c r="F94" s="81">
        <v>34</v>
      </c>
      <c r="G94" s="65">
        <v>22</v>
      </c>
      <c r="H94" s="48"/>
      <c r="I94" s="81">
        <v>72</v>
      </c>
      <c r="J94" s="65">
        <v>83</v>
      </c>
      <c r="K94" s="48"/>
      <c r="L94" s="81">
        <v>82</v>
      </c>
      <c r="M94" s="65">
        <v>42</v>
      </c>
      <c r="N94" s="48"/>
      <c r="O94" s="48"/>
      <c r="P94" s="48"/>
      <c r="Q94" s="48"/>
    </row>
    <row r="95" spans="1:17">
      <c r="A95" s="48"/>
      <c r="B95" s="81"/>
      <c r="C95" s="73">
        <v>67</v>
      </c>
      <c r="D95" s="65">
        <v>26</v>
      </c>
      <c r="E95" s="48"/>
      <c r="F95" s="81">
        <v>0</v>
      </c>
      <c r="G95" s="65">
        <v>46</v>
      </c>
      <c r="H95" s="48"/>
      <c r="I95" s="81">
        <v>71</v>
      </c>
      <c r="J95" s="65">
        <v>81</v>
      </c>
      <c r="K95" s="48"/>
      <c r="L95" s="81">
        <v>76</v>
      </c>
      <c r="M95" s="65">
        <v>36</v>
      </c>
      <c r="N95" s="48"/>
      <c r="O95" s="48"/>
      <c r="P95" s="48"/>
      <c r="Q95" s="48"/>
    </row>
    <row r="96" spans="1:17">
      <c r="A96" s="48"/>
      <c r="B96" s="81"/>
      <c r="C96" s="73">
        <v>28</v>
      </c>
      <c r="D96" s="65">
        <v>40</v>
      </c>
      <c r="E96" s="48"/>
      <c r="F96" s="81">
        <v>31</v>
      </c>
      <c r="G96" s="65">
        <v>52</v>
      </c>
      <c r="H96" s="48"/>
      <c r="I96" s="81">
        <v>57</v>
      </c>
      <c r="J96" s="65">
        <v>76</v>
      </c>
      <c r="K96" s="48"/>
      <c r="L96" s="81">
        <v>76</v>
      </c>
      <c r="M96" s="65">
        <v>34</v>
      </c>
      <c r="N96" s="48"/>
      <c r="O96" s="48"/>
      <c r="P96" s="48"/>
      <c r="Q96" s="48"/>
    </row>
    <row r="97" spans="1:17">
      <c r="A97" s="48"/>
      <c r="B97" s="81"/>
      <c r="C97" s="73">
        <v>0</v>
      </c>
      <c r="D97" s="65">
        <v>25</v>
      </c>
      <c r="E97" s="48"/>
      <c r="F97" s="81">
        <v>34</v>
      </c>
      <c r="G97" s="65">
        <v>0</v>
      </c>
      <c r="H97" s="48"/>
      <c r="I97" s="81">
        <v>50</v>
      </c>
      <c r="J97" s="65">
        <v>75</v>
      </c>
      <c r="K97" s="48"/>
      <c r="L97" s="81">
        <v>69</v>
      </c>
      <c r="M97" s="65">
        <v>28</v>
      </c>
      <c r="N97" s="48"/>
      <c r="O97" s="48"/>
      <c r="P97" s="48"/>
      <c r="Q97" s="48"/>
    </row>
    <row r="98" spans="1:17">
      <c r="A98" s="48"/>
      <c r="B98" s="81"/>
      <c r="C98" s="73">
        <v>44</v>
      </c>
      <c r="D98" s="65">
        <v>40</v>
      </c>
      <c r="E98" s="48"/>
      <c r="F98" s="81">
        <v>25</v>
      </c>
      <c r="G98" s="65">
        <v>30</v>
      </c>
      <c r="H98" s="48"/>
      <c r="I98" s="81">
        <v>45</v>
      </c>
      <c r="J98" s="65">
        <v>65</v>
      </c>
      <c r="K98" s="48"/>
      <c r="L98" s="81">
        <v>66</v>
      </c>
      <c r="M98" s="65">
        <v>28</v>
      </c>
      <c r="N98" s="48"/>
      <c r="O98" s="48"/>
      <c r="P98" s="48"/>
      <c r="Q98" s="48"/>
    </row>
    <row r="99" spans="1:17">
      <c r="A99" s="48"/>
      <c r="B99" s="81"/>
      <c r="C99" s="73">
        <v>13</v>
      </c>
      <c r="D99" s="65">
        <v>22</v>
      </c>
      <c r="E99" s="48"/>
      <c r="F99" s="81">
        <v>25</v>
      </c>
      <c r="G99" s="65">
        <v>18</v>
      </c>
      <c r="H99" s="48"/>
      <c r="I99" s="81">
        <v>45</v>
      </c>
      <c r="J99" s="65">
        <v>63</v>
      </c>
      <c r="K99" s="48"/>
      <c r="L99" s="81">
        <v>65</v>
      </c>
      <c r="M99" s="65">
        <v>26</v>
      </c>
      <c r="N99" s="48"/>
      <c r="O99" s="48"/>
      <c r="P99" s="48"/>
      <c r="Q99" s="48"/>
    </row>
    <row r="100" spans="1:17">
      <c r="A100" s="48"/>
      <c r="B100" s="81"/>
      <c r="C100" s="73">
        <v>99</v>
      </c>
      <c r="D100" s="65">
        <v>18</v>
      </c>
      <c r="E100" s="48"/>
      <c r="F100" s="81">
        <v>36</v>
      </c>
      <c r="G100" s="65">
        <v>0</v>
      </c>
      <c r="H100" s="48"/>
      <c r="I100" s="81">
        <v>44</v>
      </c>
      <c r="J100" s="65">
        <v>52</v>
      </c>
      <c r="K100" s="48"/>
      <c r="L100" s="81">
        <v>63</v>
      </c>
      <c r="M100" s="65">
        <v>22</v>
      </c>
      <c r="N100" s="48"/>
      <c r="O100" s="48"/>
      <c r="P100" s="48"/>
      <c r="Q100" s="48"/>
    </row>
    <row r="101" spans="1:17">
      <c r="A101" s="48"/>
      <c r="B101" s="81"/>
      <c r="C101" s="73">
        <v>28</v>
      </c>
      <c r="D101" s="65">
        <v>8</v>
      </c>
      <c r="E101" s="48"/>
      <c r="F101" s="81">
        <v>37</v>
      </c>
      <c r="G101" s="65">
        <v>34</v>
      </c>
      <c r="H101" s="48"/>
      <c r="I101" s="81">
        <v>40</v>
      </c>
      <c r="J101" s="65">
        <v>47</v>
      </c>
      <c r="K101" s="48"/>
      <c r="L101" s="81">
        <v>59</v>
      </c>
      <c r="M101" s="65">
        <v>19</v>
      </c>
      <c r="N101" s="48"/>
      <c r="O101" s="48"/>
      <c r="P101" s="48"/>
      <c r="Q101" s="48"/>
    </row>
    <row r="102" spans="1:17">
      <c r="A102" s="48"/>
      <c r="B102" s="81"/>
      <c r="C102" s="73">
        <v>0</v>
      </c>
      <c r="D102" s="65">
        <v>0</v>
      </c>
      <c r="E102" s="48"/>
      <c r="F102" s="81">
        <v>31</v>
      </c>
      <c r="G102" s="65">
        <v>60</v>
      </c>
      <c r="H102" s="48"/>
      <c r="I102" s="81">
        <v>39</v>
      </c>
      <c r="J102" s="65">
        <v>44</v>
      </c>
      <c r="K102" s="48"/>
      <c r="L102" s="81">
        <v>59</v>
      </c>
      <c r="M102" s="65">
        <v>15</v>
      </c>
      <c r="N102" s="48"/>
      <c r="O102" s="48"/>
      <c r="P102" s="48"/>
      <c r="Q102" s="48"/>
    </row>
    <row r="103" spans="1:17">
      <c r="A103" s="48"/>
      <c r="B103" s="81"/>
      <c r="C103" s="73">
        <v>37</v>
      </c>
      <c r="D103" s="65">
        <v>46</v>
      </c>
      <c r="E103" s="48"/>
      <c r="F103" s="81">
        <v>20</v>
      </c>
      <c r="G103" s="65">
        <v>43</v>
      </c>
      <c r="H103" s="48"/>
      <c r="I103" s="81">
        <v>32</v>
      </c>
      <c r="J103" s="65">
        <v>37</v>
      </c>
      <c r="K103" s="48"/>
      <c r="L103" s="81">
        <v>47</v>
      </c>
      <c r="M103" s="65">
        <v>0</v>
      </c>
      <c r="N103" s="48"/>
      <c r="O103" s="48"/>
      <c r="P103" s="48"/>
      <c r="Q103" s="48"/>
    </row>
    <row r="104" spans="1:17">
      <c r="A104" s="48"/>
      <c r="B104" s="81"/>
      <c r="C104" s="73">
        <v>62</v>
      </c>
      <c r="D104" s="65">
        <v>21</v>
      </c>
      <c r="E104" s="48"/>
      <c r="F104" s="81">
        <v>19</v>
      </c>
      <c r="G104" s="65">
        <v>63</v>
      </c>
      <c r="H104" s="48"/>
      <c r="I104" s="81">
        <v>32</v>
      </c>
      <c r="J104" s="65">
        <v>34</v>
      </c>
      <c r="K104" s="48"/>
      <c r="L104" s="81">
        <v>42</v>
      </c>
      <c r="M104" s="65">
        <v>299</v>
      </c>
      <c r="N104" s="48"/>
      <c r="O104" s="48"/>
      <c r="P104" s="48"/>
      <c r="Q104" s="48"/>
    </row>
    <row r="105" spans="1:17">
      <c r="A105" s="48"/>
      <c r="B105" s="81"/>
      <c r="C105" s="73">
        <v>29</v>
      </c>
      <c r="D105" s="65">
        <v>0</v>
      </c>
      <c r="E105" s="48"/>
      <c r="F105" s="81">
        <v>14</v>
      </c>
      <c r="G105" s="65">
        <v>39</v>
      </c>
      <c r="H105" s="48"/>
      <c r="I105" s="81">
        <v>31</v>
      </c>
      <c r="J105" s="65">
        <v>23</v>
      </c>
      <c r="K105" s="48"/>
      <c r="L105" s="81">
        <v>37</v>
      </c>
      <c r="M105" s="65">
        <v>278</v>
      </c>
      <c r="N105" s="48"/>
      <c r="O105" s="48"/>
      <c r="P105" s="48"/>
      <c r="Q105" s="48"/>
    </row>
    <row r="106" spans="1:17">
      <c r="A106" s="48"/>
      <c r="B106" s="81"/>
      <c r="C106" s="73">
        <v>36</v>
      </c>
      <c r="D106" s="65">
        <v>26</v>
      </c>
      <c r="E106" s="48"/>
      <c r="F106" s="81">
        <v>15</v>
      </c>
      <c r="G106" s="65">
        <v>0</v>
      </c>
      <c r="H106" s="48"/>
      <c r="I106" s="81">
        <v>23</v>
      </c>
      <c r="J106" s="65">
        <v>23</v>
      </c>
      <c r="K106" s="48"/>
      <c r="L106" s="81">
        <v>32</v>
      </c>
      <c r="M106" s="65">
        <v>256</v>
      </c>
      <c r="N106" s="48"/>
      <c r="O106" s="48"/>
      <c r="P106" s="48"/>
      <c r="Q106" s="48"/>
    </row>
    <row r="107" spans="1:17" ht="15" customHeight="1">
      <c r="A107" s="48"/>
      <c r="B107" s="81"/>
      <c r="C107" s="73">
        <v>11</v>
      </c>
      <c r="D107" s="65">
        <v>0</v>
      </c>
      <c r="E107" s="48"/>
      <c r="F107" s="81">
        <v>48</v>
      </c>
      <c r="G107" s="65">
        <v>34</v>
      </c>
      <c r="H107" s="48"/>
      <c r="I107" s="81">
        <v>0</v>
      </c>
      <c r="J107" s="65">
        <v>18</v>
      </c>
      <c r="K107" s="48"/>
      <c r="L107" s="81">
        <v>24</v>
      </c>
      <c r="M107" s="65">
        <v>248</v>
      </c>
      <c r="N107" s="48"/>
      <c r="O107" s="48"/>
      <c r="P107" s="48"/>
      <c r="Q107" s="48"/>
    </row>
    <row r="108" spans="1:17">
      <c r="A108" s="48"/>
      <c r="B108" s="81"/>
      <c r="C108" s="73">
        <v>85</v>
      </c>
      <c r="D108" s="65">
        <v>0</v>
      </c>
      <c r="E108" s="48"/>
      <c r="F108" s="81">
        <v>44</v>
      </c>
      <c r="G108" s="65">
        <v>48</v>
      </c>
      <c r="H108" s="48"/>
      <c r="I108" s="81">
        <v>0</v>
      </c>
      <c r="J108" s="65">
        <v>17</v>
      </c>
      <c r="K108" s="48"/>
      <c r="L108" s="81">
        <v>19</v>
      </c>
      <c r="M108" s="65">
        <v>244</v>
      </c>
      <c r="N108" s="48"/>
      <c r="O108" s="48"/>
      <c r="P108" s="48"/>
      <c r="Q108" s="48"/>
    </row>
    <row r="109" spans="1:17">
      <c r="A109" s="48"/>
      <c r="B109" s="81"/>
      <c r="C109" s="73">
        <v>40</v>
      </c>
      <c r="D109" s="65">
        <v>19</v>
      </c>
      <c r="E109" s="48"/>
      <c r="F109" s="81">
        <v>31</v>
      </c>
      <c r="G109" s="65">
        <v>0</v>
      </c>
      <c r="H109" s="48"/>
      <c r="I109" s="81">
        <v>270</v>
      </c>
      <c r="J109" s="65">
        <v>0</v>
      </c>
      <c r="K109" s="48"/>
      <c r="L109" s="81">
        <v>0</v>
      </c>
      <c r="M109" s="65">
        <v>231</v>
      </c>
      <c r="N109" s="48"/>
      <c r="O109" s="48"/>
      <c r="P109" s="48"/>
      <c r="Q109" s="48"/>
    </row>
    <row r="110" spans="1:17">
      <c r="A110" s="48"/>
      <c r="B110" s="81"/>
      <c r="C110" s="73">
        <v>0</v>
      </c>
      <c r="D110" s="65">
        <v>29</v>
      </c>
      <c r="E110" s="48"/>
      <c r="F110" s="81">
        <v>0</v>
      </c>
      <c r="G110" s="65">
        <v>29</v>
      </c>
      <c r="H110" s="48"/>
      <c r="I110" s="81">
        <v>267</v>
      </c>
      <c r="J110" s="65">
        <v>287</v>
      </c>
      <c r="K110" s="48"/>
      <c r="L110" s="81">
        <v>219</v>
      </c>
      <c r="M110" s="65">
        <v>230</v>
      </c>
      <c r="N110" s="48"/>
      <c r="O110" s="48"/>
      <c r="P110" s="48"/>
      <c r="Q110" s="48"/>
    </row>
    <row r="111" spans="1:17">
      <c r="A111" s="48"/>
      <c r="B111" s="81"/>
      <c r="C111" s="73">
        <v>23</v>
      </c>
      <c r="D111" s="65">
        <v>29</v>
      </c>
      <c r="E111" s="48"/>
      <c r="F111" s="81">
        <v>28</v>
      </c>
      <c r="G111" s="65">
        <v>17</v>
      </c>
      <c r="H111" s="48"/>
      <c r="I111" s="81">
        <v>261</v>
      </c>
      <c r="J111" s="65">
        <v>286</v>
      </c>
      <c r="K111" s="48"/>
      <c r="L111" s="81">
        <v>208</v>
      </c>
      <c r="M111" s="65">
        <v>220</v>
      </c>
      <c r="N111" s="48"/>
      <c r="O111" s="48"/>
      <c r="P111" s="48"/>
      <c r="Q111" s="48"/>
    </row>
    <row r="112" spans="1:17">
      <c r="A112" s="48"/>
      <c r="B112" s="81"/>
      <c r="C112" s="73">
        <v>27</v>
      </c>
      <c r="D112" s="65">
        <v>0</v>
      </c>
      <c r="E112" s="48"/>
      <c r="F112" s="81">
        <v>36</v>
      </c>
      <c r="G112" s="65">
        <v>64</v>
      </c>
      <c r="H112" s="48"/>
      <c r="I112" s="81">
        <v>253</v>
      </c>
      <c r="J112" s="65">
        <v>286</v>
      </c>
      <c r="K112" s="48"/>
      <c r="L112" s="81">
        <v>193</v>
      </c>
      <c r="M112" s="65">
        <v>217</v>
      </c>
      <c r="N112" s="48"/>
      <c r="O112" s="48"/>
      <c r="P112" s="48"/>
      <c r="Q112" s="48"/>
    </row>
    <row r="113" spans="1:17">
      <c r="A113" s="48"/>
      <c r="B113" s="81"/>
      <c r="C113" s="73">
        <v>102</v>
      </c>
      <c r="D113" s="65">
        <v>34</v>
      </c>
      <c r="E113" s="48"/>
      <c r="F113" s="81">
        <v>57</v>
      </c>
      <c r="G113" s="65">
        <v>20</v>
      </c>
      <c r="H113" s="48"/>
      <c r="I113" s="81">
        <v>251</v>
      </c>
      <c r="J113" s="65">
        <v>282</v>
      </c>
      <c r="K113" s="48"/>
      <c r="L113" s="81">
        <v>191</v>
      </c>
      <c r="M113" s="65">
        <v>213</v>
      </c>
      <c r="N113" s="48"/>
      <c r="O113" s="48"/>
      <c r="P113" s="48"/>
      <c r="Q113" s="48"/>
    </row>
    <row r="114" spans="1:17">
      <c r="A114" s="48"/>
      <c r="B114" s="81"/>
      <c r="C114" s="73">
        <v>42</v>
      </c>
      <c r="D114" s="65">
        <v>32</v>
      </c>
      <c r="E114" s="48"/>
      <c r="F114" s="81">
        <v>26</v>
      </c>
      <c r="G114" s="65">
        <v>28</v>
      </c>
      <c r="H114" s="48"/>
      <c r="I114" s="81">
        <v>245</v>
      </c>
      <c r="J114" s="65">
        <v>280</v>
      </c>
      <c r="K114" s="48"/>
      <c r="L114" s="81">
        <v>149</v>
      </c>
      <c r="M114" s="65">
        <v>188</v>
      </c>
      <c r="N114" s="48"/>
      <c r="O114" s="48"/>
      <c r="P114" s="48"/>
      <c r="Q114" s="48"/>
    </row>
    <row r="115" spans="1:17">
      <c r="A115" s="48"/>
      <c r="B115" s="81"/>
      <c r="C115" s="73">
        <v>27</v>
      </c>
      <c r="D115" s="65">
        <v>24</v>
      </c>
      <c r="E115" s="48"/>
      <c r="F115" s="81">
        <v>66</v>
      </c>
      <c r="G115" s="65">
        <v>52</v>
      </c>
      <c r="H115" s="48"/>
      <c r="I115" s="81">
        <v>245</v>
      </c>
      <c r="J115" s="65">
        <v>280</v>
      </c>
      <c r="K115" s="48"/>
      <c r="L115" s="81">
        <v>127</v>
      </c>
      <c r="M115" s="65">
        <v>187</v>
      </c>
      <c r="N115" s="48"/>
      <c r="O115" s="48"/>
      <c r="P115" s="48"/>
      <c r="Q115" s="48"/>
    </row>
    <row r="116" spans="1:17">
      <c r="A116" s="48"/>
      <c r="B116" s="81"/>
      <c r="C116" s="73">
        <v>51</v>
      </c>
      <c r="D116" s="65">
        <v>33</v>
      </c>
      <c r="E116" s="48"/>
      <c r="F116" s="81">
        <v>0</v>
      </c>
      <c r="G116" s="65">
        <v>0</v>
      </c>
      <c r="H116" s="48"/>
      <c r="I116" s="81">
        <v>234</v>
      </c>
      <c r="J116" s="65">
        <v>276</v>
      </c>
      <c r="K116" s="48"/>
      <c r="L116" s="81">
        <v>125</v>
      </c>
      <c r="M116" s="65">
        <v>185</v>
      </c>
      <c r="N116" s="48"/>
      <c r="O116" s="48"/>
      <c r="P116" s="48"/>
      <c r="Q116" s="48"/>
    </row>
    <row r="117" spans="1:17">
      <c r="A117" s="48"/>
      <c r="B117" s="81"/>
      <c r="C117" s="73">
        <v>0</v>
      </c>
      <c r="D117" s="65">
        <v>26</v>
      </c>
      <c r="E117" s="48"/>
      <c r="F117" s="81">
        <v>26</v>
      </c>
      <c r="G117" s="65">
        <v>52</v>
      </c>
      <c r="H117" s="48"/>
      <c r="I117" s="81">
        <v>226</v>
      </c>
      <c r="J117" s="65">
        <v>276</v>
      </c>
      <c r="K117" s="48"/>
      <c r="L117" s="81">
        <v>123</v>
      </c>
      <c r="M117" s="65">
        <v>171</v>
      </c>
      <c r="N117" s="48"/>
      <c r="O117" s="48"/>
      <c r="P117" s="48"/>
      <c r="Q117" s="48"/>
    </row>
    <row r="118" spans="1:17">
      <c r="A118" s="48"/>
      <c r="B118" s="81"/>
      <c r="C118" s="73">
        <v>0</v>
      </c>
      <c r="D118" s="65">
        <v>24</v>
      </c>
      <c r="E118" s="48"/>
      <c r="F118" s="81">
        <v>0</v>
      </c>
      <c r="G118" s="65">
        <v>27</v>
      </c>
      <c r="H118" s="48"/>
      <c r="I118" s="81">
        <v>224</v>
      </c>
      <c r="J118" s="65">
        <v>273</v>
      </c>
      <c r="K118" s="48"/>
      <c r="L118" s="81">
        <v>118</v>
      </c>
      <c r="M118" s="65">
        <v>165</v>
      </c>
      <c r="N118" s="48"/>
      <c r="O118" s="48"/>
      <c r="P118" s="48"/>
      <c r="Q118" s="48"/>
    </row>
    <row r="119" spans="1:17">
      <c r="A119" s="48"/>
      <c r="B119" s="81"/>
      <c r="C119" s="73">
        <v>34</v>
      </c>
      <c r="D119" s="65">
        <v>18</v>
      </c>
      <c r="E119" s="48"/>
      <c r="F119" s="81">
        <v>18</v>
      </c>
      <c r="G119" s="65">
        <v>41</v>
      </c>
      <c r="H119" s="48"/>
      <c r="I119" s="81">
        <v>223</v>
      </c>
      <c r="J119" s="65">
        <v>268</v>
      </c>
      <c r="K119" s="48"/>
      <c r="L119" s="81">
        <v>110</v>
      </c>
      <c r="M119" s="65">
        <v>165</v>
      </c>
      <c r="N119" s="48"/>
      <c r="O119" s="48"/>
      <c r="P119" s="48"/>
      <c r="Q119" s="48"/>
    </row>
    <row r="120" spans="1:17">
      <c r="A120" s="48"/>
      <c r="B120" s="81"/>
      <c r="C120" s="73">
        <v>52</v>
      </c>
      <c r="D120" s="65">
        <v>25</v>
      </c>
      <c r="E120" s="48"/>
      <c r="F120" s="81">
        <v>22</v>
      </c>
      <c r="G120" s="65">
        <v>0</v>
      </c>
      <c r="H120" s="48"/>
      <c r="I120" s="81">
        <v>217</v>
      </c>
      <c r="J120" s="65">
        <v>267</v>
      </c>
      <c r="K120" s="48"/>
      <c r="L120" s="81">
        <v>110</v>
      </c>
      <c r="M120" s="65">
        <v>156</v>
      </c>
      <c r="N120" s="48"/>
      <c r="O120" s="48"/>
      <c r="P120" s="48"/>
      <c r="Q120" s="48"/>
    </row>
    <row r="121" spans="1:17">
      <c r="A121" s="48"/>
      <c r="B121" s="81"/>
      <c r="C121" s="73">
        <v>22</v>
      </c>
      <c r="D121" s="65">
        <v>32</v>
      </c>
      <c r="E121" s="48"/>
      <c r="F121" s="81">
        <v>47</v>
      </c>
      <c r="G121" s="65">
        <v>52</v>
      </c>
      <c r="H121" s="48"/>
      <c r="I121" s="81">
        <v>207</v>
      </c>
      <c r="J121" s="65">
        <v>265</v>
      </c>
      <c r="K121" s="48"/>
      <c r="L121" s="81">
        <v>110</v>
      </c>
      <c r="M121" s="65">
        <v>155</v>
      </c>
      <c r="N121" s="48"/>
      <c r="O121" s="48"/>
      <c r="P121" s="48"/>
      <c r="Q121" s="48"/>
    </row>
    <row r="122" spans="1:17">
      <c r="A122" s="48"/>
      <c r="B122" s="81"/>
      <c r="C122" s="73">
        <v>53</v>
      </c>
      <c r="D122" s="65">
        <v>22</v>
      </c>
      <c r="E122" s="48"/>
      <c r="F122" s="81">
        <v>0</v>
      </c>
      <c r="G122" s="65">
        <v>60</v>
      </c>
      <c r="H122" s="48"/>
      <c r="I122" s="81">
        <v>202</v>
      </c>
      <c r="J122" s="65">
        <v>265</v>
      </c>
      <c r="K122" s="48"/>
      <c r="L122" s="81">
        <v>108</v>
      </c>
      <c r="M122" s="65">
        <v>150</v>
      </c>
      <c r="N122" s="48"/>
      <c r="O122" s="48"/>
      <c r="P122" s="48"/>
      <c r="Q122" s="48"/>
    </row>
    <row r="123" spans="1:17">
      <c r="A123" s="48"/>
      <c r="B123" s="81"/>
      <c r="C123" s="73">
        <v>45</v>
      </c>
      <c r="D123" s="65">
        <v>0</v>
      </c>
      <c r="E123" s="48"/>
      <c r="F123" s="81">
        <v>0</v>
      </c>
      <c r="G123" s="65">
        <v>28</v>
      </c>
      <c r="H123" s="48"/>
      <c r="I123" s="81">
        <v>194</v>
      </c>
      <c r="J123" s="65">
        <v>260</v>
      </c>
      <c r="K123" s="48"/>
      <c r="L123" s="81">
        <v>106</v>
      </c>
      <c r="M123" s="65">
        <v>134</v>
      </c>
      <c r="N123" s="48"/>
      <c r="O123" s="48"/>
      <c r="P123" s="48"/>
      <c r="Q123" s="48"/>
    </row>
    <row r="124" spans="1:17">
      <c r="A124" s="48"/>
      <c r="B124" s="81"/>
      <c r="C124" s="114">
        <v>34</v>
      </c>
      <c r="D124" s="65">
        <v>13</v>
      </c>
      <c r="E124" s="48"/>
      <c r="F124" s="81">
        <v>0</v>
      </c>
      <c r="G124" s="65">
        <v>46</v>
      </c>
      <c r="H124" s="48"/>
      <c r="I124" s="81">
        <v>188</v>
      </c>
      <c r="J124" s="65">
        <v>258</v>
      </c>
      <c r="K124" s="48"/>
      <c r="L124" s="81">
        <v>101</v>
      </c>
      <c r="M124" s="65">
        <v>133</v>
      </c>
      <c r="N124" s="48"/>
      <c r="O124" s="48"/>
      <c r="P124" s="48"/>
      <c r="Q124" s="48"/>
    </row>
    <row r="125" spans="1:17">
      <c r="A125" s="48"/>
      <c r="B125" s="81"/>
      <c r="C125" s="114">
        <v>29</v>
      </c>
      <c r="D125" s="65">
        <v>13</v>
      </c>
      <c r="E125" s="48"/>
      <c r="F125" s="81">
        <v>60</v>
      </c>
      <c r="G125" s="65">
        <v>0</v>
      </c>
      <c r="H125" s="48"/>
      <c r="I125" s="81">
        <v>187</v>
      </c>
      <c r="J125" s="65">
        <v>253</v>
      </c>
      <c r="K125" s="48"/>
      <c r="L125" s="81">
        <v>100</v>
      </c>
      <c r="M125" s="65">
        <v>129</v>
      </c>
      <c r="N125" s="48"/>
      <c r="O125" s="48"/>
      <c r="P125" s="48"/>
      <c r="Q125" s="48"/>
    </row>
    <row r="126" spans="1:17">
      <c r="A126" s="48"/>
      <c r="B126" s="81"/>
      <c r="C126" s="114">
        <v>0</v>
      </c>
      <c r="D126" s="65">
        <v>0</v>
      </c>
      <c r="E126" s="48"/>
      <c r="F126" s="81">
        <v>0</v>
      </c>
      <c r="G126" s="65">
        <v>0</v>
      </c>
      <c r="H126" s="48"/>
      <c r="I126" s="81">
        <v>186</v>
      </c>
      <c r="J126" s="65">
        <v>253</v>
      </c>
      <c r="K126" s="48"/>
      <c r="L126" s="81">
        <v>99</v>
      </c>
      <c r="M126" s="65">
        <v>128</v>
      </c>
      <c r="N126" s="48"/>
      <c r="O126" s="48"/>
      <c r="P126" s="48"/>
      <c r="Q126" s="48"/>
    </row>
    <row r="127" spans="1:17">
      <c r="A127" s="48"/>
      <c r="B127" s="81"/>
      <c r="C127" s="114">
        <v>34</v>
      </c>
      <c r="D127" s="65">
        <v>30</v>
      </c>
      <c r="E127" s="48"/>
      <c r="F127" s="81">
        <v>63</v>
      </c>
      <c r="G127" s="65">
        <v>26</v>
      </c>
      <c r="H127" s="48"/>
      <c r="I127" s="81">
        <v>182</v>
      </c>
      <c r="J127" s="65">
        <v>253</v>
      </c>
      <c r="K127" s="48"/>
      <c r="L127" s="81">
        <v>97</v>
      </c>
      <c r="M127" s="65">
        <v>123</v>
      </c>
      <c r="N127" s="48"/>
      <c r="O127" s="48"/>
      <c r="P127" s="48"/>
      <c r="Q127" s="48"/>
    </row>
    <row r="128" spans="1:17">
      <c r="A128" s="48"/>
      <c r="B128" s="81"/>
      <c r="C128" s="114">
        <v>51</v>
      </c>
      <c r="D128" s="65">
        <v>0</v>
      </c>
      <c r="E128" s="48"/>
      <c r="F128" s="81">
        <v>41</v>
      </c>
      <c r="G128" s="65">
        <v>8</v>
      </c>
      <c r="H128" s="48"/>
      <c r="I128" s="81">
        <v>179</v>
      </c>
      <c r="J128" s="65">
        <v>252</v>
      </c>
      <c r="K128" s="48"/>
      <c r="L128" s="81">
        <v>96</v>
      </c>
      <c r="M128" s="65">
        <v>123</v>
      </c>
      <c r="N128" s="48"/>
      <c r="O128" s="48"/>
      <c r="P128" s="48"/>
      <c r="Q128" s="48"/>
    </row>
    <row r="129" spans="1:17">
      <c r="A129" s="48"/>
      <c r="B129" s="81"/>
      <c r="C129" s="114">
        <v>37</v>
      </c>
      <c r="D129" s="65">
        <v>33</v>
      </c>
      <c r="E129" s="48"/>
      <c r="F129" s="81">
        <v>0</v>
      </c>
      <c r="G129" s="65">
        <v>15</v>
      </c>
      <c r="H129" s="48"/>
      <c r="I129" s="81">
        <v>179</v>
      </c>
      <c r="J129" s="65">
        <v>252</v>
      </c>
      <c r="K129" s="48"/>
      <c r="L129" s="81">
        <v>94</v>
      </c>
      <c r="M129" s="65">
        <v>122</v>
      </c>
      <c r="N129" s="48"/>
      <c r="O129" s="48"/>
      <c r="P129" s="48"/>
      <c r="Q129" s="48"/>
    </row>
    <row r="130" spans="1:17">
      <c r="A130" s="48"/>
      <c r="B130" s="81"/>
      <c r="C130" s="114">
        <v>17</v>
      </c>
      <c r="D130" s="65">
        <v>22</v>
      </c>
      <c r="E130" s="48"/>
      <c r="F130" s="81">
        <v>25</v>
      </c>
      <c r="G130" s="65">
        <v>70</v>
      </c>
      <c r="H130" s="48"/>
      <c r="I130" s="81">
        <v>173</v>
      </c>
      <c r="J130" s="65">
        <v>249</v>
      </c>
      <c r="K130" s="48"/>
      <c r="L130" s="81">
        <v>92</v>
      </c>
      <c r="M130" s="65">
        <v>122</v>
      </c>
      <c r="N130" s="48"/>
      <c r="O130" s="48"/>
      <c r="P130" s="48"/>
      <c r="Q130" s="48"/>
    </row>
    <row r="131" spans="1:17">
      <c r="A131" s="48"/>
      <c r="B131" s="81"/>
      <c r="C131" s="114">
        <v>29</v>
      </c>
      <c r="D131" s="65">
        <v>5</v>
      </c>
      <c r="E131" s="48"/>
      <c r="F131" s="81">
        <v>28</v>
      </c>
      <c r="G131" s="65">
        <v>0</v>
      </c>
      <c r="H131" s="48"/>
      <c r="I131" s="81">
        <v>159</v>
      </c>
      <c r="J131" s="65">
        <v>247</v>
      </c>
      <c r="K131" s="48"/>
      <c r="L131" s="81">
        <v>90</v>
      </c>
      <c r="M131" s="65">
        <v>122</v>
      </c>
      <c r="N131" s="48"/>
      <c r="O131" s="48"/>
      <c r="P131" s="48"/>
      <c r="Q131" s="48"/>
    </row>
    <row r="132" spans="1:17">
      <c r="A132" s="48"/>
      <c r="B132" s="81"/>
      <c r="C132" s="114">
        <v>56</v>
      </c>
      <c r="D132" s="65">
        <v>32</v>
      </c>
      <c r="E132" s="48"/>
      <c r="F132" s="81">
        <v>66</v>
      </c>
      <c r="G132" s="65">
        <v>27</v>
      </c>
      <c r="H132" s="48"/>
      <c r="I132" s="81">
        <v>157</v>
      </c>
      <c r="J132" s="65">
        <v>239</v>
      </c>
      <c r="K132" s="48"/>
      <c r="L132" s="81">
        <v>87</v>
      </c>
      <c r="M132" s="65">
        <v>120</v>
      </c>
      <c r="N132" s="48"/>
      <c r="O132" s="48"/>
      <c r="P132" s="48"/>
      <c r="Q132" s="48"/>
    </row>
    <row r="133" spans="1:17">
      <c r="A133" s="48"/>
      <c r="B133" s="81"/>
      <c r="C133" s="73"/>
      <c r="D133" s="65">
        <v>0</v>
      </c>
      <c r="E133" s="48"/>
      <c r="F133" s="81">
        <v>13</v>
      </c>
      <c r="G133" s="65">
        <v>42</v>
      </c>
      <c r="H133" s="48"/>
      <c r="I133" s="81">
        <v>156</v>
      </c>
      <c r="J133" s="65">
        <v>238</v>
      </c>
      <c r="K133" s="48"/>
      <c r="L133" s="81">
        <v>87</v>
      </c>
      <c r="M133" s="65">
        <v>116</v>
      </c>
      <c r="N133" s="48"/>
      <c r="O133" s="48"/>
      <c r="P133" s="48"/>
      <c r="Q133" s="48"/>
    </row>
    <row r="134" spans="1:17">
      <c r="A134" s="48"/>
      <c r="B134" s="81"/>
      <c r="C134" s="73"/>
      <c r="D134" s="65">
        <v>6</v>
      </c>
      <c r="E134" s="48"/>
      <c r="F134" s="81">
        <v>48</v>
      </c>
      <c r="G134" s="65">
        <v>9</v>
      </c>
      <c r="H134" s="48"/>
      <c r="I134" s="81">
        <v>152</v>
      </c>
      <c r="J134" s="65">
        <v>237</v>
      </c>
      <c r="K134" s="48"/>
      <c r="L134" s="81">
        <v>83</v>
      </c>
      <c r="M134" s="65">
        <v>114</v>
      </c>
      <c r="N134" s="48"/>
      <c r="O134" s="48"/>
      <c r="P134" s="48"/>
      <c r="Q134" s="48"/>
    </row>
    <row r="135" spans="1:17">
      <c r="A135" s="48"/>
      <c r="B135" s="81"/>
      <c r="C135" s="73"/>
      <c r="D135" s="65">
        <v>24</v>
      </c>
      <c r="E135" s="48"/>
      <c r="F135" s="81">
        <v>23</v>
      </c>
      <c r="G135" s="65">
        <v>0</v>
      </c>
      <c r="H135" s="48"/>
      <c r="I135" s="81">
        <v>147</v>
      </c>
      <c r="J135" s="65">
        <v>236</v>
      </c>
      <c r="K135" s="48"/>
      <c r="L135" s="81">
        <v>80</v>
      </c>
      <c r="M135" s="65">
        <v>113</v>
      </c>
      <c r="N135" s="48"/>
      <c r="O135" s="48"/>
      <c r="P135" s="48"/>
      <c r="Q135" s="48"/>
    </row>
    <row r="136" spans="1:17" ht="14" thickBot="1">
      <c r="A136" s="48"/>
      <c r="B136" s="83"/>
      <c r="C136" s="75"/>
      <c r="D136" s="67">
        <v>0</v>
      </c>
      <c r="E136" s="48"/>
      <c r="F136" s="81">
        <v>37</v>
      </c>
      <c r="G136" s="65">
        <v>0</v>
      </c>
      <c r="H136" s="48"/>
      <c r="I136" s="81">
        <v>146</v>
      </c>
      <c r="J136" s="65">
        <v>235</v>
      </c>
      <c r="K136" s="48"/>
      <c r="L136" s="81">
        <v>79</v>
      </c>
      <c r="M136" s="65">
        <v>113</v>
      </c>
      <c r="N136" s="48"/>
      <c r="O136" s="48"/>
      <c r="P136" s="48"/>
      <c r="Q136" s="48"/>
    </row>
    <row r="137" spans="1:17">
      <c r="A137" s="48"/>
      <c r="B137" s="48"/>
      <c r="C137" s="48"/>
      <c r="D137" s="48"/>
      <c r="E137" s="48"/>
      <c r="F137" s="81">
        <v>0</v>
      </c>
      <c r="G137" s="65">
        <v>0</v>
      </c>
      <c r="H137" s="48"/>
      <c r="I137" s="81">
        <v>145</v>
      </c>
      <c r="J137" s="65">
        <v>235</v>
      </c>
      <c r="K137" s="48"/>
      <c r="L137" s="81">
        <v>78</v>
      </c>
      <c r="M137" s="65">
        <v>112</v>
      </c>
      <c r="N137" s="48"/>
      <c r="O137" s="48"/>
      <c r="P137" s="48"/>
      <c r="Q137" s="48"/>
    </row>
    <row r="138" spans="1:17">
      <c r="A138" s="48"/>
      <c r="B138" s="48"/>
      <c r="C138" s="48"/>
      <c r="D138" s="48"/>
      <c r="E138" s="48"/>
      <c r="F138" s="81">
        <v>57</v>
      </c>
      <c r="G138" s="65"/>
      <c r="H138" s="48"/>
      <c r="I138" s="81">
        <v>145</v>
      </c>
      <c r="J138" s="65">
        <v>235</v>
      </c>
      <c r="K138" s="48"/>
      <c r="L138" s="81">
        <v>62</v>
      </c>
      <c r="M138" s="65">
        <v>110</v>
      </c>
      <c r="N138" s="48"/>
      <c r="O138" s="48"/>
      <c r="P138" s="48"/>
      <c r="Q138" s="48"/>
    </row>
    <row r="139" spans="1:17">
      <c r="A139" s="48"/>
      <c r="B139" s="48"/>
      <c r="C139" s="48"/>
      <c r="D139" s="48"/>
      <c r="E139" s="48"/>
      <c r="F139" s="81">
        <v>69</v>
      </c>
      <c r="G139" s="84"/>
      <c r="H139" s="48"/>
      <c r="I139" s="81">
        <v>144</v>
      </c>
      <c r="J139" s="65">
        <v>232</v>
      </c>
      <c r="K139" s="48"/>
      <c r="L139" s="81">
        <v>62</v>
      </c>
      <c r="M139" s="65">
        <v>108</v>
      </c>
      <c r="N139" s="77"/>
      <c r="O139" s="48"/>
      <c r="P139" s="48"/>
      <c r="Q139" s="48"/>
    </row>
    <row r="140" spans="1:17">
      <c r="A140" s="48"/>
      <c r="B140" s="48"/>
      <c r="C140" s="48"/>
      <c r="D140" s="48"/>
      <c r="E140" s="48"/>
      <c r="F140" s="81">
        <v>0</v>
      </c>
      <c r="G140" s="65"/>
      <c r="H140" s="48"/>
      <c r="I140" s="81">
        <v>140</v>
      </c>
      <c r="J140" s="65">
        <v>229</v>
      </c>
      <c r="K140" s="48"/>
      <c r="L140" s="81">
        <v>61</v>
      </c>
      <c r="M140" s="65">
        <v>107</v>
      </c>
      <c r="N140" s="77"/>
      <c r="O140" s="48"/>
      <c r="P140" s="48"/>
      <c r="Q140" s="48"/>
    </row>
    <row r="141" spans="1:17">
      <c r="A141" s="48"/>
      <c r="B141" s="48"/>
      <c r="C141" s="48"/>
      <c r="D141" s="48"/>
      <c r="E141" s="48"/>
      <c r="F141" s="81">
        <v>52</v>
      </c>
      <c r="G141" s="65"/>
      <c r="H141" s="48"/>
      <c r="I141" s="81">
        <v>137</v>
      </c>
      <c r="J141" s="65">
        <v>225</v>
      </c>
      <c r="K141" s="48"/>
      <c r="L141" s="81">
        <v>60</v>
      </c>
      <c r="M141" s="65">
        <v>105</v>
      </c>
      <c r="N141" s="77"/>
      <c r="O141" s="48"/>
      <c r="P141" s="48"/>
      <c r="Q141" s="48"/>
    </row>
    <row r="142" spans="1:17">
      <c r="A142" s="48"/>
      <c r="B142" s="48"/>
      <c r="C142" s="48"/>
      <c r="D142" s="48"/>
      <c r="E142" s="48"/>
      <c r="F142" s="81">
        <v>54</v>
      </c>
      <c r="G142" s="65"/>
      <c r="H142" s="48"/>
      <c r="I142" s="81">
        <v>134</v>
      </c>
      <c r="J142" s="65">
        <v>224</v>
      </c>
      <c r="K142" s="48"/>
      <c r="L142" s="81">
        <v>59</v>
      </c>
      <c r="M142" s="65">
        <v>105</v>
      </c>
      <c r="N142" s="77"/>
      <c r="O142" s="48"/>
      <c r="P142" s="48"/>
      <c r="Q142" s="48"/>
    </row>
    <row r="143" spans="1:17">
      <c r="A143" s="48"/>
      <c r="B143" s="48"/>
      <c r="C143" s="48"/>
      <c r="D143" s="48"/>
      <c r="E143" s="48"/>
      <c r="F143" s="81">
        <v>36</v>
      </c>
      <c r="G143" s="65"/>
      <c r="H143" s="48"/>
      <c r="I143" s="81">
        <v>131</v>
      </c>
      <c r="J143" s="65">
        <v>223</v>
      </c>
      <c r="K143" s="48"/>
      <c r="L143" s="81">
        <v>54</v>
      </c>
      <c r="M143" s="65">
        <v>104</v>
      </c>
      <c r="N143" s="77"/>
      <c r="O143" s="48"/>
      <c r="P143" s="48"/>
      <c r="Q143" s="48"/>
    </row>
    <row r="144" spans="1:17">
      <c r="A144" s="48"/>
      <c r="B144" s="48"/>
      <c r="C144" s="48"/>
      <c r="D144" s="48"/>
      <c r="E144" s="48"/>
      <c r="F144" s="81">
        <v>0</v>
      </c>
      <c r="G144" s="65"/>
      <c r="H144" s="77"/>
      <c r="I144" s="81">
        <v>130</v>
      </c>
      <c r="J144" s="65">
        <v>223</v>
      </c>
      <c r="K144" s="48"/>
      <c r="L144" s="81">
        <v>50</v>
      </c>
      <c r="M144" s="65">
        <v>103</v>
      </c>
      <c r="N144" s="77"/>
      <c r="O144" s="48"/>
      <c r="P144" s="48"/>
      <c r="Q144" s="48"/>
    </row>
    <row r="145" spans="1:17">
      <c r="A145" s="48"/>
      <c r="B145" s="48"/>
      <c r="C145" s="48"/>
      <c r="D145" s="48"/>
      <c r="E145" s="48"/>
      <c r="F145" s="81">
        <v>17</v>
      </c>
      <c r="G145" s="65"/>
      <c r="H145" s="77"/>
      <c r="I145" s="81">
        <v>124</v>
      </c>
      <c r="J145" s="65">
        <v>223</v>
      </c>
      <c r="K145" s="48"/>
      <c r="L145" s="81">
        <v>48</v>
      </c>
      <c r="M145" s="65">
        <v>102</v>
      </c>
      <c r="N145" s="77"/>
      <c r="O145" s="48"/>
      <c r="P145" s="48"/>
      <c r="Q145" s="48"/>
    </row>
    <row r="146" spans="1:17" ht="14" thickBot="1">
      <c r="A146" s="48"/>
      <c r="B146" s="48"/>
      <c r="C146" s="48"/>
      <c r="D146" s="48"/>
      <c r="E146" s="48"/>
      <c r="F146" s="83">
        <v>40</v>
      </c>
      <c r="G146" s="67"/>
      <c r="H146" s="77"/>
      <c r="I146" s="81">
        <v>118</v>
      </c>
      <c r="J146" s="65">
        <v>221</v>
      </c>
      <c r="K146" s="48"/>
      <c r="L146" s="81">
        <v>46</v>
      </c>
      <c r="M146" s="65">
        <v>102</v>
      </c>
      <c r="N146" s="77"/>
      <c r="O146" s="48"/>
      <c r="P146" s="48"/>
      <c r="Q146" s="48"/>
    </row>
    <row r="147" spans="1:17">
      <c r="A147" s="48"/>
      <c r="B147" s="48"/>
      <c r="C147" s="48"/>
      <c r="D147" s="48"/>
      <c r="E147" s="48"/>
      <c r="F147" s="48"/>
      <c r="G147" s="48"/>
      <c r="H147" s="77"/>
      <c r="I147" s="81">
        <v>110</v>
      </c>
      <c r="J147" s="65">
        <v>221</v>
      </c>
      <c r="K147" s="48"/>
      <c r="L147" s="81">
        <v>29</v>
      </c>
      <c r="M147" s="65">
        <v>96</v>
      </c>
      <c r="N147" s="77"/>
      <c r="O147" s="48"/>
      <c r="P147" s="48"/>
      <c r="Q147" s="48"/>
    </row>
    <row r="148" spans="1:17">
      <c r="A148" s="48"/>
      <c r="B148" s="48"/>
      <c r="C148" s="48"/>
      <c r="D148" s="48"/>
      <c r="E148" s="48"/>
      <c r="F148" s="48"/>
      <c r="G148" s="48"/>
      <c r="H148" s="77"/>
      <c r="I148" s="81">
        <v>108</v>
      </c>
      <c r="J148" s="65">
        <v>220</v>
      </c>
      <c r="K148" s="48"/>
      <c r="L148" s="81">
        <v>292</v>
      </c>
      <c r="M148" s="65">
        <v>96</v>
      </c>
      <c r="N148" s="77"/>
      <c r="O148" s="48"/>
      <c r="P148" s="48"/>
      <c r="Q148" s="48"/>
    </row>
    <row r="149" spans="1:17">
      <c r="A149" s="48"/>
      <c r="B149" s="48"/>
      <c r="C149" s="48"/>
      <c r="D149" s="48"/>
      <c r="E149" s="48"/>
      <c r="F149" s="48"/>
      <c r="G149" s="48"/>
      <c r="H149" s="77"/>
      <c r="I149" s="81">
        <v>107</v>
      </c>
      <c r="J149" s="65">
        <v>219</v>
      </c>
      <c r="K149" s="48"/>
      <c r="L149" s="81">
        <v>266</v>
      </c>
      <c r="M149" s="65">
        <v>96</v>
      </c>
      <c r="N149" s="77"/>
      <c r="O149" s="48"/>
      <c r="P149" s="48"/>
      <c r="Q149" s="48"/>
    </row>
    <row r="150" spans="1:17">
      <c r="A150" s="48"/>
      <c r="B150" s="48"/>
      <c r="C150" s="48"/>
      <c r="D150" s="48"/>
      <c r="E150" s="48"/>
      <c r="F150" s="48"/>
      <c r="G150" s="48"/>
      <c r="H150" s="77"/>
      <c r="I150" s="81">
        <v>97</v>
      </c>
      <c r="J150" s="65">
        <v>219</v>
      </c>
      <c r="K150" s="48"/>
      <c r="L150" s="81">
        <v>166</v>
      </c>
      <c r="M150" s="65">
        <v>94</v>
      </c>
      <c r="N150" s="77"/>
      <c r="O150" s="48"/>
      <c r="P150" s="48"/>
      <c r="Q150" s="48"/>
    </row>
    <row r="151" spans="1:17">
      <c r="A151" s="48"/>
      <c r="B151" s="48"/>
      <c r="C151" s="48"/>
      <c r="D151" s="48"/>
      <c r="E151" s="48"/>
      <c r="F151" s="48"/>
      <c r="G151" s="48"/>
      <c r="H151" s="77"/>
      <c r="I151" s="81">
        <v>94</v>
      </c>
      <c r="J151" s="65">
        <v>218</v>
      </c>
      <c r="K151" s="48"/>
      <c r="L151" s="81">
        <v>160</v>
      </c>
      <c r="M151" s="65">
        <v>89</v>
      </c>
      <c r="N151" s="77"/>
      <c r="O151" s="48"/>
      <c r="P151" s="48"/>
      <c r="Q151" s="48"/>
    </row>
    <row r="152" spans="1:17">
      <c r="A152" s="48"/>
      <c r="B152" s="48"/>
      <c r="C152" s="48"/>
      <c r="D152" s="48"/>
      <c r="E152" s="48"/>
      <c r="F152" s="48"/>
      <c r="G152" s="48"/>
      <c r="H152" s="77"/>
      <c r="I152" s="81">
        <v>90</v>
      </c>
      <c r="J152" s="65">
        <v>217</v>
      </c>
      <c r="K152" s="48"/>
      <c r="L152" s="81">
        <v>158</v>
      </c>
      <c r="M152" s="65">
        <v>87</v>
      </c>
      <c r="N152" s="77"/>
      <c r="O152" s="48"/>
      <c r="P152" s="48"/>
      <c r="Q152" s="48"/>
    </row>
    <row r="153" spans="1:17">
      <c r="A153" s="48"/>
      <c r="B153" s="48"/>
      <c r="C153" s="48"/>
      <c r="D153" s="48"/>
      <c r="E153" s="48"/>
      <c r="F153" s="48"/>
      <c r="G153" s="48"/>
      <c r="H153" s="77"/>
      <c r="I153" s="81">
        <v>85</v>
      </c>
      <c r="J153" s="65">
        <v>212</v>
      </c>
      <c r="K153" s="48"/>
      <c r="L153" s="81">
        <v>154</v>
      </c>
      <c r="M153" s="65">
        <v>85</v>
      </c>
      <c r="N153" s="77"/>
      <c r="O153" s="48"/>
      <c r="P153" s="48"/>
      <c r="Q153" s="48"/>
    </row>
    <row r="154" spans="1:17">
      <c r="A154" s="48"/>
      <c r="B154" s="48"/>
      <c r="C154" s="48"/>
      <c r="D154" s="48"/>
      <c r="E154" s="48"/>
      <c r="F154" s="48"/>
      <c r="G154" s="48"/>
      <c r="H154" s="77"/>
      <c r="I154" s="81">
        <v>80</v>
      </c>
      <c r="J154" s="65">
        <v>203</v>
      </c>
      <c r="K154" s="48"/>
      <c r="L154" s="81">
        <v>143</v>
      </c>
      <c r="M154" s="65">
        <v>82</v>
      </c>
      <c r="N154" s="77"/>
      <c r="O154" s="48"/>
      <c r="P154" s="48"/>
      <c r="Q154" s="48"/>
    </row>
    <row r="155" spans="1:17">
      <c r="A155" s="48"/>
      <c r="B155" s="48"/>
      <c r="C155" s="48"/>
      <c r="D155" s="48"/>
      <c r="E155" s="48"/>
      <c r="F155" s="48"/>
      <c r="G155" s="48"/>
      <c r="H155" s="77"/>
      <c r="I155" s="81">
        <v>78</v>
      </c>
      <c r="J155" s="65">
        <v>200</v>
      </c>
      <c r="K155" s="48"/>
      <c r="L155" s="81">
        <v>138</v>
      </c>
      <c r="M155" s="65">
        <v>82</v>
      </c>
      <c r="N155" s="77"/>
      <c r="O155" s="48"/>
      <c r="P155" s="48"/>
      <c r="Q155" s="48"/>
    </row>
    <row r="156" spans="1:17">
      <c r="A156" s="48"/>
      <c r="B156" s="48"/>
      <c r="C156" s="48"/>
      <c r="D156" s="48"/>
      <c r="E156" s="48"/>
      <c r="F156" s="48"/>
      <c r="G156" s="48"/>
      <c r="H156" s="77"/>
      <c r="I156" s="81">
        <v>72</v>
      </c>
      <c r="J156" s="65">
        <v>198</v>
      </c>
      <c r="K156" s="48"/>
      <c r="L156" s="81">
        <v>126</v>
      </c>
      <c r="M156" s="65">
        <v>80</v>
      </c>
      <c r="N156" s="77"/>
      <c r="O156" s="48"/>
      <c r="P156" s="48"/>
      <c r="Q156" s="48"/>
    </row>
    <row r="157" spans="1:17">
      <c r="A157" s="48"/>
      <c r="B157" s="48"/>
      <c r="C157" s="48"/>
      <c r="D157" s="48"/>
      <c r="E157" s="48"/>
      <c r="F157" s="48"/>
      <c r="G157" s="48"/>
      <c r="H157" s="77"/>
      <c r="I157" s="81">
        <v>71</v>
      </c>
      <c r="J157" s="65">
        <v>197</v>
      </c>
      <c r="K157" s="48"/>
      <c r="L157" s="81">
        <v>113</v>
      </c>
      <c r="M157" s="65">
        <v>78</v>
      </c>
      <c r="N157" s="77"/>
      <c r="O157" s="48"/>
      <c r="P157" s="48"/>
      <c r="Q157" s="48"/>
    </row>
    <row r="158" spans="1:17">
      <c r="A158" s="48"/>
      <c r="B158" s="48"/>
      <c r="C158" s="48"/>
      <c r="D158" s="48"/>
      <c r="E158" s="48"/>
      <c r="F158" s="48"/>
      <c r="G158" s="48"/>
      <c r="H158" s="77"/>
      <c r="I158" s="81">
        <v>67</v>
      </c>
      <c r="J158" s="65">
        <v>196</v>
      </c>
      <c r="K158" s="48"/>
      <c r="L158" s="81">
        <v>97</v>
      </c>
      <c r="M158" s="65">
        <v>78</v>
      </c>
      <c r="N158" s="77"/>
      <c r="O158" s="48"/>
      <c r="P158" s="48"/>
      <c r="Q158" s="48"/>
    </row>
    <row r="159" spans="1:17">
      <c r="A159" s="48"/>
      <c r="B159" s="48"/>
      <c r="C159" s="48"/>
      <c r="D159" s="48"/>
      <c r="E159" s="48"/>
      <c r="F159" s="48"/>
      <c r="G159" s="48"/>
      <c r="H159" s="77"/>
      <c r="I159" s="81">
        <v>67</v>
      </c>
      <c r="J159" s="65">
        <v>195</v>
      </c>
      <c r="K159" s="48"/>
      <c r="L159" s="81">
        <v>97</v>
      </c>
      <c r="M159" s="65">
        <v>75</v>
      </c>
      <c r="N159" s="77"/>
      <c r="O159" s="48"/>
      <c r="P159" s="48"/>
      <c r="Q159" s="48"/>
    </row>
    <row r="160" spans="1:17">
      <c r="A160" s="48"/>
      <c r="B160" s="48"/>
      <c r="C160" s="48"/>
      <c r="D160" s="48"/>
      <c r="E160" s="48"/>
      <c r="F160" s="48"/>
      <c r="G160" s="48"/>
      <c r="H160" s="77"/>
      <c r="I160" s="81">
        <v>60</v>
      </c>
      <c r="J160" s="65">
        <v>192</v>
      </c>
      <c r="K160" s="48"/>
      <c r="L160" s="81">
        <v>96</v>
      </c>
      <c r="M160" s="65">
        <v>74</v>
      </c>
      <c r="N160" s="77"/>
      <c r="O160" s="48"/>
      <c r="P160" s="48"/>
      <c r="Q160" s="48"/>
    </row>
    <row r="161" spans="1:17">
      <c r="A161" s="48"/>
      <c r="B161" s="48"/>
      <c r="C161" s="48"/>
      <c r="D161" s="48"/>
      <c r="E161" s="48"/>
      <c r="F161" s="48"/>
      <c r="G161" s="48"/>
      <c r="H161" s="77"/>
      <c r="I161" s="81">
        <v>49</v>
      </c>
      <c r="J161" s="65">
        <v>191</v>
      </c>
      <c r="K161" s="48"/>
      <c r="L161" s="81">
        <v>92</v>
      </c>
      <c r="M161" s="65">
        <v>73</v>
      </c>
      <c r="N161" s="77"/>
      <c r="O161" s="48"/>
      <c r="P161" s="48"/>
      <c r="Q161" s="48"/>
    </row>
    <row r="162" spans="1:17">
      <c r="A162" s="48"/>
      <c r="B162" s="48"/>
      <c r="C162" s="48"/>
      <c r="D162" s="48"/>
      <c r="E162" s="48"/>
      <c r="F162" s="48"/>
      <c r="G162" s="48"/>
      <c r="H162" s="77"/>
      <c r="I162" s="81">
        <v>269</v>
      </c>
      <c r="J162" s="65">
        <v>189</v>
      </c>
      <c r="K162" s="48"/>
      <c r="L162" s="81">
        <v>92</v>
      </c>
      <c r="M162" s="65">
        <v>73</v>
      </c>
      <c r="N162" s="77"/>
      <c r="O162" s="48"/>
      <c r="P162" s="48"/>
      <c r="Q162" s="48"/>
    </row>
    <row r="163" spans="1:17">
      <c r="A163" s="48"/>
      <c r="B163" s="48"/>
      <c r="C163" s="48"/>
      <c r="D163" s="48"/>
      <c r="E163" s="48"/>
      <c r="F163" s="48"/>
      <c r="G163" s="48"/>
      <c r="H163" s="77"/>
      <c r="I163" s="81">
        <v>258</v>
      </c>
      <c r="J163" s="65">
        <v>189</v>
      </c>
      <c r="K163" s="48"/>
      <c r="L163" s="81">
        <v>89</v>
      </c>
      <c r="M163" s="65">
        <v>71</v>
      </c>
      <c r="N163" s="77"/>
      <c r="O163" s="48"/>
      <c r="P163" s="48"/>
      <c r="Q163" s="48"/>
    </row>
    <row r="164" spans="1:17">
      <c r="A164" s="48"/>
      <c r="B164" s="48"/>
      <c r="C164" s="48"/>
      <c r="D164" s="48"/>
      <c r="E164" s="48"/>
      <c r="F164" s="48"/>
      <c r="G164" s="48"/>
      <c r="H164" s="77"/>
      <c r="I164" s="81">
        <v>254</v>
      </c>
      <c r="J164" s="65">
        <v>188</v>
      </c>
      <c r="K164" s="48"/>
      <c r="L164" s="81">
        <v>80</v>
      </c>
      <c r="M164" s="65">
        <v>70</v>
      </c>
      <c r="N164" s="77"/>
      <c r="O164" s="48"/>
      <c r="P164" s="48"/>
      <c r="Q164" s="48"/>
    </row>
    <row r="165" spans="1:17">
      <c r="A165" s="48"/>
      <c r="B165" s="48"/>
      <c r="C165" s="48"/>
      <c r="D165" s="48"/>
      <c r="E165" s="48"/>
      <c r="F165" s="48"/>
      <c r="G165" s="48"/>
      <c r="H165" s="77"/>
      <c r="I165" s="81">
        <v>245</v>
      </c>
      <c r="J165" s="65">
        <v>185</v>
      </c>
      <c r="K165" s="48"/>
      <c r="L165" s="81">
        <v>79</v>
      </c>
      <c r="M165" s="65">
        <v>66</v>
      </c>
      <c r="N165" s="77"/>
      <c r="O165" s="48"/>
      <c r="P165" s="48"/>
      <c r="Q165" s="48"/>
    </row>
    <row r="166" spans="1:17">
      <c r="A166" s="48"/>
      <c r="B166" s="48"/>
      <c r="C166" s="48"/>
      <c r="D166" s="48"/>
      <c r="E166" s="48"/>
      <c r="F166" s="48"/>
      <c r="G166" s="48"/>
      <c r="H166" s="77"/>
      <c r="I166" s="81">
        <v>234</v>
      </c>
      <c r="J166" s="65">
        <v>184</v>
      </c>
      <c r="K166" s="48"/>
      <c r="L166" s="81">
        <v>78</v>
      </c>
      <c r="M166" s="65">
        <v>66</v>
      </c>
      <c r="N166" s="77"/>
      <c r="O166" s="48"/>
      <c r="P166" s="77"/>
      <c r="Q166" s="48"/>
    </row>
    <row r="167" spans="1:17">
      <c r="A167" s="48"/>
      <c r="B167" s="48"/>
      <c r="C167" s="48"/>
      <c r="D167" s="48"/>
      <c r="E167" s="48"/>
      <c r="F167" s="48"/>
      <c r="G167" s="48"/>
      <c r="H167" s="77"/>
      <c r="I167" s="81">
        <v>225</v>
      </c>
      <c r="J167" s="65">
        <v>181</v>
      </c>
      <c r="K167" s="48"/>
      <c r="L167" s="81">
        <v>76</v>
      </c>
      <c r="M167" s="65">
        <v>63</v>
      </c>
      <c r="N167" s="77"/>
      <c r="O167" s="48"/>
      <c r="P167" s="77"/>
      <c r="Q167" s="48"/>
    </row>
    <row r="168" spans="1:17">
      <c r="A168" s="48"/>
      <c r="B168" s="48"/>
      <c r="C168" s="48"/>
      <c r="D168" s="48"/>
      <c r="E168" s="48"/>
      <c r="F168" s="48"/>
      <c r="G168" s="48"/>
      <c r="H168" s="77"/>
      <c r="I168" s="81">
        <v>222</v>
      </c>
      <c r="J168" s="65">
        <v>178</v>
      </c>
      <c r="K168" s="48"/>
      <c r="L168" s="81">
        <v>73</v>
      </c>
      <c r="M168" s="65">
        <v>63</v>
      </c>
      <c r="N168" s="77"/>
      <c r="O168" s="48"/>
      <c r="P168" s="77"/>
      <c r="Q168" s="48"/>
    </row>
    <row r="169" spans="1:17">
      <c r="A169" s="48"/>
      <c r="B169" s="48"/>
      <c r="C169" s="48"/>
      <c r="D169" s="48"/>
      <c r="E169" s="48"/>
      <c r="F169" s="48"/>
      <c r="G169" s="48"/>
      <c r="H169" s="77"/>
      <c r="I169" s="81">
        <v>218</v>
      </c>
      <c r="J169" s="65">
        <v>176</v>
      </c>
      <c r="K169" s="48"/>
      <c r="L169" s="81">
        <v>73</v>
      </c>
      <c r="M169" s="65">
        <v>60</v>
      </c>
      <c r="N169" s="77"/>
      <c r="O169" s="48"/>
      <c r="P169" s="77"/>
      <c r="Q169" s="48"/>
    </row>
    <row r="170" spans="1:17">
      <c r="A170" s="48"/>
      <c r="B170" s="48"/>
      <c r="C170" s="48"/>
      <c r="D170" s="48"/>
      <c r="E170" s="48"/>
      <c r="F170" s="48"/>
      <c r="G170" s="48"/>
      <c r="H170" s="77"/>
      <c r="I170" s="81">
        <v>217</v>
      </c>
      <c r="J170" s="65">
        <v>173</v>
      </c>
      <c r="K170" s="48"/>
      <c r="L170" s="81">
        <v>71</v>
      </c>
      <c r="M170" s="65">
        <v>58</v>
      </c>
      <c r="N170" s="77"/>
      <c r="O170" s="48"/>
      <c r="P170" s="77"/>
      <c r="Q170" s="48"/>
    </row>
    <row r="171" spans="1:17">
      <c r="A171" s="48"/>
      <c r="B171" s="48"/>
      <c r="C171" s="48"/>
      <c r="D171" s="48"/>
      <c r="E171" s="48"/>
      <c r="F171" s="48"/>
      <c r="G171" s="48"/>
      <c r="H171" s="77"/>
      <c r="I171" s="81">
        <v>217</v>
      </c>
      <c r="J171" s="65">
        <v>169</v>
      </c>
      <c r="K171" s="48"/>
      <c r="L171" s="81">
        <v>69</v>
      </c>
      <c r="M171" s="65">
        <v>57</v>
      </c>
      <c r="N171" s="77"/>
      <c r="O171" s="48"/>
      <c r="P171" s="77"/>
      <c r="Q171" s="48"/>
    </row>
    <row r="172" spans="1:17">
      <c r="A172" s="48"/>
      <c r="B172" s="48"/>
      <c r="C172" s="48"/>
      <c r="D172" s="48"/>
      <c r="E172" s="48"/>
      <c r="F172" s="48"/>
      <c r="G172" s="48"/>
      <c r="H172" s="77"/>
      <c r="I172" s="81">
        <v>200</v>
      </c>
      <c r="J172" s="65">
        <v>166</v>
      </c>
      <c r="K172" s="48"/>
      <c r="L172" s="81">
        <v>63</v>
      </c>
      <c r="M172" s="65">
        <v>56</v>
      </c>
      <c r="N172" s="77"/>
      <c r="O172" s="48"/>
      <c r="P172" s="77"/>
      <c r="Q172" s="48"/>
    </row>
    <row r="173" spans="1:17">
      <c r="A173" s="48"/>
      <c r="B173" s="48"/>
      <c r="C173" s="48"/>
      <c r="D173" s="48"/>
      <c r="E173" s="48"/>
      <c r="F173" s="48"/>
      <c r="G173" s="48"/>
      <c r="H173" s="77"/>
      <c r="I173" s="81">
        <v>198</v>
      </c>
      <c r="J173" s="65">
        <v>165</v>
      </c>
      <c r="K173" s="48"/>
      <c r="L173" s="81">
        <v>62</v>
      </c>
      <c r="M173" s="65">
        <v>54</v>
      </c>
      <c r="N173" s="77"/>
      <c r="O173" s="48"/>
      <c r="P173" s="77"/>
      <c r="Q173" s="48"/>
    </row>
    <row r="174" spans="1:17">
      <c r="A174" s="48"/>
      <c r="B174" s="48"/>
      <c r="C174" s="48"/>
      <c r="D174" s="48"/>
      <c r="E174" s="48"/>
      <c r="F174" s="48"/>
      <c r="G174" s="48"/>
      <c r="H174" s="77"/>
      <c r="I174" s="81">
        <v>197</v>
      </c>
      <c r="J174" s="65">
        <v>163</v>
      </c>
      <c r="K174" s="48"/>
      <c r="L174" s="81">
        <v>44</v>
      </c>
      <c r="M174" s="65">
        <v>52</v>
      </c>
      <c r="N174" s="77"/>
      <c r="O174" s="48"/>
      <c r="P174" s="77"/>
      <c r="Q174" s="48"/>
    </row>
    <row r="175" spans="1:17">
      <c r="A175" s="48"/>
      <c r="B175" s="48"/>
      <c r="C175" s="48"/>
      <c r="D175" s="48"/>
      <c r="E175" s="48"/>
      <c r="F175" s="48"/>
      <c r="G175" s="48"/>
      <c r="H175" s="77"/>
      <c r="I175" s="81">
        <v>197</v>
      </c>
      <c r="J175" s="65">
        <v>161</v>
      </c>
      <c r="K175" s="48"/>
      <c r="L175" s="81">
        <v>35</v>
      </c>
      <c r="M175" s="65">
        <v>50</v>
      </c>
      <c r="N175" s="77"/>
      <c r="O175" s="48"/>
      <c r="P175" s="77"/>
      <c r="Q175" s="48"/>
    </row>
    <row r="176" spans="1:17">
      <c r="A176" s="48"/>
      <c r="B176" s="48"/>
      <c r="C176" s="48"/>
      <c r="D176" s="48"/>
      <c r="E176" s="48"/>
      <c r="F176" s="48"/>
      <c r="G176" s="48"/>
      <c r="H176" s="77"/>
      <c r="I176" s="81">
        <v>190</v>
      </c>
      <c r="J176" s="65">
        <v>160</v>
      </c>
      <c r="K176" s="48"/>
      <c r="L176" s="81">
        <v>33</v>
      </c>
      <c r="M176" s="65">
        <v>49</v>
      </c>
      <c r="N176" s="77"/>
      <c r="O176" s="48"/>
      <c r="P176" s="77"/>
      <c r="Q176" s="48"/>
    </row>
    <row r="177" spans="1:17">
      <c r="A177" s="48"/>
      <c r="B177" s="48"/>
      <c r="C177" s="48"/>
      <c r="D177" s="48"/>
      <c r="E177" s="48"/>
      <c r="F177" s="48"/>
      <c r="G177" s="48"/>
      <c r="H177" s="77"/>
      <c r="I177" s="81">
        <v>189</v>
      </c>
      <c r="J177" s="65">
        <v>158</v>
      </c>
      <c r="K177" s="48"/>
      <c r="L177" s="81">
        <v>0</v>
      </c>
      <c r="M177" s="65">
        <v>49</v>
      </c>
      <c r="N177" s="77"/>
      <c r="O177" s="48"/>
      <c r="P177" s="77"/>
      <c r="Q177" s="48"/>
    </row>
    <row r="178" spans="1:17">
      <c r="A178" s="48"/>
      <c r="B178" s="48"/>
      <c r="C178" s="48"/>
      <c r="D178" s="48"/>
      <c r="E178" s="48"/>
      <c r="F178" s="48"/>
      <c r="G178" s="48"/>
      <c r="H178" s="77"/>
      <c r="I178" s="81">
        <v>188</v>
      </c>
      <c r="J178" s="65">
        <v>158</v>
      </c>
      <c r="K178" s="48"/>
      <c r="L178" s="81">
        <v>0</v>
      </c>
      <c r="M178" s="65">
        <v>47</v>
      </c>
      <c r="N178" s="77"/>
      <c r="O178" s="48"/>
      <c r="P178" s="77"/>
      <c r="Q178" s="48"/>
    </row>
    <row r="179" spans="1:17">
      <c r="A179" s="48"/>
      <c r="B179" s="48"/>
      <c r="C179" s="48"/>
      <c r="D179" s="48"/>
      <c r="E179" s="48"/>
      <c r="F179" s="48"/>
      <c r="G179" s="48"/>
      <c r="H179" s="77"/>
      <c r="I179" s="81">
        <v>186</v>
      </c>
      <c r="J179" s="65">
        <v>152</v>
      </c>
      <c r="K179" s="48"/>
      <c r="L179" s="81">
        <v>230</v>
      </c>
      <c r="M179" s="65">
        <v>43</v>
      </c>
      <c r="N179" s="77"/>
      <c r="O179" s="48"/>
      <c r="P179" s="77"/>
      <c r="Q179" s="48"/>
    </row>
    <row r="180" spans="1:17">
      <c r="A180" s="48"/>
      <c r="B180" s="48"/>
      <c r="C180" s="48"/>
      <c r="D180" s="48"/>
      <c r="E180" s="48"/>
      <c r="F180" s="48"/>
      <c r="G180" s="48"/>
      <c r="H180" s="77"/>
      <c r="I180" s="81">
        <v>182</v>
      </c>
      <c r="J180" s="65">
        <v>149</v>
      </c>
      <c r="K180" s="48"/>
      <c r="L180" s="81">
        <v>228</v>
      </c>
      <c r="M180" s="65">
        <v>43</v>
      </c>
      <c r="N180" s="77"/>
      <c r="O180" s="48"/>
      <c r="P180" s="77"/>
      <c r="Q180" s="48"/>
    </row>
    <row r="181" spans="1:17">
      <c r="A181" s="48"/>
      <c r="B181" s="48"/>
      <c r="C181" s="48"/>
      <c r="D181" s="48"/>
      <c r="E181" s="48"/>
      <c r="F181" s="48"/>
      <c r="G181" s="48"/>
      <c r="H181" s="77"/>
      <c r="I181" s="81">
        <v>182</v>
      </c>
      <c r="J181" s="65">
        <v>149</v>
      </c>
      <c r="K181" s="48"/>
      <c r="L181" s="81">
        <v>199</v>
      </c>
      <c r="M181" s="65">
        <v>30</v>
      </c>
      <c r="N181" s="77"/>
      <c r="O181" s="48"/>
      <c r="P181" s="77"/>
      <c r="Q181" s="48"/>
    </row>
    <row r="182" spans="1:17">
      <c r="A182" s="48"/>
      <c r="B182" s="48"/>
      <c r="C182" s="48"/>
      <c r="D182" s="48"/>
      <c r="E182" s="48"/>
      <c r="F182" s="48"/>
      <c r="G182" s="48"/>
      <c r="H182" s="77"/>
      <c r="I182" s="81">
        <v>180</v>
      </c>
      <c r="J182" s="65">
        <v>146</v>
      </c>
      <c r="K182" s="48"/>
      <c r="L182" s="81">
        <v>185</v>
      </c>
      <c r="M182" s="65">
        <v>26</v>
      </c>
      <c r="N182" s="77"/>
      <c r="O182" s="48"/>
      <c r="P182" s="77"/>
      <c r="Q182" s="48"/>
    </row>
    <row r="183" spans="1:17">
      <c r="A183" s="48"/>
      <c r="B183" s="48"/>
      <c r="C183" s="48"/>
      <c r="D183" s="48"/>
      <c r="E183" s="48"/>
      <c r="F183" s="48"/>
      <c r="G183" s="48"/>
      <c r="H183" s="77"/>
      <c r="I183" s="81">
        <v>176</v>
      </c>
      <c r="J183" s="65">
        <v>143</v>
      </c>
      <c r="K183" s="48"/>
      <c r="L183" s="81">
        <v>166</v>
      </c>
      <c r="M183" s="65">
        <v>23</v>
      </c>
      <c r="N183" s="77"/>
      <c r="O183" s="48"/>
      <c r="P183" s="77"/>
      <c r="Q183" s="48"/>
    </row>
    <row r="184" spans="1:17">
      <c r="A184" s="48"/>
      <c r="B184" s="48"/>
      <c r="C184" s="48"/>
      <c r="D184" s="48"/>
      <c r="E184" s="48"/>
      <c r="F184" s="48"/>
      <c r="G184" s="48"/>
      <c r="H184" s="77"/>
      <c r="I184" s="81">
        <v>176</v>
      </c>
      <c r="J184" s="65">
        <v>142</v>
      </c>
      <c r="K184" s="48"/>
      <c r="L184" s="81">
        <v>153</v>
      </c>
      <c r="M184" s="65">
        <v>20</v>
      </c>
      <c r="N184" s="77"/>
      <c r="O184" s="48"/>
      <c r="P184" s="77"/>
      <c r="Q184" s="48"/>
    </row>
    <row r="185" spans="1:17">
      <c r="A185" s="48"/>
      <c r="B185" s="48"/>
      <c r="C185" s="48"/>
      <c r="D185" s="48"/>
      <c r="E185" s="48"/>
      <c r="F185" s="48"/>
      <c r="G185" s="48"/>
      <c r="H185" s="77"/>
      <c r="I185" s="81">
        <v>175</v>
      </c>
      <c r="J185" s="65">
        <v>142</v>
      </c>
      <c r="K185" s="48"/>
      <c r="L185" s="81">
        <v>143</v>
      </c>
      <c r="M185" s="65">
        <v>0</v>
      </c>
      <c r="N185" s="77"/>
      <c r="O185" s="48"/>
      <c r="P185" s="77"/>
      <c r="Q185" s="48"/>
    </row>
    <row r="186" spans="1:17">
      <c r="A186" s="48"/>
      <c r="B186" s="48"/>
      <c r="C186" s="48"/>
      <c r="D186" s="48"/>
      <c r="E186" s="48"/>
      <c r="F186" s="48"/>
      <c r="G186" s="48"/>
      <c r="H186" s="77"/>
      <c r="I186" s="81">
        <v>175</v>
      </c>
      <c r="J186" s="65">
        <v>141</v>
      </c>
      <c r="K186" s="48"/>
      <c r="L186" s="81">
        <v>128</v>
      </c>
      <c r="M186" s="65">
        <v>289</v>
      </c>
      <c r="N186" s="77"/>
      <c r="O186" s="48"/>
      <c r="P186" s="77"/>
      <c r="Q186" s="48"/>
    </row>
    <row r="187" spans="1:17">
      <c r="A187" s="48"/>
      <c r="B187" s="48"/>
      <c r="C187" s="48"/>
      <c r="D187" s="48"/>
      <c r="E187" s="48"/>
      <c r="F187" s="48"/>
      <c r="G187" s="48"/>
      <c r="H187" s="77"/>
      <c r="I187" s="81">
        <v>173</v>
      </c>
      <c r="J187" s="65">
        <v>140</v>
      </c>
      <c r="K187" s="48"/>
      <c r="L187" s="81">
        <v>120</v>
      </c>
      <c r="M187" s="65">
        <v>288</v>
      </c>
      <c r="N187" s="77"/>
      <c r="O187" s="48"/>
      <c r="P187" s="77"/>
      <c r="Q187" s="48"/>
    </row>
    <row r="188" spans="1:17">
      <c r="A188" s="48"/>
      <c r="B188" s="48"/>
      <c r="C188" s="48"/>
      <c r="D188" s="48"/>
      <c r="E188" s="48"/>
      <c r="F188" s="48"/>
      <c r="G188" s="48"/>
      <c r="H188" s="77"/>
      <c r="I188" s="81">
        <v>172</v>
      </c>
      <c r="J188" s="65">
        <v>138</v>
      </c>
      <c r="K188" s="48"/>
      <c r="L188" s="81">
        <v>120</v>
      </c>
      <c r="M188" s="65">
        <v>274</v>
      </c>
      <c r="N188" s="77"/>
      <c r="O188" s="48"/>
      <c r="P188" s="77"/>
      <c r="Q188" s="48"/>
    </row>
    <row r="189" spans="1:17">
      <c r="A189" s="48"/>
      <c r="B189" s="48"/>
      <c r="C189" s="48"/>
      <c r="D189" s="48"/>
      <c r="E189" s="48"/>
      <c r="F189" s="48"/>
      <c r="G189" s="48"/>
      <c r="H189" s="77"/>
      <c r="I189" s="81">
        <v>154</v>
      </c>
      <c r="J189" s="65">
        <v>138</v>
      </c>
      <c r="K189" s="48"/>
      <c r="L189" s="81">
        <v>119</v>
      </c>
      <c r="M189" s="65">
        <v>262</v>
      </c>
      <c r="N189" s="77"/>
      <c r="O189" s="48"/>
      <c r="P189" s="77"/>
      <c r="Q189" s="48"/>
    </row>
    <row r="190" spans="1:17">
      <c r="A190" s="48"/>
      <c r="B190" s="48"/>
      <c r="C190" s="48"/>
      <c r="D190" s="48"/>
      <c r="E190" s="48"/>
      <c r="F190" s="48"/>
      <c r="G190" s="48"/>
      <c r="H190" s="77"/>
      <c r="I190" s="81">
        <v>153</v>
      </c>
      <c r="J190" s="65">
        <v>135</v>
      </c>
      <c r="K190" s="48"/>
      <c r="L190" s="81">
        <v>118</v>
      </c>
      <c r="M190" s="65">
        <v>260</v>
      </c>
      <c r="N190" s="77"/>
      <c r="O190" s="48"/>
      <c r="P190" s="77"/>
      <c r="Q190" s="48"/>
    </row>
    <row r="191" spans="1:17">
      <c r="A191" s="48"/>
      <c r="B191" s="48"/>
      <c r="C191" s="48"/>
      <c r="D191" s="48"/>
      <c r="E191" s="48"/>
      <c r="F191" s="48"/>
      <c r="G191" s="48"/>
      <c r="H191" s="77"/>
      <c r="I191" s="81">
        <v>150</v>
      </c>
      <c r="J191" s="65">
        <v>135</v>
      </c>
      <c r="K191" s="48"/>
      <c r="L191" s="81">
        <v>116</v>
      </c>
      <c r="M191" s="65">
        <v>259</v>
      </c>
      <c r="N191" s="77"/>
      <c r="O191" s="48"/>
      <c r="P191" s="77"/>
      <c r="Q191" s="48"/>
    </row>
    <row r="192" spans="1:17">
      <c r="A192" s="48"/>
      <c r="B192" s="48"/>
      <c r="C192" s="48"/>
      <c r="D192" s="48"/>
      <c r="E192" s="48"/>
      <c r="F192" s="48"/>
      <c r="G192" s="48"/>
      <c r="H192" s="77"/>
      <c r="I192" s="81">
        <v>148</v>
      </c>
      <c r="J192" s="65">
        <v>132</v>
      </c>
      <c r="K192" s="48"/>
      <c r="L192" s="81">
        <v>108</v>
      </c>
      <c r="M192" s="65">
        <v>247</v>
      </c>
      <c r="N192" s="77"/>
      <c r="O192" s="48"/>
      <c r="P192" s="77"/>
      <c r="Q192" s="48"/>
    </row>
    <row r="193" spans="1:17">
      <c r="A193" s="48"/>
      <c r="B193" s="48"/>
      <c r="C193" s="48"/>
      <c r="D193" s="48"/>
      <c r="E193" s="48"/>
      <c r="F193" s="48"/>
      <c r="G193" s="48"/>
      <c r="H193" s="77"/>
      <c r="I193" s="81">
        <v>146</v>
      </c>
      <c r="J193" s="65">
        <v>130</v>
      </c>
      <c r="K193" s="48"/>
      <c r="L193" s="81">
        <v>106</v>
      </c>
      <c r="M193" s="65">
        <v>213</v>
      </c>
      <c r="N193" s="77"/>
      <c r="O193" s="48"/>
      <c r="P193" s="77"/>
      <c r="Q193" s="48"/>
    </row>
    <row r="194" spans="1:17">
      <c r="A194" s="48"/>
      <c r="B194" s="48"/>
      <c r="C194" s="48"/>
      <c r="D194" s="48"/>
      <c r="E194" s="48"/>
      <c r="F194" s="48"/>
      <c r="G194" s="48"/>
      <c r="H194" s="77"/>
      <c r="I194" s="81">
        <v>145</v>
      </c>
      <c r="J194" s="65">
        <v>130</v>
      </c>
      <c r="K194" s="48"/>
      <c r="L194" s="81">
        <v>99</v>
      </c>
      <c r="M194" s="65">
        <v>213</v>
      </c>
      <c r="N194" s="77"/>
      <c r="O194" s="48"/>
      <c r="P194" s="77"/>
      <c r="Q194" s="48"/>
    </row>
    <row r="195" spans="1:17">
      <c r="A195" s="48"/>
      <c r="B195" s="48"/>
      <c r="C195" s="48"/>
      <c r="D195" s="48"/>
      <c r="E195" s="48"/>
      <c r="F195" s="48"/>
      <c r="G195" s="48"/>
      <c r="H195" s="77"/>
      <c r="I195" s="81">
        <v>144</v>
      </c>
      <c r="J195" s="65">
        <v>129</v>
      </c>
      <c r="K195" s="48"/>
      <c r="L195" s="81">
        <v>95</v>
      </c>
      <c r="M195" s="65">
        <v>207</v>
      </c>
      <c r="N195" s="77"/>
      <c r="O195" s="48"/>
      <c r="P195" s="77"/>
      <c r="Q195" s="48"/>
    </row>
    <row r="196" spans="1:17">
      <c r="A196" s="48"/>
      <c r="B196" s="48"/>
      <c r="C196" s="48"/>
      <c r="D196" s="48"/>
      <c r="E196" s="48"/>
      <c r="F196" s="48"/>
      <c r="G196" s="48"/>
      <c r="H196" s="77"/>
      <c r="I196" s="81">
        <v>142</v>
      </c>
      <c r="J196" s="65">
        <v>126</v>
      </c>
      <c r="K196" s="48"/>
      <c r="L196" s="81">
        <v>94</v>
      </c>
      <c r="M196" s="65">
        <v>200</v>
      </c>
      <c r="N196" s="77"/>
      <c r="O196" s="48"/>
      <c r="P196" s="77"/>
      <c r="Q196" s="48"/>
    </row>
    <row r="197" spans="1:17">
      <c r="A197" s="48"/>
      <c r="B197" s="48"/>
      <c r="C197" s="48"/>
      <c r="D197" s="48"/>
      <c r="E197" s="48"/>
      <c r="F197" s="48"/>
      <c r="G197" s="48"/>
      <c r="H197" s="77"/>
      <c r="I197" s="81">
        <v>140</v>
      </c>
      <c r="J197" s="65">
        <v>126</v>
      </c>
      <c r="K197" s="48"/>
      <c r="L197" s="81">
        <v>84</v>
      </c>
      <c r="M197" s="65">
        <v>177</v>
      </c>
      <c r="N197" s="77"/>
      <c r="O197" s="48"/>
      <c r="P197" s="77"/>
      <c r="Q197" s="48"/>
    </row>
    <row r="198" spans="1:17">
      <c r="A198" s="48"/>
      <c r="B198" s="48"/>
      <c r="C198" s="48"/>
      <c r="D198" s="48"/>
      <c r="E198" s="48"/>
      <c r="F198" s="48"/>
      <c r="G198" s="48"/>
      <c r="H198" s="77"/>
      <c r="I198" s="81">
        <v>125</v>
      </c>
      <c r="J198" s="65">
        <v>125</v>
      </c>
      <c r="K198" s="48"/>
      <c r="L198" s="81">
        <v>80</v>
      </c>
      <c r="M198" s="65">
        <v>174</v>
      </c>
      <c r="N198" s="77"/>
      <c r="O198" s="48"/>
      <c r="P198" s="77"/>
      <c r="Q198" s="48"/>
    </row>
    <row r="199" spans="1:17">
      <c r="A199" s="48"/>
      <c r="B199" s="48"/>
      <c r="C199" s="48"/>
      <c r="D199" s="48"/>
      <c r="E199" s="48"/>
      <c r="F199" s="48"/>
      <c r="G199" s="48"/>
      <c r="H199" s="77"/>
      <c r="I199" s="81">
        <v>113</v>
      </c>
      <c r="J199" s="65">
        <v>124</v>
      </c>
      <c r="K199" s="48"/>
      <c r="L199" s="81">
        <v>70</v>
      </c>
      <c r="M199" s="65">
        <v>172</v>
      </c>
      <c r="N199" s="77"/>
      <c r="O199" s="48"/>
      <c r="P199" s="77"/>
      <c r="Q199" s="48"/>
    </row>
    <row r="200" spans="1:17">
      <c r="A200" s="48"/>
      <c r="B200" s="48"/>
      <c r="C200" s="48"/>
      <c r="D200" s="48"/>
      <c r="E200" s="48"/>
      <c r="F200" s="48"/>
      <c r="G200" s="48"/>
      <c r="H200" s="77"/>
      <c r="I200" s="81">
        <v>110</v>
      </c>
      <c r="J200" s="65">
        <v>123</v>
      </c>
      <c r="K200" s="48"/>
      <c r="L200" s="81">
        <v>65</v>
      </c>
      <c r="M200" s="65">
        <v>167</v>
      </c>
      <c r="N200" s="77"/>
      <c r="O200" s="48"/>
      <c r="P200" s="77"/>
      <c r="Q200" s="48"/>
    </row>
    <row r="201" spans="1:17">
      <c r="A201" s="48"/>
      <c r="B201" s="48"/>
      <c r="C201" s="48"/>
      <c r="D201" s="48"/>
      <c r="E201" s="48"/>
      <c r="F201" s="48"/>
      <c r="G201" s="48"/>
      <c r="H201" s="77"/>
      <c r="I201" s="81">
        <v>90</v>
      </c>
      <c r="J201" s="65">
        <v>123</v>
      </c>
      <c r="K201" s="48"/>
      <c r="L201" s="81">
        <v>63</v>
      </c>
      <c r="M201" s="65">
        <v>166</v>
      </c>
      <c r="N201" s="77"/>
      <c r="O201" s="48"/>
      <c r="P201" s="77"/>
      <c r="Q201" s="48"/>
    </row>
    <row r="202" spans="1:17">
      <c r="A202" s="48"/>
      <c r="B202" s="48"/>
      <c r="C202" s="48"/>
      <c r="D202" s="48"/>
      <c r="E202" s="48"/>
      <c r="F202" s="48"/>
      <c r="G202" s="48"/>
      <c r="H202" s="77"/>
      <c r="I202" s="81">
        <v>84</v>
      </c>
      <c r="J202" s="65">
        <v>120</v>
      </c>
      <c r="K202" s="48"/>
      <c r="L202" s="81">
        <v>62</v>
      </c>
      <c r="M202" s="65">
        <v>165</v>
      </c>
      <c r="N202" s="77"/>
      <c r="O202" s="48"/>
      <c r="P202" s="77"/>
      <c r="Q202" s="48"/>
    </row>
    <row r="203" spans="1:17">
      <c r="A203" s="48"/>
      <c r="B203" s="48"/>
      <c r="C203" s="48"/>
      <c r="D203" s="48"/>
      <c r="E203" s="48"/>
      <c r="F203" s="48"/>
      <c r="G203" s="48"/>
      <c r="H203" s="77"/>
      <c r="I203" s="81">
        <v>79</v>
      </c>
      <c r="J203" s="65">
        <v>120</v>
      </c>
      <c r="K203" s="48"/>
      <c r="L203" s="81">
        <v>61</v>
      </c>
      <c r="M203" s="65">
        <v>161</v>
      </c>
      <c r="N203" s="77"/>
      <c r="O203" s="48"/>
      <c r="P203" s="77"/>
      <c r="Q203" s="48"/>
    </row>
    <row r="204" spans="1:17">
      <c r="A204" s="48"/>
      <c r="B204" s="48"/>
      <c r="C204" s="48"/>
      <c r="D204" s="48"/>
      <c r="E204" s="48"/>
      <c r="F204" s="48"/>
      <c r="G204" s="48"/>
      <c r="H204" s="77"/>
      <c r="I204" s="81">
        <v>72</v>
      </c>
      <c r="J204" s="65">
        <v>118</v>
      </c>
      <c r="K204" s="48"/>
      <c r="L204" s="81">
        <v>54</v>
      </c>
      <c r="M204" s="65">
        <v>151</v>
      </c>
      <c r="N204" s="77"/>
      <c r="O204" s="48"/>
      <c r="P204" s="77"/>
      <c r="Q204" s="48"/>
    </row>
    <row r="205" spans="1:17">
      <c r="A205" s="48"/>
      <c r="B205" s="48"/>
      <c r="C205" s="48"/>
      <c r="D205" s="48"/>
      <c r="E205" s="48"/>
      <c r="F205" s="48"/>
      <c r="G205" s="48"/>
      <c r="H205" s="77"/>
      <c r="I205" s="81">
        <v>72</v>
      </c>
      <c r="J205" s="65">
        <v>117</v>
      </c>
      <c r="K205" s="48"/>
      <c r="L205" s="81">
        <v>46</v>
      </c>
      <c r="M205" s="65">
        <v>150</v>
      </c>
      <c r="N205" s="77"/>
      <c r="O205" s="48"/>
      <c r="P205" s="77"/>
      <c r="Q205" s="48"/>
    </row>
    <row r="206" spans="1:17">
      <c r="A206" s="48"/>
      <c r="B206" s="48"/>
      <c r="C206" s="48"/>
      <c r="D206" s="48"/>
      <c r="E206" s="48"/>
      <c r="F206" s="48"/>
      <c r="G206" s="48"/>
      <c r="H206" s="77"/>
      <c r="I206" s="81">
        <v>63</v>
      </c>
      <c r="J206" s="65">
        <v>117</v>
      </c>
      <c r="K206" s="48"/>
      <c r="L206" s="81">
        <v>46</v>
      </c>
      <c r="M206" s="65">
        <v>149</v>
      </c>
      <c r="N206" s="77"/>
      <c r="O206" s="48"/>
      <c r="P206" s="77"/>
      <c r="Q206" s="48"/>
    </row>
    <row r="207" spans="1:17">
      <c r="A207" s="48"/>
      <c r="B207" s="48"/>
      <c r="C207" s="48"/>
      <c r="D207" s="48"/>
      <c r="E207" s="48"/>
      <c r="F207" s="48"/>
      <c r="G207" s="48"/>
      <c r="H207" s="77"/>
      <c r="I207" s="81">
        <v>63</v>
      </c>
      <c r="J207" s="65">
        <v>116</v>
      </c>
      <c r="K207" s="48"/>
      <c r="L207" s="81">
        <v>44</v>
      </c>
      <c r="M207" s="65">
        <v>148</v>
      </c>
      <c r="N207" s="77"/>
      <c r="O207" s="48"/>
      <c r="P207" s="77"/>
      <c r="Q207" s="48"/>
    </row>
    <row r="208" spans="1:17">
      <c r="A208" s="48"/>
      <c r="B208" s="48"/>
      <c r="C208" s="48"/>
      <c r="D208" s="48"/>
      <c r="E208" s="48"/>
      <c r="F208" s="48"/>
      <c r="G208" s="48"/>
      <c r="H208" s="77"/>
      <c r="I208" s="81">
        <v>62</v>
      </c>
      <c r="J208" s="65">
        <v>116</v>
      </c>
      <c r="K208" s="48"/>
      <c r="L208" s="81">
        <v>44</v>
      </c>
      <c r="M208" s="65">
        <v>148</v>
      </c>
      <c r="N208" s="77"/>
      <c r="O208" s="48"/>
      <c r="P208" s="77"/>
      <c r="Q208" s="48"/>
    </row>
    <row r="209" spans="1:17" ht="15" customHeight="1">
      <c r="A209" s="48"/>
      <c r="B209" s="48"/>
      <c r="C209" s="48"/>
      <c r="D209" s="48"/>
      <c r="E209" s="48"/>
      <c r="F209" s="48"/>
      <c r="G209" s="48"/>
      <c r="H209" s="77"/>
      <c r="I209" s="81">
        <v>59</v>
      </c>
      <c r="J209" s="65">
        <v>116</v>
      </c>
      <c r="K209" s="48"/>
      <c r="L209" s="81">
        <v>38</v>
      </c>
      <c r="M209" s="65">
        <v>143</v>
      </c>
      <c r="N209" s="77"/>
      <c r="O209" s="48"/>
      <c r="P209" s="77"/>
      <c r="Q209" s="48"/>
    </row>
    <row r="210" spans="1:17">
      <c r="A210" s="48"/>
      <c r="B210" s="48"/>
      <c r="C210" s="48"/>
      <c r="D210" s="48"/>
      <c r="E210" s="48"/>
      <c r="F210" s="48"/>
      <c r="G210" s="48"/>
      <c r="H210" s="77"/>
      <c r="I210" s="81">
        <v>54</v>
      </c>
      <c r="J210" s="65">
        <v>114</v>
      </c>
      <c r="K210" s="48"/>
      <c r="L210" s="81">
        <v>8</v>
      </c>
      <c r="M210" s="65">
        <v>141</v>
      </c>
      <c r="N210" s="77"/>
      <c r="O210" s="48"/>
      <c r="P210" s="77"/>
      <c r="Q210" s="48"/>
    </row>
    <row r="211" spans="1:17">
      <c r="A211" s="48"/>
      <c r="B211" s="48"/>
      <c r="C211" s="48"/>
      <c r="D211" s="48"/>
      <c r="E211" s="48"/>
      <c r="F211" s="48"/>
      <c r="G211" s="48"/>
      <c r="H211" s="77"/>
      <c r="I211" s="81">
        <v>53</v>
      </c>
      <c r="J211" s="65">
        <v>112</v>
      </c>
      <c r="K211" s="48"/>
      <c r="L211" s="63"/>
      <c r="M211" s="65">
        <v>140</v>
      </c>
      <c r="N211" s="77"/>
      <c r="O211" s="48"/>
      <c r="P211" s="77"/>
      <c r="Q211" s="48"/>
    </row>
    <row r="212" spans="1:17">
      <c r="A212" s="48"/>
      <c r="B212" s="48"/>
      <c r="C212" s="48"/>
      <c r="D212" s="48"/>
      <c r="E212" s="48"/>
      <c r="F212" s="48"/>
      <c r="G212" s="48"/>
      <c r="H212" s="77"/>
      <c r="I212" s="81">
        <v>52</v>
      </c>
      <c r="J212" s="65">
        <v>112</v>
      </c>
      <c r="K212" s="48"/>
      <c r="L212" s="63"/>
      <c r="M212" s="65">
        <v>138</v>
      </c>
      <c r="N212" s="77"/>
      <c r="O212" s="48"/>
      <c r="P212" s="77"/>
      <c r="Q212" s="48"/>
    </row>
    <row r="213" spans="1:17">
      <c r="A213" s="48"/>
      <c r="B213" s="48"/>
      <c r="C213" s="48"/>
      <c r="D213" s="48"/>
      <c r="E213" s="48"/>
      <c r="F213" s="48"/>
      <c r="G213" s="48"/>
      <c r="H213" s="77"/>
      <c r="I213" s="81">
        <v>48</v>
      </c>
      <c r="J213" s="65">
        <v>111</v>
      </c>
      <c r="K213" s="48"/>
      <c r="L213" s="63"/>
      <c r="M213" s="65">
        <v>137</v>
      </c>
      <c r="N213" s="77"/>
      <c r="O213" s="48"/>
      <c r="P213" s="77"/>
      <c r="Q213" s="48"/>
    </row>
    <row r="214" spans="1:17">
      <c r="A214" s="48"/>
      <c r="B214" s="48"/>
      <c r="C214" s="48"/>
      <c r="D214" s="48"/>
      <c r="E214" s="48"/>
      <c r="F214" s="48"/>
      <c r="G214" s="48"/>
      <c r="H214" s="77"/>
      <c r="I214" s="81">
        <v>36</v>
      </c>
      <c r="J214" s="65">
        <v>110</v>
      </c>
      <c r="K214" s="48"/>
      <c r="L214" s="63"/>
      <c r="M214" s="65">
        <v>137</v>
      </c>
      <c r="N214" s="77"/>
      <c r="O214" s="48"/>
      <c r="P214" s="77"/>
      <c r="Q214" s="48"/>
    </row>
    <row r="215" spans="1:17">
      <c r="A215" s="48"/>
      <c r="B215" s="48"/>
      <c r="C215" s="48"/>
      <c r="D215" s="48"/>
      <c r="E215" s="48"/>
      <c r="F215" s="48"/>
      <c r="G215" s="48"/>
      <c r="H215" s="77"/>
      <c r="I215" s="81">
        <v>30</v>
      </c>
      <c r="J215" s="65">
        <v>108</v>
      </c>
      <c r="K215" s="48"/>
      <c r="L215" s="63"/>
      <c r="M215" s="65">
        <v>135</v>
      </c>
      <c r="N215" s="77"/>
      <c r="O215" s="48"/>
      <c r="P215" s="77"/>
      <c r="Q215" s="48"/>
    </row>
    <row r="216" spans="1:17">
      <c r="A216" s="48"/>
      <c r="B216" s="48"/>
      <c r="C216" s="48"/>
      <c r="D216" s="48"/>
      <c r="E216" s="48"/>
      <c r="F216" s="48"/>
      <c r="G216" s="48"/>
      <c r="H216" s="77"/>
      <c r="I216" s="81">
        <v>28</v>
      </c>
      <c r="J216" s="65">
        <v>105</v>
      </c>
      <c r="K216" s="48"/>
      <c r="L216" s="63"/>
      <c r="M216" s="65">
        <v>131</v>
      </c>
      <c r="N216" s="77"/>
      <c r="O216" s="48"/>
      <c r="P216" s="77"/>
      <c r="Q216" s="48"/>
    </row>
    <row r="217" spans="1:17">
      <c r="A217" s="48"/>
      <c r="B217" s="48"/>
      <c r="C217" s="48"/>
      <c r="D217" s="48"/>
      <c r="E217" s="48"/>
      <c r="F217" s="48"/>
      <c r="G217" s="48"/>
      <c r="H217" s="77"/>
      <c r="I217" s="81">
        <v>27</v>
      </c>
      <c r="J217" s="65">
        <v>104</v>
      </c>
      <c r="K217" s="48"/>
      <c r="L217" s="63"/>
      <c r="M217" s="65">
        <v>129</v>
      </c>
      <c r="N217" s="77"/>
      <c r="O217" s="48"/>
      <c r="P217" s="77"/>
      <c r="Q217" s="48"/>
    </row>
    <row r="218" spans="1:17">
      <c r="A218" s="48"/>
      <c r="B218" s="48"/>
      <c r="C218" s="48"/>
      <c r="D218" s="48"/>
      <c r="E218" s="48"/>
      <c r="F218" s="48"/>
      <c r="G218" s="48"/>
      <c r="H218" s="77"/>
      <c r="I218" s="81">
        <v>300</v>
      </c>
      <c r="J218" s="65">
        <v>100</v>
      </c>
      <c r="K218" s="48"/>
      <c r="L218" s="63"/>
      <c r="M218" s="65">
        <v>127</v>
      </c>
      <c r="N218" s="77"/>
      <c r="O218" s="48"/>
      <c r="P218" s="77"/>
      <c r="Q218" s="48"/>
    </row>
    <row r="219" spans="1:17">
      <c r="A219" s="48"/>
      <c r="B219" s="48"/>
      <c r="C219" s="48"/>
      <c r="D219" s="48"/>
      <c r="E219" s="48"/>
      <c r="F219" s="48"/>
      <c r="G219" s="48"/>
      <c r="H219" s="77"/>
      <c r="I219" s="81">
        <v>298</v>
      </c>
      <c r="J219" s="65">
        <v>100</v>
      </c>
      <c r="K219" s="48"/>
      <c r="L219" s="63"/>
      <c r="M219" s="65">
        <v>123</v>
      </c>
      <c r="N219" s="77"/>
      <c r="O219" s="48"/>
      <c r="P219" s="77"/>
      <c r="Q219" s="48"/>
    </row>
    <row r="220" spans="1:17">
      <c r="A220" s="48"/>
      <c r="B220" s="48"/>
      <c r="C220" s="48"/>
      <c r="D220" s="48"/>
      <c r="E220" s="48"/>
      <c r="F220" s="48"/>
      <c r="G220" s="48"/>
      <c r="H220" s="77"/>
      <c r="I220" s="81">
        <v>286</v>
      </c>
      <c r="J220" s="65">
        <v>98</v>
      </c>
      <c r="K220" s="48"/>
      <c r="L220" s="63"/>
      <c r="M220" s="65">
        <v>119</v>
      </c>
      <c r="N220" s="77"/>
      <c r="O220" s="48"/>
      <c r="P220" s="77"/>
      <c r="Q220" s="48"/>
    </row>
    <row r="221" spans="1:17">
      <c r="A221" s="48"/>
      <c r="B221" s="48"/>
      <c r="C221" s="48"/>
      <c r="D221" s="48"/>
      <c r="E221" s="48"/>
      <c r="F221" s="48"/>
      <c r="G221" s="48"/>
      <c r="H221" s="77"/>
      <c r="I221" s="81">
        <v>274</v>
      </c>
      <c r="J221" s="65">
        <v>96</v>
      </c>
      <c r="K221" s="48"/>
      <c r="L221" s="63"/>
      <c r="M221" s="65">
        <v>110</v>
      </c>
      <c r="N221" s="77"/>
      <c r="O221" s="48"/>
      <c r="P221" s="77"/>
      <c r="Q221" s="48"/>
    </row>
    <row r="222" spans="1:17">
      <c r="A222" s="48"/>
      <c r="B222" s="48"/>
      <c r="C222" s="48"/>
      <c r="D222" s="48"/>
      <c r="E222" s="48"/>
      <c r="F222" s="48"/>
      <c r="G222" s="48"/>
      <c r="H222" s="77"/>
      <c r="I222" s="81">
        <v>273</v>
      </c>
      <c r="J222" s="65">
        <v>96</v>
      </c>
      <c r="K222" s="48"/>
      <c r="L222" s="63"/>
      <c r="M222" s="65">
        <v>110</v>
      </c>
      <c r="N222" s="77"/>
      <c r="O222" s="48"/>
      <c r="P222" s="77"/>
      <c r="Q222" s="48"/>
    </row>
    <row r="223" spans="1:17">
      <c r="A223" s="48"/>
      <c r="B223" s="48"/>
      <c r="C223" s="48"/>
      <c r="D223" s="48"/>
      <c r="E223" s="48"/>
      <c r="F223" s="48"/>
      <c r="G223" s="48"/>
      <c r="H223" s="77"/>
      <c r="I223" s="81">
        <v>259</v>
      </c>
      <c r="J223" s="65">
        <v>95</v>
      </c>
      <c r="K223" s="48"/>
      <c r="L223" s="63"/>
      <c r="M223" s="65">
        <v>110</v>
      </c>
      <c r="N223" s="77"/>
      <c r="O223" s="48"/>
      <c r="P223" s="77"/>
      <c r="Q223" s="48"/>
    </row>
    <row r="224" spans="1:17">
      <c r="A224" s="48"/>
      <c r="B224" s="48"/>
      <c r="C224" s="48"/>
      <c r="D224" s="48"/>
      <c r="E224" s="48"/>
      <c r="F224" s="48"/>
      <c r="G224" s="48"/>
      <c r="H224" s="77"/>
      <c r="I224" s="81">
        <v>255</v>
      </c>
      <c r="J224" s="65">
        <v>91</v>
      </c>
      <c r="K224" s="48"/>
      <c r="L224" s="63"/>
      <c r="M224" s="65">
        <v>109</v>
      </c>
      <c r="N224" s="77"/>
      <c r="O224" s="48"/>
      <c r="P224" s="77"/>
      <c r="Q224" s="48"/>
    </row>
    <row r="225" spans="1:17">
      <c r="A225" s="48"/>
      <c r="B225" s="48"/>
      <c r="C225" s="48"/>
      <c r="D225" s="48"/>
      <c r="E225" s="48"/>
      <c r="F225" s="48"/>
      <c r="G225" s="48"/>
      <c r="H225" s="77"/>
      <c r="I225" s="81">
        <v>252</v>
      </c>
      <c r="J225" s="65">
        <v>84</v>
      </c>
      <c r="K225" s="48"/>
      <c r="L225" s="63"/>
      <c r="M225" s="65">
        <v>109</v>
      </c>
      <c r="N225" s="77"/>
      <c r="O225" s="48"/>
      <c r="P225" s="77"/>
      <c r="Q225" s="48"/>
    </row>
    <row r="226" spans="1:17">
      <c r="A226" s="48"/>
      <c r="B226" s="48"/>
      <c r="C226" s="48"/>
      <c r="D226" s="48"/>
      <c r="E226" s="48"/>
      <c r="F226" s="48"/>
      <c r="G226" s="48"/>
      <c r="H226" s="77"/>
      <c r="I226" s="81">
        <v>246</v>
      </c>
      <c r="J226" s="65">
        <v>83</v>
      </c>
      <c r="K226" s="48"/>
      <c r="L226" s="63"/>
      <c r="M226" s="65">
        <v>108</v>
      </c>
      <c r="N226" s="77"/>
      <c r="O226" s="48"/>
      <c r="P226" s="77"/>
      <c r="Q226" s="48"/>
    </row>
    <row r="227" spans="1:17">
      <c r="A227" s="48"/>
      <c r="B227" s="48"/>
      <c r="C227" s="48"/>
      <c r="D227" s="48"/>
      <c r="E227" s="48"/>
      <c r="F227" s="48"/>
      <c r="G227" s="48"/>
      <c r="H227" s="77"/>
      <c r="I227" s="81">
        <v>241</v>
      </c>
      <c r="J227" s="65">
        <v>81</v>
      </c>
      <c r="K227" s="48"/>
      <c r="L227" s="63"/>
      <c r="M227" s="65">
        <v>103</v>
      </c>
      <c r="N227" s="77"/>
      <c r="O227" s="48"/>
      <c r="P227" s="77"/>
      <c r="Q227" s="48"/>
    </row>
    <row r="228" spans="1:17">
      <c r="A228" s="48"/>
      <c r="B228" s="48"/>
      <c r="C228" s="48"/>
      <c r="D228" s="48"/>
      <c r="E228" s="48"/>
      <c r="F228" s="48"/>
      <c r="G228" s="48"/>
      <c r="H228" s="77"/>
      <c r="I228" s="81">
        <v>240</v>
      </c>
      <c r="J228" s="65">
        <v>80</v>
      </c>
      <c r="K228" s="48"/>
      <c r="L228" s="63"/>
      <c r="M228" s="65">
        <v>103</v>
      </c>
      <c r="N228" s="77"/>
      <c r="O228" s="48"/>
      <c r="P228" s="77"/>
      <c r="Q228" s="48"/>
    </row>
    <row r="229" spans="1:17">
      <c r="A229" s="48"/>
      <c r="B229" s="48"/>
      <c r="C229" s="48"/>
      <c r="D229" s="48"/>
      <c r="E229" s="48"/>
      <c r="F229" s="48"/>
      <c r="G229" s="48"/>
      <c r="H229" s="77"/>
      <c r="I229" s="81">
        <v>239</v>
      </c>
      <c r="J229" s="65">
        <v>79</v>
      </c>
      <c r="K229" s="48"/>
      <c r="L229" s="63"/>
      <c r="M229" s="65">
        <v>102</v>
      </c>
      <c r="N229" s="77"/>
      <c r="O229" s="48"/>
      <c r="P229" s="77"/>
      <c r="Q229" s="48"/>
    </row>
    <row r="230" spans="1:17">
      <c r="A230" s="48"/>
      <c r="B230" s="48"/>
      <c r="C230" s="48"/>
      <c r="D230" s="48"/>
      <c r="E230" s="48"/>
      <c r="F230" s="48"/>
      <c r="G230" s="48"/>
      <c r="H230" s="77"/>
      <c r="I230" s="81">
        <v>236</v>
      </c>
      <c r="J230" s="65">
        <v>78</v>
      </c>
      <c r="K230" s="48"/>
      <c r="L230" s="63"/>
      <c r="M230" s="65">
        <v>102</v>
      </c>
      <c r="N230" s="77"/>
      <c r="O230" s="48"/>
      <c r="P230" s="77"/>
      <c r="Q230" s="48"/>
    </row>
    <row r="231" spans="1:17">
      <c r="A231" s="48"/>
      <c r="B231" s="48"/>
      <c r="C231" s="48"/>
      <c r="D231" s="48"/>
      <c r="E231" s="48"/>
      <c r="F231" s="48"/>
      <c r="G231" s="48"/>
      <c r="H231" s="77"/>
      <c r="I231" s="81">
        <v>235</v>
      </c>
      <c r="J231" s="65">
        <v>78</v>
      </c>
      <c r="K231" s="48"/>
      <c r="L231" s="63"/>
      <c r="M231" s="65">
        <v>93</v>
      </c>
      <c r="N231" s="77"/>
      <c r="O231" s="48"/>
      <c r="P231" s="77"/>
      <c r="Q231" s="48"/>
    </row>
    <row r="232" spans="1:17">
      <c r="A232" s="48"/>
      <c r="B232" s="48"/>
      <c r="C232" s="48"/>
      <c r="D232" s="48"/>
      <c r="E232" s="48"/>
      <c r="F232" s="48"/>
      <c r="G232" s="48"/>
      <c r="H232" s="77"/>
      <c r="I232" s="81">
        <v>234</v>
      </c>
      <c r="J232" s="65">
        <v>77</v>
      </c>
      <c r="K232" s="48"/>
      <c r="L232" s="63"/>
      <c r="M232" s="65">
        <v>91</v>
      </c>
      <c r="N232" s="77"/>
      <c r="O232" s="48"/>
      <c r="P232" s="77"/>
      <c r="Q232" s="48"/>
    </row>
    <row r="233" spans="1:17">
      <c r="A233" s="48"/>
      <c r="B233" s="48"/>
      <c r="C233" s="48"/>
      <c r="D233" s="48"/>
      <c r="E233" s="48"/>
      <c r="F233" s="48"/>
      <c r="G233" s="48"/>
      <c r="H233" s="77"/>
      <c r="I233" s="81">
        <v>234</v>
      </c>
      <c r="J233" s="65">
        <v>77</v>
      </c>
      <c r="K233" s="48"/>
      <c r="L233" s="63"/>
      <c r="M233" s="65">
        <v>89</v>
      </c>
      <c r="N233" s="77"/>
      <c r="O233" s="48"/>
      <c r="P233" s="77"/>
      <c r="Q233" s="48"/>
    </row>
    <row r="234" spans="1:17">
      <c r="A234" s="48"/>
      <c r="B234" s="48"/>
      <c r="C234" s="48"/>
      <c r="D234" s="48"/>
      <c r="E234" s="48"/>
      <c r="F234" s="48"/>
      <c r="G234" s="48"/>
      <c r="H234" s="77"/>
      <c r="I234" s="81">
        <v>234</v>
      </c>
      <c r="J234" s="65">
        <v>77</v>
      </c>
      <c r="K234" s="48"/>
      <c r="L234" s="63"/>
      <c r="M234" s="65">
        <v>89</v>
      </c>
      <c r="N234" s="77"/>
      <c r="O234" s="48"/>
      <c r="P234" s="77"/>
      <c r="Q234" s="48"/>
    </row>
    <row r="235" spans="1:17">
      <c r="A235" s="48"/>
      <c r="B235" s="48"/>
      <c r="C235" s="48"/>
      <c r="D235" s="48"/>
      <c r="E235" s="48"/>
      <c r="F235" s="48"/>
      <c r="G235" s="48"/>
      <c r="H235" s="77"/>
      <c r="I235" s="81">
        <v>233</v>
      </c>
      <c r="J235" s="65">
        <v>75</v>
      </c>
      <c r="K235" s="48"/>
      <c r="L235" s="63"/>
      <c r="M235" s="65">
        <v>88</v>
      </c>
      <c r="N235" s="77"/>
      <c r="O235" s="48"/>
      <c r="P235" s="77"/>
      <c r="Q235" s="48"/>
    </row>
    <row r="236" spans="1:17">
      <c r="A236" s="48"/>
      <c r="B236" s="48"/>
      <c r="C236" s="48"/>
      <c r="D236" s="48"/>
      <c r="E236" s="48"/>
      <c r="F236" s="48"/>
      <c r="G236" s="48"/>
      <c r="H236" s="77"/>
      <c r="I236" s="81">
        <v>225</v>
      </c>
      <c r="J236" s="65">
        <v>74</v>
      </c>
      <c r="K236" s="48"/>
      <c r="L236" s="63"/>
      <c r="M236" s="65">
        <v>85</v>
      </c>
      <c r="N236" s="77"/>
      <c r="O236" s="48"/>
      <c r="P236" s="77"/>
      <c r="Q236" s="48"/>
    </row>
    <row r="237" spans="1:17">
      <c r="A237" s="48"/>
      <c r="B237" s="48"/>
      <c r="C237" s="48"/>
      <c r="D237" s="48"/>
      <c r="E237" s="48"/>
      <c r="F237" s="48"/>
      <c r="G237" s="48"/>
      <c r="H237" s="77"/>
      <c r="I237" s="81">
        <v>223</v>
      </c>
      <c r="J237" s="65">
        <v>73</v>
      </c>
      <c r="K237" s="48"/>
      <c r="L237" s="63"/>
      <c r="M237" s="65">
        <v>84</v>
      </c>
      <c r="N237" s="77"/>
      <c r="O237" s="48"/>
      <c r="P237" s="77"/>
      <c r="Q237" s="48"/>
    </row>
    <row r="238" spans="1:17">
      <c r="A238" s="48"/>
      <c r="B238" s="48"/>
      <c r="C238" s="48"/>
      <c r="D238" s="48"/>
      <c r="E238" s="48"/>
      <c r="F238" s="48"/>
      <c r="G238" s="48"/>
      <c r="H238" s="77"/>
      <c r="I238" s="81">
        <v>221</v>
      </c>
      <c r="J238" s="65">
        <v>67</v>
      </c>
      <c r="K238" s="48"/>
      <c r="L238" s="63"/>
      <c r="M238" s="65">
        <v>81</v>
      </c>
      <c r="N238" s="77"/>
      <c r="O238" s="48"/>
      <c r="P238" s="77"/>
      <c r="Q238" s="48"/>
    </row>
    <row r="239" spans="1:17">
      <c r="A239" s="48"/>
      <c r="B239" s="48"/>
      <c r="C239" s="48"/>
      <c r="D239" s="48"/>
      <c r="E239" s="48"/>
      <c r="F239" s="48"/>
      <c r="G239" s="48"/>
      <c r="H239" s="77"/>
      <c r="I239" s="81">
        <v>221</v>
      </c>
      <c r="J239" s="65">
        <v>66</v>
      </c>
      <c r="K239" s="48"/>
      <c r="L239" s="63"/>
      <c r="M239" s="65">
        <v>79</v>
      </c>
      <c r="N239" s="77"/>
      <c r="O239" s="48"/>
      <c r="P239" s="77"/>
      <c r="Q239" s="48"/>
    </row>
    <row r="240" spans="1:17">
      <c r="A240" s="48"/>
      <c r="B240" s="48"/>
      <c r="C240" s="48"/>
      <c r="D240" s="48"/>
      <c r="E240" s="48"/>
      <c r="F240" s="48"/>
      <c r="G240" s="48"/>
      <c r="H240" s="77"/>
      <c r="I240" s="81">
        <v>220</v>
      </c>
      <c r="J240" s="65">
        <v>63</v>
      </c>
      <c r="K240" s="48"/>
      <c r="L240" s="63"/>
      <c r="M240" s="65">
        <v>78</v>
      </c>
      <c r="N240" s="77"/>
      <c r="O240" s="48"/>
      <c r="P240" s="77"/>
      <c r="Q240" s="48"/>
    </row>
    <row r="241" spans="1:17">
      <c r="A241" s="48"/>
      <c r="B241" s="48"/>
      <c r="C241" s="48"/>
      <c r="D241" s="48"/>
      <c r="E241" s="48"/>
      <c r="F241" s="48"/>
      <c r="G241" s="48"/>
      <c r="H241" s="77"/>
      <c r="I241" s="81">
        <v>215</v>
      </c>
      <c r="J241" s="65">
        <v>62</v>
      </c>
      <c r="K241" s="48"/>
      <c r="L241" s="63"/>
      <c r="M241" s="65">
        <v>77</v>
      </c>
      <c r="N241" s="77"/>
      <c r="O241" s="48"/>
      <c r="P241" s="77"/>
      <c r="Q241" s="48"/>
    </row>
    <row r="242" spans="1:17">
      <c r="A242" s="48"/>
      <c r="B242" s="48"/>
      <c r="C242" s="48"/>
      <c r="D242" s="48"/>
      <c r="E242" s="48"/>
      <c r="F242" s="48"/>
      <c r="G242" s="48"/>
      <c r="H242" s="77"/>
      <c r="I242" s="81">
        <v>210</v>
      </c>
      <c r="J242" s="65">
        <v>60</v>
      </c>
      <c r="K242" s="48"/>
      <c r="L242" s="63"/>
      <c r="M242" s="65">
        <v>74</v>
      </c>
      <c r="N242" s="77"/>
      <c r="O242" s="48"/>
      <c r="P242" s="77"/>
      <c r="Q242" s="48"/>
    </row>
    <row r="243" spans="1:17">
      <c r="A243" s="48"/>
      <c r="B243" s="48"/>
      <c r="C243" s="48"/>
      <c r="D243" s="48"/>
      <c r="E243" s="48"/>
      <c r="F243" s="48"/>
      <c r="G243" s="48"/>
      <c r="H243" s="77"/>
      <c r="I243" s="81">
        <v>208</v>
      </c>
      <c r="J243" s="65">
        <v>59</v>
      </c>
      <c r="K243" s="48"/>
      <c r="L243" s="63"/>
      <c r="M243" s="65">
        <v>73</v>
      </c>
      <c r="N243" s="77"/>
      <c r="O243" s="48"/>
      <c r="P243" s="77"/>
      <c r="Q243" s="48"/>
    </row>
    <row r="244" spans="1:17">
      <c r="A244" s="48"/>
      <c r="B244" s="48"/>
      <c r="C244" s="48"/>
      <c r="D244" s="48"/>
      <c r="E244" s="48"/>
      <c r="F244" s="48"/>
      <c r="G244" s="48"/>
      <c r="H244" s="77"/>
      <c r="I244" s="81">
        <v>208</v>
      </c>
      <c r="J244" s="65">
        <v>58</v>
      </c>
      <c r="K244" s="48"/>
      <c r="L244" s="63"/>
      <c r="M244" s="65">
        <v>72</v>
      </c>
      <c r="N244" s="77"/>
      <c r="O244" s="48"/>
      <c r="P244" s="77"/>
      <c r="Q244" s="48"/>
    </row>
    <row r="245" spans="1:17">
      <c r="A245" s="48"/>
      <c r="B245" s="48"/>
      <c r="C245" s="48"/>
      <c r="D245" s="48"/>
      <c r="E245" s="48"/>
      <c r="F245" s="48"/>
      <c r="G245" s="48"/>
      <c r="H245" s="77"/>
      <c r="I245" s="81">
        <v>204</v>
      </c>
      <c r="J245" s="65">
        <v>51</v>
      </c>
      <c r="K245" s="48"/>
      <c r="L245" s="63"/>
      <c r="M245" s="65">
        <v>72</v>
      </c>
      <c r="N245" s="77"/>
      <c r="O245" s="48"/>
      <c r="P245" s="77"/>
      <c r="Q245" s="48"/>
    </row>
    <row r="246" spans="1:17">
      <c r="A246" s="48"/>
      <c r="B246" s="48"/>
      <c r="C246" s="48"/>
      <c r="D246" s="48"/>
      <c r="E246" s="48"/>
      <c r="F246" s="48"/>
      <c r="G246" s="48"/>
      <c r="H246" s="77"/>
      <c r="I246" s="81">
        <v>204</v>
      </c>
      <c r="J246" s="65">
        <v>51</v>
      </c>
      <c r="K246" s="48"/>
      <c r="L246" s="63"/>
      <c r="M246" s="65">
        <v>71</v>
      </c>
      <c r="N246" s="77"/>
      <c r="O246" s="48"/>
      <c r="P246" s="77"/>
      <c r="Q246" s="48"/>
    </row>
    <row r="247" spans="1:17">
      <c r="A247" s="48"/>
      <c r="B247" s="48"/>
      <c r="C247" s="48"/>
      <c r="D247" s="48"/>
      <c r="E247" s="48"/>
      <c r="F247" s="48"/>
      <c r="G247" s="48"/>
      <c r="H247" s="77"/>
      <c r="I247" s="81">
        <v>200</v>
      </c>
      <c r="J247" s="65">
        <v>51</v>
      </c>
      <c r="K247" s="48"/>
      <c r="L247" s="63"/>
      <c r="M247" s="65">
        <v>71</v>
      </c>
      <c r="N247" s="77"/>
      <c r="O247" s="48"/>
      <c r="P247" s="77"/>
      <c r="Q247" s="48"/>
    </row>
    <row r="248" spans="1:17">
      <c r="A248" s="48"/>
      <c r="B248" s="48"/>
      <c r="C248" s="48"/>
      <c r="D248" s="48"/>
      <c r="E248" s="48"/>
      <c r="F248" s="48"/>
      <c r="G248" s="48"/>
      <c r="H248" s="77"/>
      <c r="I248" s="81">
        <v>198</v>
      </c>
      <c r="J248" s="65">
        <v>50</v>
      </c>
      <c r="K248" s="48"/>
      <c r="L248" s="63"/>
      <c r="M248" s="65">
        <v>56</v>
      </c>
      <c r="N248" s="77"/>
      <c r="O248" s="48"/>
      <c r="P248" s="77"/>
      <c r="Q248" s="48"/>
    </row>
    <row r="249" spans="1:17">
      <c r="A249" s="48"/>
      <c r="B249" s="48"/>
      <c r="C249" s="48"/>
      <c r="D249" s="48"/>
      <c r="E249" s="48"/>
      <c r="F249" s="48"/>
      <c r="G249" s="48"/>
      <c r="H249" s="77"/>
      <c r="I249" s="81">
        <v>197</v>
      </c>
      <c r="J249" s="65">
        <v>48</v>
      </c>
      <c r="K249" s="48"/>
      <c r="L249" s="63"/>
      <c r="M249" s="65">
        <v>52</v>
      </c>
      <c r="N249" s="77"/>
      <c r="O249" s="48"/>
      <c r="P249" s="77"/>
      <c r="Q249" s="48"/>
    </row>
    <row r="250" spans="1:17">
      <c r="A250" s="48"/>
      <c r="B250" s="48"/>
      <c r="C250" s="48"/>
      <c r="D250" s="48"/>
      <c r="E250" s="48"/>
      <c r="F250" s="48"/>
      <c r="G250" s="48"/>
      <c r="H250" s="77"/>
      <c r="I250" s="81">
        <v>196</v>
      </c>
      <c r="J250" s="65">
        <v>26</v>
      </c>
      <c r="K250" s="48"/>
      <c r="L250" s="63"/>
      <c r="M250" s="65">
        <v>50</v>
      </c>
      <c r="N250" s="77"/>
      <c r="O250" s="48"/>
      <c r="P250" s="77"/>
      <c r="Q250" s="48"/>
    </row>
    <row r="251" spans="1:17">
      <c r="A251" s="48"/>
      <c r="B251" s="48"/>
      <c r="C251" s="48"/>
      <c r="D251" s="48"/>
      <c r="E251" s="48"/>
      <c r="F251" s="48"/>
      <c r="G251" s="48"/>
      <c r="H251" s="77"/>
      <c r="I251" s="81">
        <v>195</v>
      </c>
      <c r="J251" s="65">
        <v>25</v>
      </c>
      <c r="K251" s="48"/>
      <c r="L251" s="63"/>
      <c r="M251" s="65">
        <v>48</v>
      </c>
      <c r="N251" s="77"/>
      <c r="O251" s="48"/>
      <c r="P251" s="77"/>
      <c r="Q251" s="48"/>
    </row>
    <row r="252" spans="1:17">
      <c r="A252" s="48"/>
      <c r="B252" s="48"/>
      <c r="C252" s="48"/>
      <c r="D252" s="48"/>
      <c r="E252" s="48"/>
      <c r="F252" s="48"/>
      <c r="G252" s="48"/>
      <c r="H252" s="77"/>
      <c r="I252" s="81">
        <v>194</v>
      </c>
      <c r="J252" s="65">
        <v>23</v>
      </c>
      <c r="K252" s="48"/>
      <c r="L252" s="63"/>
      <c r="M252" s="65">
        <v>44</v>
      </c>
      <c r="N252" s="77"/>
      <c r="O252" s="48"/>
      <c r="P252" s="77"/>
      <c r="Q252" s="48"/>
    </row>
    <row r="253" spans="1:17">
      <c r="A253" s="48"/>
      <c r="B253" s="48"/>
      <c r="C253" s="48"/>
      <c r="D253" s="48"/>
      <c r="E253" s="48"/>
      <c r="F253" s="48"/>
      <c r="G253" s="48"/>
      <c r="H253" s="77"/>
      <c r="I253" s="81">
        <v>194</v>
      </c>
      <c r="J253" s="65">
        <v>10</v>
      </c>
      <c r="K253" s="48"/>
      <c r="L253" s="63"/>
      <c r="M253" s="65">
        <v>44</v>
      </c>
      <c r="N253" s="77"/>
      <c r="O253" s="48"/>
      <c r="P253" s="77"/>
      <c r="Q253" s="48"/>
    </row>
    <row r="254" spans="1:17">
      <c r="A254" s="48"/>
      <c r="B254" s="48"/>
      <c r="C254" s="48"/>
      <c r="D254" s="48"/>
      <c r="E254" s="48"/>
      <c r="F254" s="48"/>
      <c r="G254" s="48"/>
      <c r="H254" s="77"/>
      <c r="I254" s="81">
        <v>192</v>
      </c>
      <c r="J254" s="65">
        <v>10</v>
      </c>
      <c r="K254" s="48"/>
      <c r="L254" s="63"/>
      <c r="M254" s="65">
        <v>39</v>
      </c>
      <c r="N254" s="77"/>
      <c r="O254" s="48"/>
      <c r="P254" s="77"/>
      <c r="Q254" s="48"/>
    </row>
    <row r="255" spans="1:17">
      <c r="A255" s="48"/>
      <c r="B255" s="48"/>
      <c r="C255" s="48"/>
      <c r="D255" s="48"/>
      <c r="E255" s="48"/>
      <c r="F255" s="48"/>
      <c r="G255" s="48"/>
      <c r="H255" s="77"/>
      <c r="I255" s="81">
        <v>192</v>
      </c>
      <c r="J255" s="65">
        <v>297</v>
      </c>
      <c r="K255" s="48"/>
      <c r="L255" s="63"/>
      <c r="M255" s="65">
        <v>36</v>
      </c>
      <c r="N255" s="77"/>
      <c r="O255" s="48"/>
      <c r="P255" s="77"/>
      <c r="Q255" s="48"/>
    </row>
    <row r="256" spans="1:17">
      <c r="A256" s="48"/>
      <c r="B256" s="48"/>
      <c r="C256" s="48"/>
      <c r="D256" s="48"/>
      <c r="E256" s="48"/>
      <c r="F256" s="48"/>
      <c r="G256" s="48"/>
      <c r="H256" s="77"/>
      <c r="I256" s="81">
        <v>191</v>
      </c>
      <c r="J256" s="65">
        <v>292</v>
      </c>
      <c r="K256" s="48"/>
      <c r="L256" s="63"/>
      <c r="M256" s="65">
        <v>27</v>
      </c>
      <c r="N256" s="77"/>
      <c r="O256" s="48"/>
      <c r="P256" s="77"/>
      <c r="Q256" s="48"/>
    </row>
    <row r="257" spans="1:17">
      <c r="A257" s="48"/>
      <c r="B257" s="48"/>
      <c r="C257" s="48"/>
      <c r="D257" s="48"/>
      <c r="E257" s="48"/>
      <c r="F257" s="48"/>
      <c r="G257" s="48"/>
      <c r="H257" s="77"/>
      <c r="I257" s="81">
        <v>190</v>
      </c>
      <c r="J257" s="65">
        <v>290</v>
      </c>
      <c r="K257" s="48"/>
      <c r="L257" s="63"/>
      <c r="M257" s="65">
        <v>23</v>
      </c>
      <c r="N257" s="77"/>
      <c r="O257" s="48"/>
      <c r="P257" s="77"/>
      <c r="Q257" s="48"/>
    </row>
    <row r="258" spans="1:17">
      <c r="A258" s="48"/>
      <c r="B258" s="48"/>
      <c r="C258" s="48"/>
      <c r="D258" s="48"/>
      <c r="E258" s="48"/>
      <c r="F258" s="48"/>
      <c r="G258" s="48"/>
      <c r="H258" s="77"/>
      <c r="I258" s="81">
        <v>182</v>
      </c>
      <c r="J258" s="65">
        <v>289</v>
      </c>
      <c r="K258" s="48"/>
      <c r="L258" s="63"/>
      <c r="M258" s="65">
        <v>19</v>
      </c>
      <c r="N258" s="77"/>
      <c r="O258" s="48"/>
      <c r="P258" s="77"/>
      <c r="Q258" s="48"/>
    </row>
    <row r="259" spans="1:17">
      <c r="A259" s="48"/>
      <c r="B259" s="48"/>
      <c r="C259" s="48"/>
      <c r="D259" s="48"/>
      <c r="E259" s="48"/>
      <c r="F259" s="48"/>
      <c r="G259" s="48"/>
      <c r="H259" s="77"/>
      <c r="I259" s="81">
        <v>180</v>
      </c>
      <c r="J259" s="65">
        <v>287</v>
      </c>
      <c r="K259" s="48"/>
      <c r="L259" s="63"/>
      <c r="M259" s="65">
        <v>0</v>
      </c>
      <c r="N259" s="77"/>
      <c r="O259" s="48"/>
      <c r="P259" s="77"/>
      <c r="Q259" s="48"/>
    </row>
    <row r="260" spans="1:17">
      <c r="A260" s="48"/>
      <c r="B260" s="48"/>
      <c r="C260" s="48"/>
      <c r="D260" s="48"/>
      <c r="E260" s="48"/>
      <c r="F260" s="48"/>
      <c r="G260" s="48"/>
      <c r="H260" s="77"/>
      <c r="I260" s="81">
        <v>175</v>
      </c>
      <c r="J260" s="65">
        <v>269</v>
      </c>
      <c r="K260" s="48"/>
      <c r="L260" s="63"/>
      <c r="M260" s="65">
        <v>0</v>
      </c>
      <c r="N260" s="77"/>
      <c r="O260" s="48"/>
      <c r="P260" s="77"/>
      <c r="Q260" s="48"/>
    </row>
    <row r="261" spans="1:17">
      <c r="A261" s="48"/>
      <c r="B261" s="48"/>
      <c r="C261" s="48"/>
      <c r="D261" s="48"/>
      <c r="E261" s="48"/>
      <c r="F261" s="48"/>
      <c r="G261" s="48"/>
      <c r="H261" s="77"/>
      <c r="I261" s="81">
        <v>173</v>
      </c>
      <c r="J261" s="65">
        <v>266</v>
      </c>
      <c r="K261" s="48"/>
      <c r="L261" s="63"/>
      <c r="M261" s="65">
        <v>280</v>
      </c>
      <c r="N261" s="77"/>
      <c r="O261" s="48"/>
      <c r="P261" s="77"/>
      <c r="Q261" s="48"/>
    </row>
    <row r="262" spans="1:17">
      <c r="A262" s="48"/>
      <c r="B262" s="48"/>
      <c r="C262" s="48"/>
      <c r="D262" s="48"/>
      <c r="E262" s="48"/>
      <c r="F262" s="48"/>
      <c r="G262" s="48"/>
      <c r="H262" s="77"/>
      <c r="I262" s="81">
        <v>172</v>
      </c>
      <c r="J262" s="65">
        <v>261</v>
      </c>
      <c r="K262" s="48"/>
      <c r="L262" s="63"/>
      <c r="M262" s="65">
        <v>247</v>
      </c>
      <c r="N262" s="77"/>
      <c r="O262" s="48"/>
      <c r="P262" s="77"/>
      <c r="Q262" s="48"/>
    </row>
    <row r="263" spans="1:17">
      <c r="A263" s="48"/>
      <c r="B263" s="48"/>
      <c r="C263" s="48"/>
      <c r="D263" s="48"/>
      <c r="E263" s="48"/>
      <c r="F263" s="48"/>
      <c r="G263" s="48"/>
      <c r="H263" s="77"/>
      <c r="I263" s="81">
        <v>171</v>
      </c>
      <c r="J263" s="65">
        <v>252</v>
      </c>
      <c r="K263" s="48"/>
      <c r="L263" s="63"/>
      <c r="M263" s="65">
        <v>240</v>
      </c>
      <c r="N263" s="77"/>
      <c r="O263" s="48"/>
      <c r="P263" s="77"/>
      <c r="Q263" s="48"/>
    </row>
    <row r="264" spans="1:17">
      <c r="A264" s="48"/>
      <c r="B264" s="48"/>
      <c r="C264" s="48"/>
      <c r="D264" s="48"/>
      <c r="E264" s="48"/>
      <c r="F264" s="48"/>
      <c r="G264" s="48"/>
      <c r="H264" s="77"/>
      <c r="I264" s="81">
        <v>161</v>
      </c>
      <c r="J264" s="65">
        <v>249</v>
      </c>
      <c r="K264" s="48"/>
      <c r="L264" s="63"/>
      <c r="M264" s="65">
        <v>223</v>
      </c>
      <c r="N264" s="77"/>
      <c r="O264" s="48"/>
      <c r="P264" s="77"/>
      <c r="Q264" s="48"/>
    </row>
    <row r="265" spans="1:17">
      <c r="A265" s="48"/>
      <c r="B265" s="48"/>
      <c r="C265" s="48"/>
      <c r="D265" s="48"/>
      <c r="E265" s="48"/>
      <c r="F265" s="48"/>
      <c r="G265" s="48"/>
      <c r="H265" s="77"/>
      <c r="I265" s="81">
        <v>160</v>
      </c>
      <c r="J265" s="65">
        <v>247</v>
      </c>
      <c r="K265" s="48"/>
      <c r="L265" s="63"/>
      <c r="M265" s="65">
        <v>222</v>
      </c>
      <c r="N265" s="77"/>
      <c r="O265" s="48"/>
      <c r="P265" s="77"/>
      <c r="Q265" s="48"/>
    </row>
    <row r="266" spans="1:17">
      <c r="A266" s="48"/>
      <c r="B266" s="48"/>
      <c r="C266" s="48"/>
      <c r="D266" s="48"/>
      <c r="E266" s="48"/>
      <c r="F266" s="48"/>
      <c r="G266" s="48"/>
      <c r="H266" s="77"/>
      <c r="I266" s="81">
        <v>159</v>
      </c>
      <c r="J266" s="65">
        <v>246</v>
      </c>
      <c r="K266" s="48"/>
      <c r="L266" s="63"/>
      <c r="M266" s="65">
        <v>214</v>
      </c>
      <c r="N266" s="77"/>
      <c r="O266" s="48"/>
      <c r="P266" s="77"/>
      <c r="Q266" s="48"/>
    </row>
    <row r="267" spans="1:17">
      <c r="A267" s="48"/>
      <c r="B267" s="48"/>
      <c r="C267" s="48"/>
      <c r="D267" s="48"/>
      <c r="E267" s="48"/>
      <c r="F267" s="48"/>
      <c r="G267" s="48"/>
      <c r="H267" s="77"/>
      <c r="I267" s="81">
        <v>158</v>
      </c>
      <c r="J267" s="65">
        <v>245</v>
      </c>
      <c r="K267" s="48"/>
      <c r="L267" s="63"/>
      <c r="M267" s="65">
        <v>214</v>
      </c>
      <c r="N267" s="77"/>
      <c r="O267" s="48"/>
      <c r="P267" s="77"/>
      <c r="Q267" s="48"/>
    </row>
    <row r="268" spans="1:17">
      <c r="A268" s="48"/>
      <c r="B268" s="48"/>
      <c r="C268" s="48"/>
      <c r="D268" s="48"/>
      <c r="E268" s="48"/>
      <c r="F268" s="48"/>
      <c r="G268" s="48"/>
      <c r="H268" s="77"/>
      <c r="I268" s="81">
        <v>158</v>
      </c>
      <c r="J268" s="65">
        <v>245</v>
      </c>
      <c r="K268" s="48"/>
      <c r="L268" s="63"/>
      <c r="M268" s="65">
        <v>203</v>
      </c>
      <c r="N268" s="77"/>
      <c r="O268" s="48"/>
      <c r="P268" s="77"/>
      <c r="Q268" s="48"/>
    </row>
    <row r="269" spans="1:17">
      <c r="A269" s="48"/>
      <c r="B269" s="48"/>
      <c r="C269" s="48"/>
      <c r="D269" s="48"/>
      <c r="E269" s="48"/>
      <c r="F269" s="48"/>
      <c r="G269" s="48"/>
      <c r="H269" s="77"/>
      <c r="I269" s="81">
        <v>158</v>
      </c>
      <c r="J269" s="65">
        <v>245</v>
      </c>
      <c r="K269" s="48"/>
      <c r="L269" s="63"/>
      <c r="M269" s="65">
        <v>198</v>
      </c>
      <c r="N269" s="77"/>
      <c r="O269" s="48"/>
      <c r="P269" s="77"/>
      <c r="Q269" s="48"/>
    </row>
    <row r="270" spans="1:17">
      <c r="A270" s="48"/>
      <c r="B270" s="48"/>
      <c r="C270" s="48"/>
      <c r="D270" s="48"/>
      <c r="E270" s="48"/>
      <c r="F270" s="48"/>
      <c r="G270" s="48"/>
      <c r="H270" s="77"/>
      <c r="I270" s="81">
        <v>153</v>
      </c>
      <c r="J270" s="65">
        <v>243</v>
      </c>
      <c r="K270" s="48"/>
      <c r="L270" s="63"/>
      <c r="M270" s="65">
        <v>196</v>
      </c>
      <c r="N270" s="77"/>
      <c r="O270" s="48"/>
      <c r="P270" s="77"/>
      <c r="Q270" s="48"/>
    </row>
    <row r="271" spans="1:17">
      <c r="A271" s="48"/>
      <c r="B271" s="48"/>
      <c r="C271" s="48"/>
      <c r="D271" s="48"/>
      <c r="E271" s="48"/>
      <c r="F271" s="48"/>
      <c r="G271" s="48"/>
      <c r="H271" s="77"/>
      <c r="I271" s="81">
        <v>152</v>
      </c>
      <c r="J271" s="65">
        <v>243</v>
      </c>
      <c r="K271" s="48"/>
      <c r="L271" s="63"/>
      <c r="M271" s="65">
        <v>174</v>
      </c>
      <c r="N271" s="77"/>
      <c r="O271" s="48"/>
      <c r="P271" s="77"/>
      <c r="Q271" s="48"/>
    </row>
    <row r="272" spans="1:17">
      <c r="A272" s="48"/>
      <c r="B272" s="48"/>
      <c r="C272" s="48"/>
      <c r="D272" s="48"/>
      <c r="E272" s="48"/>
      <c r="F272" s="48"/>
      <c r="G272" s="48"/>
      <c r="H272" s="77"/>
      <c r="I272" s="81">
        <v>151</v>
      </c>
      <c r="J272" s="65">
        <v>239</v>
      </c>
      <c r="K272" s="48"/>
      <c r="L272" s="63"/>
      <c r="M272" s="65">
        <v>173</v>
      </c>
      <c r="N272" s="77"/>
      <c r="O272" s="48"/>
      <c r="P272" s="77"/>
      <c r="Q272" s="48"/>
    </row>
    <row r="273" spans="1:21">
      <c r="A273" s="48"/>
      <c r="B273" s="48"/>
      <c r="C273" s="48"/>
      <c r="D273" s="48"/>
      <c r="E273" s="48"/>
      <c r="F273" s="48"/>
      <c r="G273" s="48"/>
      <c r="H273" s="77"/>
      <c r="I273" s="81">
        <v>144</v>
      </c>
      <c r="J273" s="65">
        <v>237</v>
      </c>
      <c r="K273" s="48"/>
      <c r="L273" s="63"/>
      <c r="M273" s="65">
        <v>163</v>
      </c>
      <c r="N273" s="77"/>
      <c r="O273" s="48"/>
      <c r="P273" s="77"/>
      <c r="Q273" s="48"/>
    </row>
    <row r="274" spans="1:21">
      <c r="A274" s="48"/>
      <c r="B274" s="48"/>
      <c r="C274" s="48"/>
      <c r="D274" s="48"/>
      <c r="E274" s="48"/>
      <c r="F274" s="48"/>
      <c r="G274" s="48"/>
      <c r="H274" s="77"/>
      <c r="I274" s="81">
        <v>143</v>
      </c>
      <c r="J274" s="65">
        <v>236</v>
      </c>
      <c r="K274" s="48"/>
      <c r="L274" s="63"/>
      <c r="M274" s="65">
        <v>156</v>
      </c>
      <c r="N274" s="77"/>
      <c r="O274" s="48"/>
      <c r="P274" s="77"/>
      <c r="Q274" s="48"/>
    </row>
    <row r="275" spans="1:21">
      <c r="A275" s="48"/>
      <c r="B275" s="48"/>
      <c r="C275" s="48"/>
      <c r="D275" s="48"/>
      <c r="E275" s="48"/>
      <c r="F275" s="48"/>
      <c r="G275" s="48"/>
      <c r="H275" s="77"/>
      <c r="I275" s="81">
        <v>142</v>
      </c>
      <c r="J275" s="65">
        <v>233</v>
      </c>
      <c r="K275" s="48"/>
      <c r="L275" s="63"/>
      <c r="M275" s="65">
        <v>155</v>
      </c>
      <c r="N275" s="77"/>
      <c r="O275" s="48"/>
      <c r="P275" s="77"/>
      <c r="Q275" s="48"/>
      <c r="R275" s="77"/>
      <c r="S275" s="48"/>
      <c r="T275" s="48"/>
      <c r="U275" s="48"/>
    </row>
    <row r="276" spans="1:21">
      <c r="A276" s="48"/>
      <c r="B276" s="48"/>
      <c r="C276" s="48"/>
      <c r="D276" s="48"/>
      <c r="E276" s="48"/>
      <c r="F276" s="48"/>
      <c r="G276" s="48"/>
      <c r="H276" s="77"/>
      <c r="I276" s="81">
        <v>141</v>
      </c>
      <c r="J276" s="65">
        <v>232</v>
      </c>
      <c r="K276" s="48"/>
      <c r="L276" s="63"/>
      <c r="M276" s="65">
        <v>145</v>
      </c>
      <c r="N276" s="77"/>
      <c r="O276" s="48"/>
      <c r="P276" s="77"/>
      <c r="Q276" s="48"/>
      <c r="R276" s="77"/>
      <c r="S276" s="48"/>
      <c r="T276" s="48"/>
      <c r="U276" s="48"/>
    </row>
    <row r="277" spans="1:21">
      <c r="A277" s="48"/>
      <c r="B277" s="48"/>
      <c r="C277" s="48"/>
      <c r="D277" s="48"/>
      <c r="E277" s="48"/>
      <c r="F277" s="48"/>
      <c r="G277" s="48"/>
      <c r="H277" s="77"/>
      <c r="I277" s="81">
        <v>139</v>
      </c>
      <c r="J277" s="65">
        <v>232</v>
      </c>
      <c r="K277" s="48"/>
      <c r="L277" s="63"/>
      <c r="M277" s="65">
        <v>144</v>
      </c>
      <c r="N277" s="77"/>
      <c r="O277" s="48"/>
      <c r="P277" s="77"/>
      <c r="Q277" s="48"/>
      <c r="R277" s="77"/>
      <c r="S277" s="48"/>
      <c r="T277" s="48"/>
      <c r="U277" s="48"/>
    </row>
    <row r="278" spans="1:21">
      <c r="A278" s="48"/>
      <c r="B278" s="48"/>
      <c r="C278" s="48"/>
      <c r="D278" s="48"/>
      <c r="E278" s="48"/>
      <c r="F278" s="48"/>
      <c r="G278" s="48"/>
      <c r="H278" s="77"/>
      <c r="I278" s="81">
        <v>137</v>
      </c>
      <c r="J278" s="65">
        <v>232</v>
      </c>
      <c r="K278" s="48"/>
      <c r="L278" s="63"/>
      <c r="M278" s="65">
        <v>142</v>
      </c>
      <c r="N278" s="77"/>
      <c r="O278" s="48"/>
      <c r="P278" s="77"/>
      <c r="Q278" s="48"/>
      <c r="R278" s="77"/>
      <c r="S278" s="48"/>
      <c r="T278" s="48"/>
      <c r="U278" s="48"/>
    </row>
    <row r="279" spans="1:21">
      <c r="A279" s="48"/>
      <c r="B279" s="48"/>
      <c r="C279" s="48"/>
      <c r="D279" s="48"/>
      <c r="E279" s="48"/>
      <c r="F279" s="48"/>
      <c r="G279" s="48"/>
      <c r="H279" s="77"/>
      <c r="I279" s="81">
        <v>133</v>
      </c>
      <c r="J279" s="65">
        <v>228</v>
      </c>
      <c r="K279" s="48"/>
      <c r="L279" s="63"/>
      <c r="M279" s="65">
        <v>135</v>
      </c>
      <c r="N279" s="77"/>
      <c r="O279" s="48"/>
      <c r="P279" s="77"/>
      <c r="Q279" s="48"/>
      <c r="R279" s="77"/>
      <c r="S279" s="48"/>
      <c r="T279" s="48"/>
      <c r="U279" s="48"/>
    </row>
    <row r="280" spans="1:21">
      <c r="A280" s="48"/>
      <c r="B280" s="48"/>
      <c r="C280" s="48"/>
      <c r="D280" s="48"/>
      <c r="E280" s="48"/>
      <c r="F280" s="48"/>
      <c r="G280" s="48"/>
      <c r="H280" s="77"/>
      <c r="I280" s="81">
        <v>133</v>
      </c>
      <c r="J280" s="65">
        <v>226</v>
      </c>
      <c r="K280" s="48"/>
      <c r="L280" s="63"/>
      <c r="M280" s="65">
        <v>131</v>
      </c>
      <c r="N280" s="77"/>
      <c r="O280" s="48"/>
      <c r="P280" s="77"/>
      <c r="Q280" s="48"/>
      <c r="R280" s="77"/>
      <c r="S280" s="48"/>
      <c r="T280" s="48"/>
      <c r="U280" s="48"/>
    </row>
    <row r="281" spans="1:21">
      <c r="A281" s="48"/>
      <c r="B281" s="48"/>
      <c r="C281" s="48"/>
      <c r="D281" s="48"/>
      <c r="E281" s="48"/>
      <c r="F281" s="48"/>
      <c r="G281" s="48"/>
      <c r="H281" s="77"/>
      <c r="I281" s="81">
        <v>133</v>
      </c>
      <c r="J281" s="65">
        <v>225</v>
      </c>
      <c r="K281" s="48"/>
      <c r="L281" s="63"/>
      <c r="M281" s="65">
        <v>130</v>
      </c>
      <c r="N281" s="77"/>
      <c r="O281" s="48"/>
      <c r="P281" s="77"/>
      <c r="Q281" s="48"/>
      <c r="R281" s="77"/>
      <c r="S281" s="48"/>
      <c r="T281" s="48"/>
      <c r="U281" s="48"/>
    </row>
    <row r="282" spans="1:21">
      <c r="A282" s="48"/>
      <c r="B282" s="48"/>
      <c r="C282" s="48"/>
      <c r="D282" s="48"/>
      <c r="E282" s="48"/>
      <c r="F282" s="48"/>
      <c r="G282" s="48"/>
      <c r="H282" s="77"/>
      <c r="I282" s="81">
        <v>131</v>
      </c>
      <c r="J282" s="65">
        <v>222</v>
      </c>
      <c r="K282" s="48"/>
      <c r="L282" s="63"/>
      <c r="M282" s="65">
        <v>129</v>
      </c>
      <c r="N282" s="77"/>
      <c r="O282" s="48"/>
      <c r="P282" s="77"/>
      <c r="Q282" s="48"/>
      <c r="R282" s="77"/>
      <c r="S282" s="48"/>
      <c r="T282" s="48"/>
      <c r="U282" s="48"/>
    </row>
    <row r="283" spans="1:21">
      <c r="A283" s="48"/>
      <c r="B283" s="48"/>
      <c r="C283" s="48"/>
      <c r="D283" s="48"/>
      <c r="E283" s="48"/>
      <c r="F283" s="48"/>
      <c r="G283" s="48"/>
      <c r="H283" s="77"/>
      <c r="I283" s="81">
        <v>130</v>
      </c>
      <c r="J283" s="65">
        <v>221</v>
      </c>
      <c r="K283" s="48"/>
      <c r="L283" s="63"/>
      <c r="M283" s="65">
        <v>124</v>
      </c>
      <c r="N283" s="77"/>
      <c r="O283" s="48"/>
      <c r="P283" s="77"/>
      <c r="Q283" s="48"/>
      <c r="R283" s="77"/>
      <c r="S283" s="48"/>
      <c r="T283" s="48"/>
      <c r="U283" s="48"/>
    </row>
    <row r="284" spans="1:21" ht="15" customHeight="1">
      <c r="A284" s="48"/>
      <c r="B284" s="48"/>
      <c r="C284" s="48"/>
      <c r="D284" s="48"/>
      <c r="E284" s="48"/>
      <c r="F284" s="48"/>
      <c r="G284" s="48"/>
      <c r="H284" s="77"/>
      <c r="I284" s="81">
        <v>129</v>
      </c>
      <c r="J284" s="65">
        <v>218</v>
      </c>
      <c r="K284" s="48"/>
      <c r="L284" s="63"/>
      <c r="M284" s="65">
        <v>122</v>
      </c>
      <c r="N284" s="77"/>
      <c r="O284" s="48"/>
      <c r="P284" s="77"/>
      <c r="Q284" s="48"/>
      <c r="R284" s="77"/>
      <c r="S284" s="48"/>
      <c r="T284" s="48"/>
      <c r="U284" s="48"/>
    </row>
    <row r="285" spans="1:21">
      <c r="A285" s="48"/>
      <c r="B285" s="48"/>
      <c r="C285" s="48"/>
      <c r="D285" s="48"/>
      <c r="E285" s="48"/>
      <c r="F285" s="48"/>
      <c r="G285" s="48"/>
      <c r="H285" s="77"/>
      <c r="I285" s="81">
        <v>126</v>
      </c>
      <c r="J285" s="65">
        <v>216</v>
      </c>
      <c r="K285" s="48"/>
      <c r="L285" s="63"/>
      <c r="M285" s="65">
        <v>121</v>
      </c>
      <c r="N285" s="77"/>
      <c r="O285" s="48"/>
      <c r="P285" s="77"/>
      <c r="Q285" s="48"/>
      <c r="R285" s="77"/>
      <c r="S285" s="48"/>
      <c r="T285" s="48"/>
      <c r="U285" s="48"/>
    </row>
    <row r="286" spans="1:21">
      <c r="A286" s="48"/>
      <c r="B286" s="48"/>
      <c r="C286" s="48"/>
      <c r="D286" s="48"/>
      <c r="E286" s="48"/>
      <c r="F286" s="48"/>
      <c r="G286" s="48"/>
      <c r="H286" s="77"/>
      <c r="I286" s="81">
        <v>125</v>
      </c>
      <c r="J286" s="65">
        <v>215</v>
      </c>
      <c r="K286" s="48"/>
      <c r="L286" s="63"/>
      <c r="M286" s="65">
        <v>119</v>
      </c>
      <c r="N286" s="77"/>
      <c r="O286" s="48"/>
      <c r="P286" s="77"/>
      <c r="Q286" s="48"/>
      <c r="R286" s="77"/>
      <c r="S286" s="48"/>
      <c r="T286" s="48"/>
      <c r="U286" s="48"/>
    </row>
    <row r="287" spans="1:21">
      <c r="A287" s="48"/>
      <c r="B287" s="48"/>
      <c r="C287" s="48"/>
      <c r="D287" s="48"/>
      <c r="E287" s="48"/>
      <c r="F287" s="48"/>
      <c r="G287" s="48"/>
      <c r="H287" s="77"/>
      <c r="I287" s="81">
        <v>124</v>
      </c>
      <c r="J287" s="65">
        <v>214</v>
      </c>
      <c r="K287" s="48"/>
      <c r="L287" s="63"/>
      <c r="M287" s="65">
        <v>117</v>
      </c>
      <c r="N287" s="77"/>
      <c r="O287" s="48"/>
      <c r="P287" s="77"/>
      <c r="Q287" s="48"/>
      <c r="R287" s="77"/>
      <c r="S287" s="48"/>
      <c r="T287" s="48"/>
      <c r="U287" s="48"/>
    </row>
    <row r="288" spans="1:21">
      <c r="A288" s="48"/>
      <c r="B288" s="48"/>
      <c r="C288" s="48"/>
      <c r="D288" s="48"/>
      <c r="E288" s="48"/>
      <c r="F288" s="48"/>
      <c r="G288" s="48"/>
      <c r="H288" s="77"/>
      <c r="I288" s="81">
        <v>120</v>
      </c>
      <c r="J288" s="65">
        <v>214</v>
      </c>
      <c r="K288" s="48"/>
      <c r="L288" s="63"/>
      <c r="M288" s="65">
        <v>112</v>
      </c>
      <c r="N288" s="77"/>
      <c r="O288" s="48"/>
      <c r="P288" s="77"/>
      <c r="Q288" s="48"/>
      <c r="R288" s="77"/>
      <c r="S288" s="48"/>
      <c r="T288" s="48"/>
      <c r="U288" s="48"/>
    </row>
    <row r="289" spans="1:21">
      <c r="A289" s="48"/>
      <c r="B289" s="48"/>
      <c r="C289" s="48"/>
      <c r="D289" s="48"/>
      <c r="E289" s="48"/>
      <c r="F289" s="48"/>
      <c r="G289" s="48"/>
      <c r="H289" s="77"/>
      <c r="I289" s="81">
        <v>119</v>
      </c>
      <c r="J289" s="65">
        <v>214</v>
      </c>
      <c r="K289" s="48"/>
      <c r="L289" s="63"/>
      <c r="M289" s="65">
        <v>109</v>
      </c>
      <c r="N289" s="77"/>
      <c r="O289" s="48"/>
      <c r="P289" s="77"/>
      <c r="Q289" s="48"/>
      <c r="R289" s="77"/>
      <c r="S289" s="48"/>
      <c r="T289" s="48"/>
      <c r="U289" s="48"/>
    </row>
    <row r="290" spans="1:21">
      <c r="A290" s="48"/>
      <c r="B290" s="48"/>
      <c r="C290" s="48"/>
      <c r="D290" s="48"/>
      <c r="E290" s="48"/>
      <c r="F290" s="48"/>
      <c r="G290" s="48"/>
      <c r="H290" s="77"/>
      <c r="I290" s="81">
        <v>114</v>
      </c>
      <c r="J290" s="65">
        <v>213</v>
      </c>
      <c r="K290" s="48"/>
      <c r="L290" s="63"/>
      <c r="M290" s="65">
        <v>107</v>
      </c>
      <c r="N290" s="77"/>
      <c r="O290" s="48"/>
      <c r="P290" s="77"/>
      <c r="Q290" s="48"/>
      <c r="R290" s="77"/>
      <c r="S290" s="48"/>
      <c r="T290" s="48"/>
      <c r="U290" s="48"/>
    </row>
    <row r="291" spans="1:21">
      <c r="A291" s="48"/>
      <c r="B291" s="48"/>
      <c r="C291" s="48"/>
      <c r="D291" s="48"/>
      <c r="E291" s="48"/>
      <c r="F291" s="48"/>
      <c r="G291" s="48"/>
      <c r="H291" s="77"/>
      <c r="I291" s="81">
        <v>113</v>
      </c>
      <c r="J291" s="65">
        <v>212</v>
      </c>
      <c r="K291" s="48"/>
      <c r="L291" s="63"/>
      <c r="M291" s="65">
        <v>104</v>
      </c>
      <c r="N291" s="77"/>
      <c r="O291" s="48"/>
      <c r="P291" s="77"/>
      <c r="Q291" s="48"/>
      <c r="R291" s="77"/>
      <c r="S291" s="48"/>
      <c r="T291" s="48"/>
      <c r="U291" s="48"/>
    </row>
    <row r="292" spans="1:21">
      <c r="A292" s="48"/>
      <c r="B292" s="48"/>
      <c r="C292" s="48"/>
      <c r="D292" s="48"/>
      <c r="E292" s="48"/>
      <c r="F292" s="48"/>
      <c r="G292" s="48"/>
      <c r="H292" s="77"/>
      <c r="I292" s="81">
        <v>112</v>
      </c>
      <c r="J292" s="65">
        <v>197</v>
      </c>
      <c r="K292" s="48"/>
      <c r="L292" s="63"/>
      <c r="M292" s="65">
        <v>103</v>
      </c>
      <c r="N292" s="77"/>
      <c r="O292" s="48"/>
      <c r="P292" s="77"/>
      <c r="Q292" s="48"/>
      <c r="R292" s="77"/>
      <c r="S292" s="48"/>
      <c r="T292" s="48"/>
      <c r="U292" s="48"/>
    </row>
    <row r="293" spans="1:21">
      <c r="A293" s="48"/>
      <c r="B293" s="48"/>
      <c r="C293" s="48"/>
      <c r="D293" s="48"/>
      <c r="E293" s="48"/>
      <c r="F293" s="48"/>
      <c r="G293" s="48"/>
      <c r="H293" s="77"/>
      <c r="I293" s="81">
        <v>111</v>
      </c>
      <c r="J293" s="65">
        <v>197</v>
      </c>
      <c r="K293" s="48"/>
      <c r="L293" s="63"/>
      <c r="M293" s="65">
        <v>102</v>
      </c>
      <c r="N293" s="77"/>
      <c r="O293" s="48"/>
      <c r="P293" s="77"/>
      <c r="Q293" s="48"/>
      <c r="R293" s="77"/>
      <c r="S293" s="48"/>
      <c r="T293" s="48"/>
      <c r="U293" s="48"/>
    </row>
    <row r="294" spans="1:21">
      <c r="A294" s="48"/>
      <c r="B294" s="48"/>
      <c r="C294" s="48"/>
      <c r="D294" s="48"/>
      <c r="E294" s="48"/>
      <c r="F294" s="48"/>
      <c r="G294" s="48"/>
      <c r="H294" s="77"/>
      <c r="I294" s="81">
        <v>107</v>
      </c>
      <c r="J294" s="65">
        <v>196</v>
      </c>
      <c r="K294" s="48"/>
      <c r="L294" s="63"/>
      <c r="M294" s="65">
        <v>101</v>
      </c>
      <c r="N294" s="77"/>
      <c r="O294" s="48"/>
      <c r="P294" s="77"/>
      <c r="Q294" s="48"/>
      <c r="R294" s="77"/>
      <c r="S294" s="48"/>
      <c r="T294" s="48"/>
      <c r="U294" s="48"/>
    </row>
    <row r="295" spans="1:21">
      <c r="A295" s="48"/>
      <c r="B295" s="48"/>
      <c r="C295" s="48"/>
      <c r="D295" s="48"/>
      <c r="E295" s="48"/>
      <c r="F295" s="48"/>
      <c r="G295" s="48"/>
      <c r="H295" s="77"/>
      <c r="I295" s="81">
        <v>104</v>
      </c>
      <c r="J295" s="65">
        <v>193</v>
      </c>
      <c r="K295" s="48"/>
      <c r="L295" s="63"/>
      <c r="M295" s="65">
        <v>100</v>
      </c>
      <c r="N295" s="77"/>
      <c r="O295" s="48"/>
      <c r="P295" s="77"/>
      <c r="Q295" s="48"/>
      <c r="R295" s="77"/>
      <c r="S295" s="48"/>
      <c r="T295" s="48"/>
      <c r="U295" s="48"/>
    </row>
    <row r="296" spans="1:21">
      <c r="A296" s="48"/>
      <c r="B296" s="48"/>
      <c r="C296" s="48"/>
      <c r="D296" s="48"/>
      <c r="E296" s="48"/>
      <c r="F296" s="48"/>
      <c r="G296" s="48"/>
      <c r="H296" s="77"/>
      <c r="I296" s="81">
        <v>102</v>
      </c>
      <c r="J296" s="65">
        <v>189</v>
      </c>
      <c r="K296" s="48"/>
      <c r="L296" s="63"/>
      <c r="M296" s="65">
        <v>94</v>
      </c>
      <c r="N296" s="77"/>
      <c r="O296" s="48"/>
      <c r="P296" s="77"/>
      <c r="Q296" s="48"/>
      <c r="R296" s="77"/>
      <c r="S296" s="48"/>
      <c r="T296" s="48"/>
      <c r="U296" s="48"/>
    </row>
    <row r="297" spans="1:21">
      <c r="A297" s="48"/>
      <c r="B297" s="48"/>
      <c r="C297" s="48"/>
      <c r="D297" s="48"/>
      <c r="E297" s="48"/>
      <c r="F297" s="48"/>
      <c r="G297" s="48"/>
      <c r="H297" s="77"/>
      <c r="I297" s="81">
        <v>101</v>
      </c>
      <c r="J297" s="65">
        <v>188</v>
      </c>
      <c r="K297" s="48"/>
      <c r="L297" s="63"/>
      <c r="M297" s="65">
        <v>92</v>
      </c>
      <c r="N297" s="77"/>
      <c r="O297" s="48"/>
      <c r="P297" s="77"/>
      <c r="Q297" s="48"/>
      <c r="R297" s="77"/>
      <c r="S297" s="48"/>
      <c r="T297" s="48"/>
      <c r="U297" s="48"/>
    </row>
    <row r="298" spans="1:21">
      <c r="A298" s="48"/>
      <c r="B298" s="48"/>
      <c r="C298" s="48"/>
      <c r="D298" s="48"/>
      <c r="E298" s="48"/>
      <c r="F298" s="48"/>
      <c r="G298" s="48"/>
      <c r="H298" s="77"/>
      <c r="I298" s="81">
        <v>98</v>
      </c>
      <c r="J298" s="65">
        <v>187</v>
      </c>
      <c r="K298" s="48"/>
      <c r="L298" s="63"/>
      <c r="M298" s="65">
        <v>92</v>
      </c>
      <c r="N298" s="77"/>
      <c r="O298" s="48"/>
      <c r="P298" s="77"/>
      <c r="Q298" s="48"/>
      <c r="R298" s="77"/>
      <c r="S298" s="48"/>
      <c r="T298" s="48"/>
      <c r="U298" s="48"/>
    </row>
    <row r="299" spans="1:21">
      <c r="A299" s="48"/>
      <c r="B299" s="48"/>
      <c r="C299" s="48"/>
      <c r="D299" s="48"/>
      <c r="E299" s="48"/>
      <c r="F299" s="48"/>
      <c r="G299" s="48"/>
      <c r="H299" s="77"/>
      <c r="I299" s="81">
        <v>97</v>
      </c>
      <c r="J299" s="65">
        <v>186</v>
      </c>
      <c r="K299" s="48"/>
      <c r="L299" s="63"/>
      <c r="M299" s="65">
        <v>91</v>
      </c>
      <c r="N299" s="77"/>
      <c r="O299" s="48"/>
      <c r="P299" s="77"/>
      <c r="Q299" s="48"/>
      <c r="R299" s="77"/>
      <c r="S299" s="48"/>
      <c r="T299" s="48"/>
      <c r="U299" s="48"/>
    </row>
    <row r="300" spans="1:21">
      <c r="A300" s="48"/>
      <c r="B300" s="48"/>
      <c r="C300" s="48"/>
      <c r="D300" s="48"/>
      <c r="E300" s="48"/>
      <c r="F300" s="48"/>
      <c r="G300" s="48"/>
      <c r="H300" s="77"/>
      <c r="I300" s="81">
        <v>90</v>
      </c>
      <c r="J300" s="65">
        <v>184</v>
      </c>
      <c r="K300" s="48"/>
      <c r="L300" s="63"/>
      <c r="M300" s="65">
        <v>89</v>
      </c>
      <c r="N300" s="77"/>
      <c r="O300" s="48"/>
      <c r="P300" s="77"/>
      <c r="Q300" s="48"/>
      <c r="R300" s="77"/>
      <c r="S300" s="48"/>
      <c r="T300" s="48"/>
      <c r="U300" s="48"/>
    </row>
    <row r="301" spans="1:21">
      <c r="A301" s="48"/>
      <c r="B301" s="48"/>
      <c r="C301" s="48"/>
      <c r="D301" s="48"/>
      <c r="E301" s="48"/>
      <c r="F301" s="48"/>
      <c r="G301" s="48"/>
      <c r="H301" s="77"/>
      <c r="I301" s="81">
        <v>84</v>
      </c>
      <c r="J301" s="65">
        <v>184</v>
      </c>
      <c r="K301" s="48"/>
      <c r="L301" s="63"/>
      <c r="M301" s="65">
        <v>89</v>
      </c>
      <c r="N301" s="77"/>
      <c r="O301" s="48"/>
      <c r="P301" s="77"/>
      <c r="Q301" s="48"/>
      <c r="R301" s="77"/>
      <c r="S301" s="48"/>
      <c r="T301" s="48"/>
      <c r="U301" s="48"/>
    </row>
    <row r="302" spans="1:21">
      <c r="A302" s="48"/>
      <c r="B302" s="48"/>
      <c r="C302" s="48"/>
      <c r="D302" s="48"/>
      <c r="E302" s="48"/>
      <c r="F302" s="48"/>
      <c r="G302" s="48"/>
      <c r="H302" s="77"/>
      <c r="I302" s="81">
        <v>82</v>
      </c>
      <c r="J302" s="65">
        <v>184</v>
      </c>
      <c r="K302" s="48"/>
      <c r="L302" s="63"/>
      <c r="M302" s="65">
        <v>87</v>
      </c>
      <c r="N302" s="77"/>
      <c r="O302" s="48"/>
      <c r="P302" s="77"/>
      <c r="Q302" s="48"/>
      <c r="R302" s="77"/>
      <c r="S302" s="48"/>
      <c r="T302" s="48"/>
      <c r="U302" s="48"/>
    </row>
    <row r="303" spans="1:21">
      <c r="A303" s="48"/>
      <c r="B303" s="48"/>
      <c r="C303" s="48"/>
      <c r="D303" s="48"/>
      <c r="E303" s="48"/>
      <c r="F303" s="48"/>
      <c r="G303" s="48"/>
      <c r="H303" s="77"/>
      <c r="I303" s="81">
        <v>79</v>
      </c>
      <c r="J303" s="65">
        <v>183</v>
      </c>
      <c r="K303" s="48"/>
      <c r="L303" s="63"/>
      <c r="M303" s="65">
        <v>86</v>
      </c>
      <c r="N303" s="77"/>
      <c r="O303" s="48"/>
      <c r="P303" s="77"/>
      <c r="Q303" s="48"/>
      <c r="R303" s="77"/>
      <c r="S303" s="48"/>
      <c r="T303" s="48"/>
      <c r="U303" s="48"/>
    </row>
    <row r="304" spans="1:21">
      <c r="A304" s="48"/>
      <c r="B304" s="48"/>
      <c r="C304" s="48"/>
      <c r="D304" s="48"/>
      <c r="E304" s="48"/>
      <c r="F304" s="48"/>
      <c r="G304" s="48"/>
      <c r="H304" s="77"/>
      <c r="I304" s="81">
        <v>79</v>
      </c>
      <c r="J304" s="65">
        <v>176</v>
      </c>
      <c r="K304" s="48"/>
      <c r="L304" s="63"/>
      <c r="M304" s="65">
        <v>86</v>
      </c>
      <c r="N304" s="77"/>
      <c r="O304" s="48"/>
      <c r="P304" s="77"/>
      <c r="Q304" s="48"/>
      <c r="R304" s="77"/>
      <c r="S304" s="48"/>
      <c r="T304" s="48"/>
      <c r="U304" s="48"/>
    </row>
    <row r="305" spans="1:25">
      <c r="A305" s="48"/>
      <c r="B305" s="48"/>
      <c r="C305" s="48"/>
      <c r="D305" s="48"/>
      <c r="E305" s="48"/>
      <c r="F305" s="48"/>
      <c r="G305" s="48"/>
      <c r="H305" s="77"/>
      <c r="I305" s="81">
        <v>76</v>
      </c>
      <c r="J305" s="65">
        <v>173</v>
      </c>
      <c r="K305" s="48"/>
      <c r="L305" s="63"/>
      <c r="M305" s="65">
        <v>86</v>
      </c>
      <c r="N305" s="77"/>
      <c r="O305" s="48"/>
      <c r="P305" s="77"/>
      <c r="Q305" s="48"/>
      <c r="R305" s="77"/>
      <c r="S305" s="48"/>
      <c r="T305" s="48"/>
      <c r="U305" s="48"/>
    </row>
    <row r="306" spans="1:25">
      <c r="A306" s="48"/>
      <c r="B306" s="48"/>
      <c r="C306" s="48"/>
      <c r="D306" s="48"/>
      <c r="E306" s="48"/>
      <c r="F306" s="48"/>
      <c r="G306" s="48"/>
      <c r="H306" s="77"/>
      <c r="I306" s="81">
        <v>62</v>
      </c>
      <c r="J306" s="65">
        <v>171</v>
      </c>
      <c r="K306" s="48"/>
      <c r="L306" s="63"/>
      <c r="M306" s="65">
        <v>82</v>
      </c>
      <c r="N306" s="77"/>
      <c r="O306" s="48"/>
      <c r="P306" s="77"/>
      <c r="Q306" s="48"/>
      <c r="R306" s="77"/>
      <c r="S306" s="48"/>
      <c r="T306" s="48"/>
      <c r="U306" s="48"/>
    </row>
    <row r="307" spans="1:25">
      <c r="A307" s="48"/>
      <c r="B307" s="48"/>
      <c r="C307" s="48"/>
      <c r="D307" s="48"/>
      <c r="E307" s="48"/>
      <c r="F307" s="48"/>
      <c r="G307" s="48"/>
      <c r="H307" s="48"/>
      <c r="I307" s="81">
        <v>55</v>
      </c>
      <c r="J307" s="65">
        <v>171</v>
      </c>
      <c r="K307" s="48"/>
      <c r="L307" s="63"/>
      <c r="M307" s="65">
        <v>74</v>
      </c>
      <c r="N307" s="48"/>
      <c r="O307" s="48"/>
      <c r="P307" s="77"/>
      <c r="Q307" s="48"/>
      <c r="R307" s="77"/>
      <c r="S307" s="48"/>
      <c r="T307" s="77"/>
      <c r="U307" s="48"/>
      <c r="V307" s="48"/>
      <c r="W307" s="48"/>
      <c r="X307" s="48"/>
      <c r="Y307" s="48"/>
    </row>
    <row r="308" spans="1:25">
      <c r="A308" s="48"/>
      <c r="B308" s="48"/>
      <c r="C308" s="48"/>
      <c r="D308" s="48"/>
      <c r="E308" s="48"/>
      <c r="F308" s="48"/>
      <c r="G308" s="48"/>
      <c r="H308" s="48"/>
      <c r="I308" s="81">
        <v>52</v>
      </c>
      <c r="J308" s="65">
        <v>170</v>
      </c>
      <c r="K308" s="48"/>
      <c r="L308" s="63"/>
      <c r="M308" s="65">
        <v>71</v>
      </c>
      <c r="N308" s="48"/>
      <c r="O308" s="48"/>
      <c r="P308" s="77"/>
      <c r="Q308" s="48"/>
      <c r="R308" s="77"/>
      <c r="S308" s="48"/>
      <c r="T308" s="77"/>
      <c r="U308" s="48"/>
      <c r="V308" s="48"/>
      <c r="W308" s="48"/>
      <c r="X308" s="48"/>
      <c r="Y308" s="48"/>
    </row>
    <row r="309" spans="1:25">
      <c r="A309" s="48"/>
      <c r="B309" s="48"/>
      <c r="C309" s="48"/>
      <c r="D309" s="48"/>
      <c r="E309" s="48"/>
      <c r="F309" s="48"/>
      <c r="G309" s="48"/>
      <c r="H309" s="48"/>
      <c r="I309" s="81">
        <v>47</v>
      </c>
      <c r="J309" s="65">
        <v>170</v>
      </c>
      <c r="K309" s="48"/>
      <c r="L309" s="63"/>
      <c r="M309" s="65">
        <v>71</v>
      </c>
      <c r="N309" s="48"/>
      <c r="O309" s="48"/>
      <c r="P309" s="77"/>
      <c r="Q309" s="48"/>
      <c r="R309" s="77"/>
      <c r="S309" s="48"/>
      <c r="T309" s="77"/>
      <c r="U309" s="48"/>
      <c r="V309" s="48"/>
      <c r="W309" s="48"/>
      <c r="X309" s="48"/>
      <c r="Y309" s="48"/>
    </row>
    <row r="310" spans="1:25">
      <c r="A310" s="48"/>
      <c r="B310" s="48"/>
      <c r="C310" s="48"/>
      <c r="D310" s="48"/>
      <c r="E310" s="48"/>
      <c r="F310" s="48"/>
      <c r="G310" s="48"/>
      <c r="H310" s="48"/>
      <c r="I310" s="81">
        <v>43</v>
      </c>
      <c r="J310" s="65">
        <v>169</v>
      </c>
      <c r="K310" s="48"/>
      <c r="L310" s="63"/>
      <c r="M310" s="65">
        <v>68</v>
      </c>
      <c r="N310" s="48"/>
      <c r="O310" s="48"/>
      <c r="P310" s="77"/>
      <c r="Q310" s="48"/>
      <c r="R310" s="77"/>
      <c r="S310" s="48"/>
      <c r="T310" s="77"/>
      <c r="U310" s="48"/>
      <c r="V310" s="48"/>
      <c r="W310" s="48"/>
      <c r="X310" s="48"/>
      <c r="Y310" s="48"/>
    </row>
    <row r="311" spans="1:25">
      <c r="A311" s="48"/>
      <c r="B311" s="48"/>
      <c r="C311" s="48"/>
      <c r="D311" s="48"/>
      <c r="E311" s="48"/>
      <c r="F311" s="48"/>
      <c r="G311" s="48"/>
      <c r="H311" s="48"/>
      <c r="I311" s="81">
        <v>42</v>
      </c>
      <c r="J311" s="65">
        <v>166</v>
      </c>
      <c r="K311" s="48"/>
      <c r="L311" s="63"/>
      <c r="M311" s="65">
        <v>66</v>
      </c>
      <c r="N311" s="48"/>
      <c r="O311" s="48"/>
      <c r="P311" s="77"/>
      <c r="Q311" s="48"/>
      <c r="R311" s="77"/>
      <c r="S311" s="48"/>
      <c r="T311" s="77"/>
      <c r="U311" s="48"/>
      <c r="V311" s="48"/>
      <c r="W311" s="48"/>
      <c r="X311" s="48"/>
      <c r="Y311" s="48"/>
    </row>
    <row r="312" spans="1:25">
      <c r="A312" s="48"/>
      <c r="B312" s="48"/>
      <c r="C312" s="48"/>
      <c r="D312" s="48"/>
      <c r="E312" s="48"/>
      <c r="F312" s="48"/>
      <c r="G312" s="48"/>
      <c r="H312" s="48"/>
      <c r="I312" s="81">
        <v>36</v>
      </c>
      <c r="J312" s="65">
        <v>163</v>
      </c>
      <c r="K312" s="48"/>
      <c r="L312" s="63"/>
      <c r="M312" s="65">
        <v>59</v>
      </c>
      <c r="N312" s="48"/>
      <c r="O312" s="48"/>
      <c r="P312" s="77"/>
      <c r="Q312" s="48"/>
      <c r="R312" s="77"/>
      <c r="S312" s="48"/>
      <c r="T312" s="77"/>
      <c r="U312" s="48"/>
      <c r="V312" s="48"/>
      <c r="W312" s="48"/>
      <c r="X312" s="48"/>
      <c r="Y312" s="48"/>
    </row>
    <row r="313" spans="1:25">
      <c r="A313" s="48"/>
      <c r="B313" s="48"/>
      <c r="C313" s="48"/>
      <c r="D313" s="48"/>
      <c r="E313" s="48"/>
      <c r="F313" s="48"/>
      <c r="G313" s="48"/>
      <c r="H313" s="48"/>
      <c r="I313" s="81">
        <v>31</v>
      </c>
      <c r="J313" s="65">
        <v>162</v>
      </c>
      <c r="K313" s="48"/>
      <c r="L313" s="63"/>
      <c r="M313" s="65">
        <v>59</v>
      </c>
      <c r="N313" s="48"/>
      <c r="O313" s="48"/>
      <c r="P313" s="77"/>
      <c r="Q313" s="48"/>
      <c r="R313" s="77"/>
      <c r="S313" s="48"/>
      <c r="T313" s="77"/>
      <c r="U313" s="48"/>
      <c r="V313" s="48"/>
      <c r="W313" s="48"/>
      <c r="X313" s="48"/>
      <c r="Y313" s="48"/>
    </row>
    <row r="314" spans="1:25">
      <c r="A314" s="48"/>
      <c r="B314" s="48"/>
      <c r="C314" s="48"/>
      <c r="D314" s="48"/>
      <c r="E314" s="48"/>
      <c r="F314" s="48"/>
      <c r="G314" s="48"/>
      <c r="H314" s="48"/>
      <c r="I314" s="81">
        <v>30</v>
      </c>
      <c r="J314" s="65">
        <v>160</v>
      </c>
      <c r="K314" s="48"/>
      <c r="L314" s="63"/>
      <c r="M314" s="65">
        <v>57</v>
      </c>
      <c r="N314" s="48"/>
      <c r="O314" s="48"/>
      <c r="P314" s="77"/>
      <c r="Q314" s="48"/>
      <c r="R314" s="77"/>
      <c r="S314" s="48"/>
      <c r="T314" s="77"/>
      <c r="U314" s="48"/>
      <c r="V314" s="48"/>
      <c r="W314" s="48"/>
      <c r="X314" s="48"/>
      <c r="Y314" s="48"/>
    </row>
    <row r="315" spans="1:25">
      <c r="A315" s="48"/>
      <c r="B315" s="48"/>
      <c r="C315" s="48"/>
      <c r="D315" s="48"/>
      <c r="E315" s="48"/>
      <c r="F315" s="48"/>
      <c r="G315" s="48"/>
      <c r="H315" s="48"/>
      <c r="I315" s="81">
        <v>0</v>
      </c>
      <c r="J315" s="65">
        <v>159</v>
      </c>
      <c r="K315" s="48"/>
      <c r="L315" s="63"/>
      <c r="M315" s="65">
        <v>56</v>
      </c>
      <c r="N315" s="48"/>
      <c r="O315" s="48"/>
      <c r="P315" s="77"/>
      <c r="Q315" s="48"/>
      <c r="R315" s="77"/>
      <c r="S315" s="48"/>
      <c r="T315" s="77"/>
      <c r="U315" s="48"/>
      <c r="V315" s="48"/>
      <c r="W315" s="48"/>
      <c r="X315" s="48"/>
      <c r="Y315" s="48"/>
    </row>
    <row r="316" spans="1:25">
      <c r="A316" s="48"/>
      <c r="B316" s="48"/>
      <c r="C316" s="48"/>
      <c r="D316" s="48"/>
      <c r="E316" s="48"/>
      <c r="F316" s="48"/>
      <c r="G316" s="48"/>
      <c r="H316" s="48"/>
      <c r="I316" s="81">
        <v>299</v>
      </c>
      <c r="J316" s="65">
        <v>158</v>
      </c>
      <c r="K316" s="48"/>
      <c r="L316" s="63"/>
      <c r="M316" s="65">
        <v>56</v>
      </c>
      <c r="N316" s="48"/>
      <c r="O316" s="48"/>
      <c r="P316" s="77"/>
      <c r="Q316" s="48"/>
      <c r="R316" s="77"/>
      <c r="S316" s="48"/>
      <c r="T316" s="77"/>
      <c r="U316" s="48"/>
      <c r="V316" s="48"/>
      <c r="W316" s="48"/>
      <c r="X316" s="48"/>
      <c r="Y316" s="48"/>
    </row>
    <row r="317" spans="1:25">
      <c r="A317" s="48"/>
      <c r="B317" s="48"/>
      <c r="C317" s="48"/>
      <c r="D317" s="48"/>
      <c r="E317" s="48"/>
      <c r="F317" s="48"/>
      <c r="G317" s="48"/>
      <c r="H317" s="48"/>
      <c r="I317" s="81">
        <v>295</v>
      </c>
      <c r="J317" s="65">
        <v>155</v>
      </c>
      <c r="K317" s="48"/>
      <c r="L317" s="63"/>
      <c r="M317" s="65">
        <v>53</v>
      </c>
      <c r="N317" s="48"/>
      <c r="O317" s="48"/>
      <c r="P317" s="77"/>
      <c r="Q317" s="48"/>
      <c r="R317" s="77"/>
      <c r="S317" s="48"/>
      <c r="T317" s="77"/>
      <c r="U317" s="48"/>
      <c r="V317" s="48"/>
      <c r="W317" s="48"/>
      <c r="X317" s="48"/>
      <c r="Y317" s="48"/>
    </row>
    <row r="318" spans="1:25">
      <c r="A318" s="48"/>
      <c r="B318" s="48"/>
      <c r="C318" s="48"/>
      <c r="D318" s="48"/>
      <c r="E318" s="48"/>
      <c r="F318" s="48"/>
      <c r="G318" s="48"/>
      <c r="H318" s="48"/>
      <c r="I318" s="81">
        <v>294</v>
      </c>
      <c r="J318" s="65">
        <v>154</v>
      </c>
      <c r="K318" s="48"/>
      <c r="L318" s="63"/>
      <c r="M318" s="65">
        <v>52</v>
      </c>
      <c r="N318" s="48"/>
      <c r="O318" s="48"/>
      <c r="P318" s="77"/>
      <c r="Q318" s="48"/>
      <c r="R318" s="77"/>
      <c r="S318" s="48"/>
      <c r="T318" s="77"/>
      <c r="U318" s="48"/>
      <c r="V318" s="48"/>
      <c r="W318" s="48"/>
      <c r="X318" s="48"/>
      <c r="Y318" s="48"/>
    </row>
    <row r="319" spans="1:25">
      <c r="A319" s="48"/>
      <c r="B319" s="48"/>
      <c r="C319" s="48"/>
      <c r="D319" s="48"/>
      <c r="E319" s="48"/>
      <c r="F319" s="48"/>
      <c r="G319" s="48"/>
      <c r="H319" s="48"/>
      <c r="I319" s="81">
        <v>287</v>
      </c>
      <c r="J319" s="65">
        <v>150</v>
      </c>
      <c r="K319" s="48"/>
      <c r="L319" s="63"/>
      <c r="M319" s="65">
        <v>50</v>
      </c>
      <c r="N319" s="48"/>
      <c r="O319" s="48"/>
      <c r="P319" s="77"/>
      <c r="Q319" s="48"/>
      <c r="R319" s="77"/>
      <c r="S319" s="48"/>
      <c r="T319" s="77"/>
      <c r="U319" s="48"/>
      <c r="V319" s="48"/>
      <c r="W319" s="48"/>
      <c r="X319" s="48"/>
      <c r="Y319" s="48"/>
    </row>
    <row r="320" spans="1:25">
      <c r="A320" s="48"/>
      <c r="B320" s="48"/>
      <c r="C320" s="48"/>
      <c r="D320" s="48"/>
      <c r="E320" s="48"/>
      <c r="F320" s="48"/>
      <c r="G320" s="48"/>
      <c r="H320" s="48"/>
      <c r="I320" s="81">
        <v>281</v>
      </c>
      <c r="J320" s="65">
        <v>148</v>
      </c>
      <c r="K320" s="48"/>
      <c r="L320" s="63"/>
      <c r="M320" s="65">
        <v>48</v>
      </c>
      <c r="N320" s="48"/>
      <c r="O320" s="48"/>
      <c r="P320" s="77"/>
      <c r="Q320" s="48"/>
      <c r="R320" s="77"/>
      <c r="S320" s="48"/>
      <c r="T320" s="77"/>
      <c r="U320" s="48"/>
      <c r="V320" s="48"/>
      <c r="W320" s="48"/>
      <c r="X320" s="48"/>
      <c r="Y320" s="48"/>
    </row>
    <row r="321" spans="1:25">
      <c r="A321" s="48"/>
      <c r="B321" s="48"/>
      <c r="C321" s="48"/>
      <c r="D321" s="48"/>
      <c r="E321" s="48"/>
      <c r="F321" s="48"/>
      <c r="G321" s="48"/>
      <c r="H321" s="48"/>
      <c r="I321" s="81">
        <v>275</v>
      </c>
      <c r="J321" s="65">
        <v>145</v>
      </c>
      <c r="K321" s="48"/>
      <c r="L321" s="63"/>
      <c r="M321" s="65">
        <v>47</v>
      </c>
      <c r="N321" s="48"/>
      <c r="O321" s="48"/>
      <c r="P321" s="77"/>
      <c r="Q321" s="48"/>
      <c r="R321" s="77"/>
      <c r="S321" s="48"/>
      <c r="T321" s="77"/>
      <c r="U321" s="48"/>
      <c r="V321" s="48"/>
      <c r="W321" s="48"/>
      <c r="X321" s="48"/>
      <c r="Y321" s="48"/>
    </row>
    <row r="322" spans="1:25">
      <c r="A322" s="48"/>
      <c r="B322" s="48"/>
      <c r="C322" s="48"/>
      <c r="D322" s="48"/>
      <c r="E322" s="48"/>
      <c r="F322" s="48"/>
      <c r="G322" s="48"/>
      <c r="H322" s="48"/>
      <c r="I322" s="81">
        <v>275</v>
      </c>
      <c r="J322" s="65">
        <v>144</v>
      </c>
      <c r="K322" s="48"/>
      <c r="L322" s="63"/>
      <c r="M322" s="65">
        <v>45</v>
      </c>
      <c r="N322" s="48"/>
      <c r="O322" s="48"/>
      <c r="P322" s="77"/>
      <c r="Q322" s="48"/>
      <c r="R322" s="77"/>
      <c r="S322" s="48"/>
      <c r="T322" s="77"/>
      <c r="U322" s="48"/>
      <c r="V322" s="48"/>
      <c r="W322" s="48"/>
      <c r="X322" s="48"/>
      <c r="Y322" s="48"/>
    </row>
    <row r="323" spans="1:25">
      <c r="A323" s="48"/>
      <c r="B323" s="48"/>
      <c r="C323" s="48"/>
      <c r="D323" s="48"/>
      <c r="E323" s="48"/>
      <c r="F323" s="48"/>
      <c r="G323" s="48"/>
      <c r="H323" s="48"/>
      <c r="I323" s="81">
        <v>273</v>
      </c>
      <c r="J323" s="65">
        <v>144</v>
      </c>
      <c r="K323" s="48"/>
      <c r="L323" s="63"/>
      <c r="M323" s="65">
        <v>41</v>
      </c>
      <c r="N323" s="48"/>
      <c r="O323" s="48"/>
      <c r="P323" s="77"/>
      <c r="Q323" s="48"/>
      <c r="R323" s="77"/>
      <c r="S323" s="48"/>
      <c r="T323" s="77"/>
      <c r="U323" s="48"/>
      <c r="V323" s="48"/>
      <c r="W323" s="48"/>
      <c r="X323" s="48"/>
      <c r="Y323" s="48"/>
    </row>
    <row r="324" spans="1:25">
      <c r="A324" s="48"/>
      <c r="B324" s="48"/>
      <c r="C324" s="48"/>
      <c r="D324" s="48"/>
      <c r="E324" s="48"/>
      <c r="F324" s="48"/>
      <c r="G324" s="48"/>
      <c r="H324" s="48"/>
      <c r="I324" s="81">
        <v>272</v>
      </c>
      <c r="J324" s="65">
        <v>144</v>
      </c>
      <c r="K324" s="48"/>
      <c r="L324" s="63"/>
      <c r="M324" s="65">
        <v>40</v>
      </c>
      <c r="N324" s="48"/>
      <c r="O324" s="48"/>
      <c r="P324" s="77"/>
      <c r="Q324" s="48"/>
      <c r="R324" s="77"/>
      <c r="S324" s="48"/>
      <c r="T324" s="77"/>
      <c r="U324" s="48"/>
      <c r="V324" s="48"/>
      <c r="W324" s="48"/>
      <c r="X324" s="48"/>
      <c r="Y324" s="48"/>
    </row>
    <row r="325" spans="1:25">
      <c r="A325" s="48"/>
      <c r="B325" s="48"/>
      <c r="C325" s="48"/>
      <c r="D325" s="48"/>
      <c r="E325" s="48"/>
      <c r="F325" s="48"/>
      <c r="G325" s="48"/>
      <c r="H325" s="48"/>
      <c r="I325" s="81">
        <v>264</v>
      </c>
      <c r="J325" s="65">
        <v>142</v>
      </c>
      <c r="K325" s="48"/>
      <c r="L325" s="63"/>
      <c r="M325" s="65">
        <v>35</v>
      </c>
      <c r="N325" s="48"/>
      <c r="O325" s="48"/>
      <c r="P325" s="77"/>
      <c r="Q325" s="48"/>
      <c r="R325" s="77"/>
      <c r="S325" s="48"/>
      <c r="T325" s="77"/>
      <c r="U325" s="48"/>
      <c r="V325" s="48"/>
      <c r="W325" s="48"/>
      <c r="X325" s="48"/>
      <c r="Y325" s="48"/>
    </row>
    <row r="326" spans="1:25">
      <c r="A326" s="48"/>
      <c r="B326" s="48"/>
      <c r="C326" s="48"/>
      <c r="D326" s="48"/>
      <c r="E326" s="48"/>
      <c r="F326" s="48"/>
      <c r="G326" s="48"/>
      <c r="H326" s="48"/>
      <c r="I326" s="81">
        <v>260</v>
      </c>
      <c r="J326" s="65">
        <v>139</v>
      </c>
      <c r="K326" s="48"/>
      <c r="L326" s="63"/>
      <c r="M326" s="65">
        <v>32</v>
      </c>
      <c r="N326" s="48"/>
      <c r="O326" s="48"/>
      <c r="P326" s="77"/>
      <c r="Q326" s="48"/>
      <c r="R326" s="77"/>
      <c r="S326" s="48"/>
      <c r="T326" s="77"/>
      <c r="U326" s="48"/>
      <c r="V326" s="48"/>
      <c r="W326" s="48"/>
      <c r="X326" s="48"/>
      <c r="Y326" s="48"/>
    </row>
    <row r="327" spans="1:25">
      <c r="A327" s="48"/>
      <c r="B327" s="48"/>
      <c r="C327" s="48"/>
      <c r="D327" s="48"/>
      <c r="E327" s="48"/>
      <c r="F327" s="48"/>
      <c r="G327" s="48"/>
      <c r="H327" s="48"/>
      <c r="I327" s="81">
        <v>256</v>
      </c>
      <c r="J327" s="65">
        <v>138</v>
      </c>
      <c r="K327" s="48"/>
      <c r="L327" s="63"/>
      <c r="M327" s="65">
        <v>29</v>
      </c>
      <c r="N327" s="48"/>
      <c r="O327" s="48"/>
      <c r="P327" s="77"/>
      <c r="Q327" s="48"/>
      <c r="R327" s="77"/>
      <c r="S327" s="48"/>
      <c r="T327" s="77"/>
      <c r="U327" s="48"/>
      <c r="V327" s="48"/>
      <c r="W327" s="48"/>
      <c r="X327" s="48"/>
      <c r="Y327" s="48"/>
    </row>
    <row r="328" spans="1:25">
      <c r="A328" s="48"/>
      <c r="B328" s="48"/>
      <c r="C328" s="48"/>
      <c r="D328" s="48"/>
      <c r="E328" s="48"/>
      <c r="F328" s="48"/>
      <c r="G328" s="48"/>
      <c r="H328" s="48"/>
      <c r="I328" s="81">
        <v>253</v>
      </c>
      <c r="J328" s="65">
        <v>137</v>
      </c>
      <c r="K328" s="48"/>
      <c r="L328" s="63"/>
      <c r="M328" s="65">
        <v>25</v>
      </c>
      <c r="N328" s="48"/>
      <c r="O328" s="48"/>
      <c r="P328" s="77"/>
      <c r="Q328" s="48"/>
      <c r="R328" s="77"/>
      <c r="S328" s="48"/>
      <c r="T328" s="77"/>
      <c r="U328" s="48"/>
      <c r="V328" s="48"/>
      <c r="W328" s="48"/>
      <c r="X328" s="48"/>
      <c r="Y328" s="48"/>
    </row>
    <row r="329" spans="1:25">
      <c r="A329" s="48"/>
      <c r="B329" s="48"/>
      <c r="C329" s="48"/>
      <c r="D329" s="48"/>
      <c r="E329" s="48"/>
      <c r="F329" s="48"/>
      <c r="G329" s="48"/>
      <c r="H329" s="48"/>
      <c r="I329" s="81">
        <v>245</v>
      </c>
      <c r="J329" s="65">
        <v>134</v>
      </c>
      <c r="K329" s="48"/>
      <c r="L329" s="63"/>
      <c r="M329" s="65">
        <v>24</v>
      </c>
      <c r="N329" s="48"/>
      <c r="O329" s="48"/>
      <c r="P329" s="77"/>
      <c r="Q329" s="48"/>
      <c r="R329" s="77"/>
      <c r="S329" s="48"/>
      <c r="T329" s="77"/>
      <c r="U329" s="48"/>
      <c r="V329" s="48"/>
      <c r="W329" s="48"/>
      <c r="X329" s="48"/>
      <c r="Y329" s="48"/>
    </row>
    <row r="330" spans="1:25">
      <c r="A330" s="48"/>
      <c r="B330" s="48"/>
      <c r="C330" s="48"/>
      <c r="D330" s="48"/>
      <c r="E330" s="48"/>
      <c r="F330" s="48"/>
      <c r="G330" s="48"/>
      <c r="H330" s="48"/>
      <c r="I330" s="81">
        <v>241</v>
      </c>
      <c r="J330" s="65">
        <v>133</v>
      </c>
      <c r="K330" s="48"/>
      <c r="L330" s="63"/>
      <c r="M330" s="65">
        <v>21</v>
      </c>
      <c r="N330" s="48"/>
      <c r="O330" s="48"/>
      <c r="P330" s="77"/>
      <c r="Q330" s="48"/>
      <c r="R330" s="77"/>
      <c r="S330" s="48"/>
      <c r="T330" s="77"/>
      <c r="U330" s="48"/>
      <c r="V330" s="48"/>
      <c r="W330" s="48"/>
      <c r="X330" s="48"/>
      <c r="Y330" s="48"/>
    </row>
    <row r="331" spans="1:25">
      <c r="A331" s="48"/>
      <c r="B331" s="48"/>
      <c r="C331" s="48"/>
      <c r="D331" s="48"/>
      <c r="E331" s="48"/>
      <c r="F331" s="48"/>
      <c r="G331" s="48"/>
      <c r="H331" s="48"/>
      <c r="I331" s="81">
        <v>234</v>
      </c>
      <c r="J331" s="65">
        <v>133</v>
      </c>
      <c r="K331" s="48"/>
      <c r="L331" s="63"/>
      <c r="M331" s="65">
        <v>288</v>
      </c>
      <c r="N331" s="48"/>
      <c r="O331" s="48"/>
      <c r="P331" s="77"/>
      <c r="Q331" s="48"/>
      <c r="R331" s="77"/>
      <c r="S331" s="48"/>
      <c r="T331" s="77"/>
      <c r="U331" s="48"/>
      <c r="V331" s="48"/>
      <c r="W331" s="48"/>
      <c r="X331" s="48"/>
      <c r="Y331" s="48"/>
    </row>
    <row r="332" spans="1:25">
      <c r="A332" s="48"/>
      <c r="B332" s="48"/>
      <c r="C332" s="48"/>
      <c r="D332" s="48"/>
      <c r="E332" s="48"/>
      <c r="F332" s="48"/>
      <c r="G332" s="48"/>
      <c r="H332" s="48"/>
      <c r="I332" s="81">
        <v>227</v>
      </c>
      <c r="J332" s="65">
        <v>131</v>
      </c>
      <c r="K332" s="48"/>
      <c r="L332" s="63"/>
      <c r="M332" s="65">
        <v>286</v>
      </c>
      <c r="N332" s="48"/>
      <c r="O332" s="48"/>
      <c r="P332" s="77"/>
      <c r="Q332" s="48"/>
      <c r="R332" s="77"/>
      <c r="S332" s="48"/>
      <c r="T332" s="77"/>
      <c r="U332" s="48"/>
      <c r="V332" s="48"/>
      <c r="W332" s="48"/>
      <c r="X332" s="48"/>
      <c r="Y332" s="48"/>
    </row>
    <row r="333" spans="1:25">
      <c r="A333" s="48"/>
      <c r="B333" s="48"/>
      <c r="C333" s="48"/>
      <c r="D333" s="48"/>
      <c r="E333" s="48"/>
      <c r="F333" s="48"/>
      <c r="G333" s="48"/>
      <c r="H333" s="48"/>
      <c r="I333" s="81">
        <v>224</v>
      </c>
      <c r="J333" s="65">
        <v>121</v>
      </c>
      <c r="K333" s="48"/>
      <c r="L333" s="63"/>
      <c r="M333" s="65">
        <v>286</v>
      </c>
      <c r="N333" s="48"/>
      <c r="O333" s="48"/>
      <c r="P333" s="77"/>
      <c r="Q333" s="48"/>
      <c r="R333" s="77"/>
      <c r="S333" s="48"/>
      <c r="T333" s="77"/>
      <c r="U333" s="48"/>
      <c r="V333" s="48"/>
      <c r="W333" s="48"/>
      <c r="X333" s="48"/>
      <c r="Y333" s="48"/>
    </row>
    <row r="334" spans="1:25">
      <c r="A334" s="48"/>
      <c r="B334" s="48"/>
      <c r="C334" s="48"/>
      <c r="D334" s="48"/>
      <c r="E334" s="48"/>
      <c r="F334" s="48"/>
      <c r="G334" s="48"/>
      <c r="H334" s="48"/>
      <c r="I334" s="81">
        <v>222</v>
      </c>
      <c r="J334" s="65">
        <v>120</v>
      </c>
      <c r="K334" s="48"/>
      <c r="L334" s="63"/>
      <c r="M334" s="65">
        <v>282</v>
      </c>
      <c r="N334" s="48"/>
      <c r="O334" s="48"/>
      <c r="P334" s="77"/>
      <c r="Q334" s="48"/>
      <c r="R334" s="77"/>
      <c r="S334" s="48"/>
      <c r="T334" s="77"/>
      <c r="U334" s="48"/>
      <c r="V334" s="48"/>
      <c r="W334" s="48"/>
      <c r="X334" s="48"/>
      <c r="Y334" s="48"/>
    </row>
    <row r="335" spans="1:25">
      <c r="A335" s="48"/>
      <c r="B335" s="48"/>
      <c r="C335" s="48"/>
      <c r="D335" s="48"/>
      <c r="E335" s="48"/>
      <c r="F335" s="48"/>
      <c r="G335" s="48"/>
      <c r="H335" s="48"/>
      <c r="I335" s="81">
        <v>219</v>
      </c>
      <c r="J335" s="65">
        <v>119</v>
      </c>
      <c r="K335" s="48"/>
      <c r="L335" s="63"/>
      <c r="M335" s="65">
        <v>280</v>
      </c>
      <c r="N335" s="48"/>
      <c r="O335" s="48"/>
      <c r="P335" s="77"/>
      <c r="Q335" s="48"/>
      <c r="R335" s="77"/>
      <c r="S335" s="48"/>
      <c r="T335" s="77"/>
      <c r="U335" s="48"/>
      <c r="V335" s="48"/>
      <c r="W335" s="48"/>
      <c r="X335" s="48"/>
      <c r="Y335" s="48"/>
    </row>
    <row r="336" spans="1:25">
      <c r="A336" s="48"/>
      <c r="B336" s="48"/>
      <c r="C336" s="48"/>
      <c r="D336" s="48"/>
      <c r="E336" s="48"/>
      <c r="F336" s="48"/>
      <c r="G336" s="48"/>
      <c r="H336" s="48"/>
      <c r="I336" s="81">
        <v>212</v>
      </c>
      <c r="J336" s="65">
        <v>119</v>
      </c>
      <c r="K336" s="48"/>
      <c r="L336" s="63"/>
      <c r="M336" s="65">
        <v>280</v>
      </c>
      <c r="N336" s="48"/>
      <c r="O336" s="48"/>
      <c r="P336" s="77"/>
      <c r="Q336" s="48"/>
      <c r="R336" s="77"/>
      <c r="S336" s="48"/>
      <c r="T336" s="77"/>
      <c r="U336" s="48"/>
      <c r="V336" s="48"/>
      <c r="W336" s="48"/>
      <c r="X336" s="48"/>
      <c r="Y336" s="48"/>
    </row>
    <row r="337" spans="1:25">
      <c r="A337" s="48"/>
      <c r="B337" s="48"/>
      <c r="C337" s="48"/>
      <c r="D337" s="48"/>
      <c r="E337" s="48"/>
      <c r="F337" s="48"/>
      <c r="G337" s="48"/>
      <c r="H337" s="48"/>
      <c r="I337" s="81">
        <v>211</v>
      </c>
      <c r="J337" s="65">
        <v>118</v>
      </c>
      <c r="K337" s="48"/>
      <c r="L337" s="63"/>
      <c r="M337" s="65">
        <v>275</v>
      </c>
      <c r="N337" s="48"/>
      <c r="O337" s="48"/>
      <c r="P337" s="77"/>
      <c r="Q337" s="48"/>
      <c r="R337" s="77"/>
      <c r="S337" s="48"/>
      <c r="T337" s="77"/>
      <c r="U337" s="48"/>
      <c r="V337" s="48"/>
      <c r="W337" s="48"/>
      <c r="X337" s="48"/>
      <c r="Y337" s="48"/>
    </row>
    <row r="338" spans="1:25">
      <c r="A338" s="48"/>
      <c r="B338" s="48"/>
      <c r="C338" s="48"/>
      <c r="D338" s="48"/>
      <c r="E338" s="48"/>
      <c r="F338" s="48"/>
      <c r="G338" s="48"/>
      <c r="H338" s="48"/>
      <c r="I338" s="81">
        <v>211</v>
      </c>
      <c r="J338" s="65">
        <v>114</v>
      </c>
      <c r="K338" s="48"/>
      <c r="L338" s="63"/>
      <c r="M338" s="65">
        <v>272</v>
      </c>
      <c r="N338" s="48"/>
      <c r="O338" s="48"/>
      <c r="P338" s="77"/>
      <c r="Q338" s="48"/>
      <c r="R338" s="77"/>
      <c r="S338" s="48"/>
      <c r="T338" s="77"/>
      <c r="U338" s="48"/>
      <c r="V338" s="48"/>
      <c r="W338" s="48"/>
      <c r="X338" s="48"/>
      <c r="Y338" s="48"/>
    </row>
    <row r="339" spans="1:25">
      <c r="A339" s="48"/>
      <c r="B339" s="48"/>
      <c r="C339" s="48"/>
      <c r="D339" s="48"/>
      <c r="E339" s="48"/>
      <c r="F339" s="48"/>
      <c r="G339" s="48"/>
      <c r="H339" s="48"/>
      <c r="I339" s="81">
        <v>209</v>
      </c>
      <c r="J339" s="65">
        <v>111</v>
      </c>
      <c r="K339" s="48"/>
      <c r="L339" s="63"/>
      <c r="M339" s="65">
        <v>261</v>
      </c>
      <c r="N339" s="48"/>
      <c r="O339" s="48"/>
      <c r="P339" s="77"/>
      <c r="Q339" s="48"/>
      <c r="R339" s="77"/>
      <c r="S339" s="48"/>
      <c r="T339" s="77"/>
      <c r="U339" s="48"/>
      <c r="V339" s="48"/>
      <c r="W339" s="48"/>
      <c r="X339" s="48"/>
      <c r="Y339" s="48"/>
    </row>
    <row r="340" spans="1:25">
      <c r="A340" s="48"/>
      <c r="B340" s="48"/>
      <c r="C340" s="48"/>
      <c r="D340" s="48"/>
      <c r="E340" s="48"/>
      <c r="F340" s="48"/>
      <c r="G340" s="48"/>
      <c r="H340" s="48"/>
      <c r="I340" s="81">
        <v>209</v>
      </c>
      <c r="J340" s="65">
        <v>106</v>
      </c>
      <c r="K340" s="48"/>
      <c r="L340" s="63"/>
      <c r="M340" s="65">
        <v>249</v>
      </c>
      <c r="N340" s="48"/>
      <c r="O340" s="48"/>
      <c r="P340" s="77"/>
      <c r="Q340" s="48"/>
      <c r="R340" s="77"/>
      <c r="S340" s="48"/>
      <c r="T340" s="77"/>
      <c r="U340" s="48"/>
      <c r="V340" s="48"/>
      <c r="W340" s="48"/>
      <c r="X340" s="48"/>
      <c r="Y340" s="48"/>
    </row>
    <row r="341" spans="1:25">
      <c r="A341" s="48"/>
      <c r="B341" s="48"/>
      <c r="C341" s="48"/>
      <c r="D341" s="48"/>
      <c r="E341" s="48"/>
      <c r="F341" s="48"/>
      <c r="G341" s="48"/>
      <c r="H341" s="48"/>
      <c r="I341" s="81">
        <v>209</v>
      </c>
      <c r="J341" s="65">
        <v>103</v>
      </c>
      <c r="K341" s="48"/>
      <c r="L341" s="63"/>
      <c r="M341" s="65">
        <v>235</v>
      </c>
      <c r="N341" s="48"/>
      <c r="O341" s="48"/>
      <c r="P341" s="77"/>
      <c r="Q341" s="48"/>
      <c r="R341" s="77"/>
      <c r="S341" s="48"/>
      <c r="T341" s="77"/>
      <c r="U341" s="48"/>
      <c r="V341" s="48"/>
      <c r="W341" s="48"/>
      <c r="X341" s="48"/>
      <c r="Y341" s="48"/>
    </row>
    <row r="342" spans="1:25">
      <c r="A342" s="48"/>
      <c r="B342" s="48"/>
      <c r="C342" s="48"/>
      <c r="D342" s="48"/>
      <c r="E342" s="48"/>
      <c r="F342" s="48"/>
      <c r="G342" s="48"/>
      <c r="H342" s="48"/>
      <c r="I342" s="81">
        <v>206</v>
      </c>
      <c r="J342" s="65">
        <v>101</v>
      </c>
      <c r="K342" s="48"/>
      <c r="L342" s="63"/>
      <c r="M342" s="65">
        <v>232</v>
      </c>
      <c r="N342" s="48"/>
      <c r="O342" s="48"/>
      <c r="P342" s="77"/>
      <c r="Q342" s="48"/>
      <c r="R342" s="77"/>
      <c r="S342" s="48"/>
      <c r="T342" s="77"/>
      <c r="U342" s="48"/>
      <c r="V342" s="48"/>
      <c r="W342" s="48"/>
      <c r="X342" s="48"/>
      <c r="Y342" s="48"/>
    </row>
    <row r="343" spans="1:25">
      <c r="A343" s="48"/>
      <c r="B343" s="48"/>
      <c r="C343" s="48"/>
      <c r="D343" s="48"/>
      <c r="E343" s="48"/>
      <c r="F343" s="48"/>
      <c r="G343" s="48"/>
      <c r="H343" s="48"/>
      <c r="I343" s="81">
        <v>206</v>
      </c>
      <c r="J343" s="65">
        <v>99</v>
      </c>
      <c r="K343" s="48"/>
      <c r="L343" s="63"/>
      <c r="M343" s="65">
        <v>225</v>
      </c>
      <c r="N343" s="48"/>
      <c r="O343" s="48"/>
      <c r="P343" s="77"/>
      <c r="Q343" s="48"/>
      <c r="R343" s="77"/>
      <c r="S343" s="48"/>
      <c r="T343" s="77"/>
      <c r="U343" s="48"/>
      <c r="V343" s="48"/>
      <c r="W343" s="48"/>
      <c r="X343" s="48"/>
      <c r="Y343" s="48"/>
    </row>
    <row r="344" spans="1:25">
      <c r="A344" s="48"/>
      <c r="B344" s="48"/>
      <c r="C344" s="48"/>
      <c r="D344" s="48"/>
      <c r="E344" s="48"/>
      <c r="F344" s="48"/>
      <c r="G344" s="48"/>
      <c r="H344" s="48"/>
      <c r="I344" s="81">
        <v>199</v>
      </c>
      <c r="J344" s="65">
        <v>99</v>
      </c>
      <c r="K344" s="48"/>
      <c r="L344" s="63"/>
      <c r="M344" s="65">
        <v>222</v>
      </c>
      <c r="N344" s="48"/>
      <c r="O344" s="48"/>
      <c r="P344" s="77"/>
      <c r="Q344" s="48"/>
      <c r="R344" s="77"/>
      <c r="S344" s="48"/>
      <c r="T344" s="77"/>
      <c r="U344" s="48"/>
      <c r="V344" s="48"/>
      <c r="W344" s="48"/>
      <c r="X344" s="48"/>
      <c r="Y344" s="48"/>
    </row>
    <row r="345" spans="1:25">
      <c r="A345" s="48"/>
      <c r="B345" s="48"/>
      <c r="C345" s="48"/>
      <c r="D345" s="48"/>
      <c r="E345" s="48"/>
      <c r="F345" s="48"/>
      <c r="G345" s="48"/>
      <c r="H345" s="48"/>
      <c r="I345" s="81">
        <v>195</v>
      </c>
      <c r="J345" s="65">
        <v>94</v>
      </c>
      <c r="K345" s="48"/>
      <c r="L345" s="63"/>
      <c r="M345" s="65">
        <v>217</v>
      </c>
      <c r="N345" s="48"/>
      <c r="O345" s="48"/>
      <c r="P345" s="77"/>
      <c r="Q345" s="48"/>
      <c r="R345" s="77"/>
      <c r="S345" s="48"/>
      <c r="T345" s="77"/>
      <c r="U345" s="48"/>
      <c r="V345" s="48"/>
      <c r="W345" s="48"/>
      <c r="X345" s="48"/>
      <c r="Y345" s="48"/>
    </row>
    <row r="346" spans="1:25">
      <c r="A346" s="48"/>
      <c r="B346" s="48"/>
      <c r="C346" s="48"/>
      <c r="D346" s="48"/>
      <c r="E346" s="48"/>
      <c r="F346" s="48"/>
      <c r="G346" s="48"/>
      <c r="H346" s="48"/>
      <c r="I346" s="81">
        <v>193</v>
      </c>
      <c r="J346" s="65">
        <v>92</v>
      </c>
      <c r="K346" s="48"/>
      <c r="L346" s="63"/>
      <c r="M346" s="65">
        <v>216</v>
      </c>
      <c r="N346" s="48"/>
      <c r="O346" s="48"/>
      <c r="P346" s="77"/>
      <c r="Q346" s="48"/>
      <c r="R346" s="77"/>
      <c r="S346" s="48"/>
      <c r="T346" s="77"/>
      <c r="U346" s="48"/>
      <c r="V346" s="48"/>
      <c r="W346" s="48"/>
      <c r="X346" s="48"/>
      <c r="Y346" s="48"/>
    </row>
    <row r="347" spans="1:25">
      <c r="A347" s="48"/>
      <c r="B347" s="48"/>
      <c r="C347" s="48"/>
      <c r="D347" s="48"/>
      <c r="E347" s="48"/>
      <c r="F347" s="48"/>
      <c r="G347" s="48"/>
      <c r="H347" s="48"/>
      <c r="I347" s="81">
        <v>183</v>
      </c>
      <c r="J347" s="65">
        <v>89</v>
      </c>
      <c r="K347" s="48"/>
      <c r="L347" s="63"/>
      <c r="M347" s="65">
        <v>213</v>
      </c>
      <c r="N347" s="48"/>
      <c r="O347" s="48"/>
      <c r="P347" s="77"/>
      <c r="Q347" s="48"/>
      <c r="R347" s="77"/>
      <c r="S347" s="48"/>
      <c r="T347" s="77"/>
      <c r="U347" s="48"/>
      <c r="V347" s="48"/>
      <c r="W347" s="48"/>
      <c r="X347" s="48"/>
      <c r="Y347" s="48"/>
    </row>
    <row r="348" spans="1:25">
      <c r="A348" s="48"/>
      <c r="B348" s="48"/>
      <c r="C348" s="48"/>
      <c r="D348" s="48"/>
      <c r="E348" s="48"/>
      <c r="F348" s="48"/>
      <c r="G348" s="48"/>
      <c r="H348" s="48"/>
      <c r="I348" s="81">
        <v>178</v>
      </c>
      <c r="J348" s="65">
        <v>84</v>
      </c>
      <c r="K348" s="48"/>
      <c r="L348" s="63"/>
      <c r="M348" s="65">
        <v>208</v>
      </c>
      <c r="N348" s="48"/>
      <c r="O348" s="48"/>
      <c r="P348" s="77"/>
      <c r="Q348" s="48"/>
      <c r="R348" s="77"/>
      <c r="S348" s="48"/>
      <c r="T348" s="77"/>
      <c r="U348" s="48"/>
      <c r="V348" s="48"/>
      <c r="W348" s="48"/>
      <c r="X348" s="48"/>
      <c r="Y348" s="48"/>
    </row>
    <row r="349" spans="1:25">
      <c r="A349" s="48"/>
      <c r="B349" s="48"/>
      <c r="C349" s="48"/>
      <c r="D349" s="48"/>
      <c r="E349" s="48"/>
      <c r="F349" s="48"/>
      <c r="G349" s="48"/>
      <c r="H349" s="48"/>
      <c r="I349" s="81">
        <v>172</v>
      </c>
      <c r="J349" s="65">
        <v>78</v>
      </c>
      <c r="K349" s="48"/>
      <c r="L349" s="63"/>
      <c r="M349" s="65">
        <v>198</v>
      </c>
      <c r="N349" s="48"/>
      <c r="O349" s="48"/>
      <c r="P349" s="77"/>
      <c r="Q349" s="48"/>
      <c r="R349" s="77"/>
      <c r="S349" s="48"/>
      <c r="T349" s="77"/>
      <c r="U349" s="48"/>
      <c r="V349" s="48"/>
      <c r="W349" s="48"/>
      <c r="X349" s="48"/>
      <c r="Y349" s="48"/>
    </row>
    <row r="350" spans="1:25">
      <c r="A350" s="48"/>
      <c r="B350" s="48"/>
      <c r="C350" s="48"/>
      <c r="D350" s="48"/>
      <c r="E350" s="48"/>
      <c r="F350" s="48"/>
      <c r="G350" s="48"/>
      <c r="H350" s="48"/>
      <c r="I350" s="81">
        <v>171</v>
      </c>
      <c r="J350" s="65">
        <v>75</v>
      </c>
      <c r="K350" s="48"/>
      <c r="L350" s="63"/>
      <c r="M350" s="65">
        <v>197</v>
      </c>
      <c r="N350" s="48"/>
      <c r="O350" s="48"/>
      <c r="P350" s="77"/>
      <c r="Q350" s="48"/>
      <c r="R350" s="77"/>
      <c r="S350" s="48"/>
      <c r="T350" s="77"/>
      <c r="U350" s="48"/>
      <c r="V350" s="48"/>
      <c r="W350" s="48"/>
      <c r="X350" s="48"/>
      <c r="Y350" s="48"/>
    </row>
    <row r="351" spans="1:25">
      <c r="A351" s="48"/>
      <c r="B351" s="48"/>
      <c r="C351" s="48"/>
      <c r="D351" s="48"/>
      <c r="E351" s="48"/>
      <c r="F351" s="48"/>
      <c r="G351" s="48"/>
      <c r="H351" s="48"/>
      <c r="I351" s="81">
        <v>171</v>
      </c>
      <c r="J351" s="65">
        <v>68</v>
      </c>
      <c r="K351" s="48"/>
      <c r="L351" s="63"/>
      <c r="M351" s="65">
        <v>186</v>
      </c>
      <c r="N351" s="48"/>
      <c r="O351" s="48"/>
      <c r="P351" s="77"/>
      <c r="Q351" s="48"/>
      <c r="R351" s="77"/>
      <c r="S351" s="48"/>
      <c r="T351" s="77"/>
      <c r="U351" s="48"/>
      <c r="V351" s="48"/>
      <c r="W351" s="48"/>
      <c r="X351" s="48"/>
      <c r="Y351" s="48"/>
    </row>
    <row r="352" spans="1:25">
      <c r="A352" s="48"/>
      <c r="B352" s="48"/>
      <c r="C352" s="48"/>
      <c r="D352" s="48"/>
      <c r="E352" s="48"/>
      <c r="F352" s="48"/>
      <c r="G352" s="48"/>
      <c r="H352" s="48"/>
      <c r="I352" s="81">
        <v>169</v>
      </c>
      <c r="J352" s="65">
        <v>65</v>
      </c>
      <c r="K352" s="48"/>
      <c r="L352" s="63"/>
      <c r="M352" s="65">
        <v>182</v>
      </c>
      <c r="N352" s="48"/>
      <c r="O352" s="48"/>
      <c r="P352" s="77"/>
      <c r="Q352" s="48"/>
      <c r="R352" s="77"/>
      <c r="S352" s="48"/>
      <c r="T352" s="77"/>
      <c r="U352" s="48"/>
      <c r="V352" s="48"/>
      <c r="W352" s="48"/>
      <c r="X352" s="48"/>
      <c r="Y352" s="48"/>
    </row>
    <row r="353" spans="1:25">
      <c r="A353" s="48"/>
      <c r="B353" s="48"/>
      <c r="C353" s="48"/>
      <c r="D353" s="48"/>
      <c r="E353" s="48"/>
      <c r="F353" s="48"/>
      <c r="G353" s="48"/>
      <c r="H353" s="48"/>
      <c r="I353" s="81">
        <v>164</v>
      </c>
      <c r="J353" s="65">
        <v>65</v>
      </c>
      <c r="K353" s="48"/>
      <c r="L353" s="63"/>
      <c r="M353" s="65">
        <v>171</v>
      </c>
      <c r="N353" s="48"/>
      <c r="O353" s="48"/>
      <c r="P353" s="77"/>
      <c r="Q353" s="48"/>
      <c r="R353" s="77"/>
      <c r="S353" s="48"/>
      <c r="T353" s="77"/>
      <c r="U353" s="48"/>
      <c r="V353" s="48"/>
      <c r="W353" s="48"/>
      <c r="X353" s="48"/>
      <c r="Y353" s="48"/>
    </row>
    <row r="354" spans="1:25">
      <c r="A354" s="48"/>
      <c r="B354" s="48"/>
      <c r="C354" s="48"/>
      <c r="D354" s="48"/>
      <c r="E354" s="48"/>
      <c r="F354" s="48"/>
      <c r="G354" s="48"/>
      <c r="H354" s="48"/>
      <c r="I354" s="81">
        <v>158</v>
      </c>
      <c r="J354" s="65">
        <v>62</v>
      </c>
      <c r="K354" s="48"/>
      <c r="L354" s="63"/>
      <c r="M354" s="65">
        <v>170</v>
      </c>
      <c r="N354" s="48"/>
      <c r="O354" s="48"/>
      <c r="P354" s="77"/>
      <c r="Q354" s="48"/>
      <c r="R354" s="77"/>
      <c r="S354" s="48"/>
      <c r="T354" s="77"/>
      <c r="U354" s="48"/>
      <c r="V354" s="48"/>
      <c r="W354" s="48"/>
      <c r="X354" s="48"/>
      <c r="Y354" s="48"/>
    </row>
    <row r="355" spans="1:25">
      <c r="A355" s="48"/>
      <c r="B355" s="48"/>
      <c r="C355" s="48"/>
      <c r="D355" s="48"/>
      <c r="E355" s="48"/>
      <c r="F355" s="48"/>
      <c r="G355" s="48"/>
      <c r="H355" s="48"/>
      <c r="I355" s="81">
        <v>158</v>
      </c>
      <c r="J355" s="65">
        <v>58</v>
      </c>
      <c r="K355" s="48"/>
      <c r="L355" s="63"/>
      <c r="M355" s="65">
        <v>169</v>
      </c>
      <c r="N355" s="48"/>
      <c r="O355" s="48"/>
      <c r="P355" s="77"/>
      <c r="Q355" s="48"/>
      <c r="R355" s="77"/>
      <c r="S355" s="48"/>
      <c r="T355" s="77"/>
      <c r="U355" s="48"/>
      <c r="V355" s="48"/>
      <c r="W355" s="48"/>
      <c r="X355" s="48"/>
      <c r="Y355" s="48"/>
    </row>
    <row r="356" spans="1:25">
      <c r="A356" s="48"/>
      <c r="B356" s="48"/>
      <c r="C356" s="48"/>
      <c r="D356" s="48"/>
      <c r="E356" s="48"/>
      <c r="F356" s="48"/>
      <c r="G356" s="48"/>
      <c r="H356" s="48"/>
      <c r="I356" s="81">
        <v>158</v>
      </c>
      <c r="J356" s="65">
        <v>43</v>
      </c>
      <c r="K356" s="48"/>
      <c r="L356" s="63"/>
      <c r="M356" s="65">
        <v>168</v>
      </c>
      <c r="N356" s="48"/>
      <c r="O356" s="48"/>
      <c r="P356" s="77"/>
      <c r="Q356" s="48"/>
      <c r="R356" s="77"/>
      <c r="S356" s="48"/>
      <c r="T356" s="77"/>
      <c r="U356" s="48"/>
      <c r="V356" s="48"/>
      <c r="W356" s="48"/>
      <c r="X356" s="48"/>
      <c r="Y356" s="48"/>
    </row>
    <row r="357" spans="1:25">
      <c r="A357" s="48"/>
      <c r="B357" s="48"/>
      <c r="C357" s="48"/>
      <c r="D357" s="48"/>
      <c r="E357" s="48"/>
      <c r="F357" s="48"/>
      <c r="G357" s="48"/>
      <c r="H357" s="48"/>
      <c r="I357" s="81">
        <v>155</v>
      </c>
      <c r="J357" s="65">
        <v>26</v>
      </c>
      <c r="K357" s="48"/>
      <c r="L357" s="63"/>
      <c r="M357" s="65">
        <v>166</v>
      </c>
      <c r="N357" s="48"/>
      <c r="O357" s="48"/>
      <c r="P357" s="77"/>
      <c r="Q357" s="48"/>
      <c r="R357" s="77"/>
      <c r="S357" s="48"/>
      <c r="T357" s="77"/>
      <c r="U357" s="48"/>
      <c r="V357" s="48"/>
      <c r="W357" s="48"/>
      <c r="X357" s="48"/>
      <c r="Y357" s="48"/>
    </row>
    <row r="358" spans="1:25">
      <c r="A358" s="48"/>
      <c r="B358" s="48"/>
      <c r="C358" s="48"/>
      <c r="D358" s="48"/>
      <c r="E358" s="48"/>
      <c r="F358" s="48"/>
      <c r="G358" s="48"/>
      <c r="H358" s="48"/>
      <c r="I358" s="81">
        <v>155</v>
      </c>
      <c r="J358" s="65">
        <v>23</v>
      </c>
      <c r="K358" s="48"/>
      <c r="L358" s="63"/>
      <c r="M358" s="65">
        <v>166</v>
      </c>
      <c r="N358" s="48"/>
      <c r="O358" s="48"/>
      <c r="P358" s="77"/>
      <c r="Q358" s="48"/>
      <c r="R358" s="77"/>
      <c r="S358" s="48"/>
      <c r="T358" s="77"/>
      <c r="U358" s="48"/>
      <c r="V358" s="48"/>
      <c r="W358" s="48"/>
      <c r="X358" s="48"/>
      <c r="Y358" s="48"/>
    </row>
    <row r="359" spans="1:25">
      <c r="A359" s="48"/>
      <c r="B359" s="48"/>
      <c r="C359" s="48"/>
      <c r="D359" s="48"/>
      <c r="E359" s="48"/>
      <c r="F359" s="48"/>
      <c r="G359" s="48"/>
      <c r="H359" s="48"/>
      <c r="I359" s="81">
        <v>153</v>
      </c>
      <c r="J359" s="65">
        <v>0</v>
      </c>
      <c r="K359" s="48"/>
      <c r="L359" s="63"/>
      <c r="M359" s="65">
        <v>165</v>
      </c>
      <c r="N359" s="48"/>
      <c r="O359" s="48"/>
      <c r="P359" s="77"/>
      <c r="Q359" s="48"/>
      <c r="R359" s="77"/>
      <c r="S359" s="48"/>
      <c r="T359" s="77"/>
      <c r="U359" s="48"/>
      <c r="V359" s="48"/>
      <c r="W359" s="48"/>
      <c r="X359" s="48"/>
      <c r="Y359" s="48"/>
    </row>
    <row r="360" spans="1:25">
      <c r="A360" s="48"/>
      <c r="B360" s="48"/>
      <c r="C360" s="48"/>
      <c r="D360" s="48"/>
      <c r="E360" s="48"/>
      <c r="F360" s="48"/>
      <c r="G360" s="48"/>
      <c r="H360" s="48"/>
      <c r="I360" s="81">
        <v>150</v>
      </c>
      <c r="J360" s="65">
        <v>0</v>
      </c>
      <c r="K360" s="48"/>
      <c r="L360" s="63"/>
      <c r="M360" s="65">
        <v>165</v>
      </c>
      <c r="N360" s="48"/>
      <c r="O360" s="48"/>
      <c r="P360" s="77"/>
      <c r="Q360" s="48"/>
      <c r="R360" s="77"/>
      <c r="S360" s="48"/>
      <c r="T360" s="77"/>
      <c r="U360" s="48"/>
      <c r="V360" s="48"/>
      <c r="W360" s="48"/>
      <c r="X360" s="48"/>
      <c r="Y360" s="48"/>
    </row>
    <row r="361" spans="1:25">
      <c r="A361" s="48"/>
      <c r="B361" s="48"/>
      <c r="C361" s="48"/>
      <c r="D361" s="48"/>
      <c r="E361" s="48"/>
      <c r="F361" s="48"/>
      <c r="G361" s="48"/>
      <c r="H361" s="48"/>
      <c r="I361" s="81">
        <v>149</v>
      </c>
      <c r="J361" s="65">
        <v>0</v>
      </c>
      <c r="K361" s="48"/>
      <c r="L361" s="63"/>
      <c r="M361" s="65">
        <v>161</v>
      </c>
      <c r="N361" s="48"/>
      <c r="O361" s="48"/>
      <c r="P361" s="77"/>
      <c r="Q361" s="48"/>
      <c r="R361" s="77"/>
      <c r="S361" s="48"/>
      <c r="T361" s="77"/>
      <c r="U361" s="48"/>
      <c r="V361" s="48"/>
      <c r="W361" s="48"/>
      <c r="X361" s="48"/>
      <c r="Y361" s="48"/>
    </row>
    <row r="362" spans="1:25">
      <c r="A362" s="48"/>
      <c r="B362" s="48"/>
      <c r="C362" s="48"/>
      <c r="D362" s="48"/>
      <c r="E362" s="48"/>
      <c r="F362" s="48"/>
      <c r="G362" s="48"/>
      <c r="H362" s="48"/>
      <c r="I362" s="81">
        <v>149</v>
      </c>
      <c r="J362" s="65">
        <v>289</v>
      </c>
      <c r="K362" s="48"/>
      <c r="L362" s="63"/>
      <c r="M362" s="65">
        <v>157</v>
      </c>
      <c r="N362" s="48"/>
      <c r="O362" s="48"/>
      <c r="P362" s="77"/>
      <c r="Q362" s="48"/>
      <c r="R362" s="77"/>
      <c r="S362" s="48"/>
      <c r="T362" s="77"/>
      <c r="U362" s="48"/>
      <c r="V362" s="48"/>
      <c r="W362" s="48"/>
      <c r="X362" s="48"/>
      <c r="Y362" s="48"/>
    </row>
    <row r="363" spans="1:25">
      <c r="A363" s="48"/>
      <c r="B363" s="48"/>
      <c r="C363" s="48"/>
      <c r="D363" s="48"/>
      <c r="E363" s="48"/>
      <c r="F363" s="48"/>
      <c r="G363" s="48"/>
      <c r="H363" s="48"/>
      <c r="I363" s="81">
        <v>147</v>
      </c>
      <c r="J363" s="65">
        <v>288</v>
      </c>
      <c r="K363" s="48"/>
      <c r="L363" s="63"/>
      <c r="M363" s="65">
        <v>152</v>
      </c>
      <c r="N363" s="48"/>
      <c r="O363" s="48"/>
      <c r="P363" s="77"/>
      <c r="Q363" s="48"/>
      <c r="R363" s="77"/>
      <c r="S363" s="48"/>
      <c r="T363" s="77"/>
      <c r="U363" s="48"/>
      <c r="V363" s="48"/>
      <c r="W363" s="48"/>
      <c r="X363" s="48"/>
      <c r="Y363" s="48"/>
    </row>
    <row r="364" spans="1:25">
      <c r="A364" s="48"/>
      <c r="B364" s="48"/>
      <c r="C364" s="48"/>
      <c r="D364" s="48"/>
      <c r="E364" s="48"/>
      <c r="F364" s="48"/>
      <c r="G364" s="48"/>
      <c r="H364" s="48"/>
      <c r="I364" s="81">
        <v>144</v>
      </c>
      <c r="J364" s="65">
        <v>286</v>
      </c>
      <c r="K364" s="48"/>
      <c r="L364" s="63"/>
      <c r="M364" s="65">
        <v>152</v>
      </c>
      <c r="N364" s="48"/>
      <c r="O364" s="48"/>
      <c r="P364" s="77"/>
      <c r="Q364" s="48"/>
      <c r="R364" s="77"/>
      <c r="S364" s="48"/>
      <c r="T364" s="77"/>
      <c r="U364" s="48"/>
      <c r="V364" s="48"/>
      <c r="W364" s="48"/>
      <c r="X364" s="48"/>
      <c r="Y364" s="48"/>
    </row>
    <row r="365" spans="1:25">
      <c r="A365" s="48"/>
      <c r="B365" s="48"/>
      <c r="C365" s="48"/>
      <c r="D365" s="48"/>
      <c r="E365" s="48"/>
      <c r="F365" s="48"/>
      <c r="G365" s="48"/>
      <c r="H365" s="48"/>
      <c r="I365" s="81">
        <v>141</v>
      </c>
      <c r="J365" s="65">
        <v>285</v>
      </c>
      <c r="K365" s="48"/>
      <c r="L365" s="63"/>
      <c r="M365" s="65">
        <v>149</v>
      </c>
      <c r="N365" s="48"/>
      <c r="O365" s="48"/>
      <c r="P365" s="77"/>
      <c r="Q365" s="48"/>
      <c r="R365" s="77"/>
      <c r="S365" s="48"/>
      <c r="T365" s="77"/>
      <c r="U365" s="48"/>
      <c r="V365" s="48"/>
      <c r="W365" s="48"/>
      <c r="X365" s="48"/>
      <c r="Y365" s="48"/>
    </row>
    <row r="366" spans="1:25">
      <c r="A366" s="48"/>
      <c r="B366" s="48"/>
      <c r="C366" s="48"/>
      <c r="D366" s="48"/>
      <c r="E366" s="48"/>
      <c r="F366" s="48"/>
      <c r="G366" s="48"/>
      <c r="H366" s="48"/>
      <c r="I366" s="81">
        <v>141</v>
      </c>
      <c r="J366" s="65">
        <v>284</v>
      </c>
      <c r="K366" s="48"/>
      <c r="L366" s="63"/>
      <c r="M366" s="65">
        <v>146</v>
      </c>
      <c r="N366" s="48"/>
      <c r="O366" s="48"/>
      <c r="P366" s="77"/>
      <c r="Q366" s="48"/>
      <c r="R366" s="77"/>
      <c r="S366" s="48"/>
      <c r="T366" s="77"/>
      <c r="U366" s="48"/>
      <c r="V366" s="48"/>
      <c r="W366" s="48"/>
      <c r="X366" s="48"/>
      <c r="Y366" s="48"/>
    </row>
    <row r="367" spans="1:25">
      <c r="A367" s="48"/>
      <c r="B367" s="48"/>
      <c r="C367" s="48"/>
      <c r="D367" s="48"/>
      <c r="E367" s="48"/>
      <c r="F367" s="48"/>
      <c r="G367" s="48"/>
      <c r="H367" s="48"/>
      <c r="I367" s="81">
        <v>139</v>
      </c>
      <c r="J367" s="65">
        <v>279</v>
      </c>
      <c r="K367" s="48"/>
      <c r="L367" s="63"/>
      <c r="M367" s="65">
        <v>146</v>
      </c>
      <c r="N367" s="48"/>
      <c r="O367" s="48"/>
      <c r="P367" s="77"/>
      <c r="Q367" s="48"/>
      <c r="R367" s="77"/>
      <c r="S367" s="48"/>
      <c r="T367" s="77"/>
      <c r="U367" s="48"/>
      <c r="V367" s="48"/>
      <c r="W367" s="48"/>
      <c r="X367" s="48"/>
      <c r="Y367" s="48"/>
    </row>
    <row r="368" spans="1:25">
      <c r="A368" s="48"/>
      <c r="B368" s="48"/>
      <c r="C368" s="48"/>
      <c r="D368" s="48"/>
      <c r="E368" s="48"/>
      <c r="F368" s="48"/>
      <c r="G368" s="48"/>
      <c r="H368" s="48"/>
      <c r="I368" s="81">
        <v>134</v>
      </c>
      <c r="J368" s="65">
        <v>271</v>
      </c>
      <c r="K368" s="48"/>
      <c r="L368" s="63"/>
      <c r="M368" s="65">
        <v>145</v>
      </c>
      <c r="N368" s="48"/>
      <c r="O368" s="48"/>
      <c r="P368" s="77"/>
      <c r="Q368" s="48"/>
      <c r="R368" s="77"/>
      <c r="S368" s="48"/>
      <c r="T368" s="77"/>
      <c r="U368" s="48"/>
      <c r="V368" s="48"/>
      <c r="W368" s="48"/>
      <c r="X368" s="48"/>
      <c r="Y368" s="48"/>
    </row>
    <row r="369" spans="1:25">
      <c r="A369" s="48"/>
      <c r="B369" s="48"/>
      <c r="C369" s="48"/>
      <c r="D369" s="48"/>
      <c r="E369" s="48"/>
      <c r="F369" s="48"/>
      <c r="G369" s="48"/>
      <c r="H369" s="48"/>
      <c r="I369" s="81">
        <v>129</v>
      </c>
      <c r="J369" s="65">
        <v>256</v>
      </c>
      <c r="K369" s="48"/>
      <c r="L369" s="63"/>
      <c r="M369" s="65">
        <v>145</v>
      </c>
      <c r="N369" s="48"/>
      <c r="O369" s="48"/>
      <c r="P369" s="77"/>
      <c r="Q369" s="48"/>
      <c r="R369" s="77"/>
      <c r="S369" s="48"/>
      <c r="T369" s="77"/>
      <c r="U369" s="48"/>
      <c r="V369" s="48"/>
      <c r="W369" s="48"/>
      <c r="X369" s="48"/>
      <c r="Y369" s="48"/>
    </row>
    <row r="370" spans="1:25" ht="15" customHeight="1">
      <c r="A370" s="48"/>
      <c r="B370" s="48"/>
      <c r="C370" s="48"/>
      <c r="D370" s="48"/>
      <c r="E370" s="48"/>
      <c r="F370" s="48"/>
      <c r="G370" s="48"/>
      <c r="H370" s="48"/>
      <c r="I370" s="81">
        <v>125</v>
      </c>
      <c r="J370" s="65">
        <v>251</v>
      </c>
      <c r="K370" s="48"/>
      <c r="L370" s="63"/>
      <c r="M370" s="65">
        <v>143</v>
      </c>
      <c r="N370" s="48"/>
      <c r="O370" s="48"/>
      <c r="P370" s="77"/>
      <c r="Q370" s="48"/>
      <c r="R370" s="77"/>
      <c r="S370" s="48"/>
      <c r="T370" s="77"/>
      <c r="U370" s="48"/>
      <c r="V370" s="48"/>
      <c r="W370" s="48"/>
      <c r="X370" s="48"/>
      <c r="Y370" s="48"/>
    </row>
    <row r="371" spans="1:25">
      <c r="A371" s="48"/>
      <c r="B371" s="48"/>
      <c r="C371" s="48"/>
      <c r="D371" s="48"/>
      <c r="E371" s="48"/>
      <c r="F371" s="48"/>
      <c r="G371" s="48"/>
      <c r="H371" s="48"/>
      <c r="I371" s="81">
        <v>125</v>
      </c>
      <c r="J371" s="65">
        <v>249</v>
      </c>
      <c r="K371" s="48"/>
      <c r="L371" s="63"/>
      <c r="M371" s="65">
        <v>143</v>
      </c>
      <c r="N371" s="48"/>
      <c r="O371" s="48"/>
      <c r="P371" s="77"/>
      <c r="Q371" s="48"/>
      <c r="R371" s="77"/>
      <c r="S371" s="48"/>
      <c r="T371" s="77"/>
      <c r="U371" s="48"/>
      <c r="V371" s="48"/>
      <c r="W371" s="48"/>
      <c r="X371" s="48"/>
      <c r="Y371" s="48"/>
    </row>
    <row r="372" spans="1:25">
      <c r="A372" s="48"/>
      <c r="B372" s="48"/>
      <c r="C372" s="48"/>
      <c r="D372" s="48"/>
      <c r="E372" s="48"/>
      <c r="F372" s="48"/>
      <c r="G372" s="48"/>
      <c r="H372" s="48"/>
      <c r="I372" s="81">
        <v>119</v>
      </c>
      <c r="J372" s="65">
        <v>247</v>
      </c>
      <c r="K372" s="48"/>
      <c r="L372" s="63"/>
      <c r="M372" s="65">
        <v>142</v>
      </c>
      <c r="N372" s="48"/>
      <c r="O372" s="48"/>
      <c r="P372" s="77"/>
      <c r="Q372" s="48"/>
      <c r="R372" s="77"/>
      <c r="S372" s="48"/>
      <c r="T372" s="77"/>
      <c r="U372" s="48"/>
      <c r="V372" s="48"/>
      <c r="W372" s="48"/>
      <c r="X372" s="48"/>
      <c r="Y372" s="48"/>
    </row>
    <row r="373" spans="1:25">
      <c r="A373" s="48"/>
      <c r="B373" s="48"/>
      <c r="C373" s="48"/>
      <c r="D373" s="48"/>
      <c r="E373" s="48"/>
      <c r="F373" s="48"/>
      <c r="G373" s="48"/>
      <c r="H373" s="48"/>
      <c r="I373" s="81">
        <v>112</v>
      </c>
      <c r="J373" s="65">
        <v>243</v>
      </c>
      <c r="K373" s="48"/>
      <c r="L373" s="63"/>
      <c r="M373" s="65">
        <v>141</v>
      </c>
      <c r="N373" s="48"/>
      <c r="O373" s="48"/>
      <c r="P373" s="77"/>
      <c r="Q373" s="48"/>
      <c r="R373" s="77"/>
      <c r="S373" s="48"/>
      <c r="T373" s="77"/>
      <c r="U373" s="48"/>
      <c r="V373" s="48"/>
      <c r="W373" s="48"/>
      <c r="X373" s="48"/>
      <c r="Y373" s="48"/>
    </row>
    <row r="374" spans="1:25">
      <c r="A374" s="48"/>
      <c r="B374" s="48"/>
      <c r="C374" s="48"/>
      <c r="D374" s="48"/>
      <c r="E374" s="48"/>
      <c r="F374" s="48"/>
      <c r="G374" s="48"/>
      <c r="H374" s="48"/>
      <c r="I374" s="81">
        <v>111</v>
      </c>
      <c r="J374" s="65">
        <v>243</v>
      </c>
      <c r="K374" s="48"/>
      <c r="L374" s="63"/>
      <c r="M374" s="65">
        <v>138</v>
      </c>
      <c r="N374" s="48"/>
      <c r="O374" s="48"/>
      <c r="P374" s="77"/>
      <c r="Q374" s="48"/>
      <c r="R374" s="77"/>
      <c r="S374" s="48"/>
      <c r="T374" s="77"/>
      <c r="U374" s="48"/>
      <c r="V374" s="48"/>
      <c r="W374" s="48"/>
      <c r="X374" s="48"/>
      <c r="Y374" s="48"/>
    </row>
    <row r="375" spans="1:25">
      <c r="A375" s="48"/>
      <c r="B375" s="48"/>
      <c r="C375" s="48"/>
      <c r="D375" s="48"/>
      <c r="E375" s="48"/>
      <c r="F375" s="48"/>
      <c r="G375" s="48"/>
      <c r="H375" s="48"/>
      <c r="I375" s="81">
        <v>110</v>
      </c>
      <c r="J375" s="65">
        <v>234</v>
      </c>
      <c r="K375" s="48"/>
      <c r="L375" s="63"/>
      <c r="M375" s="65">
        <v>135</v>
      </c>
      <c r="N375" s="48"/>
      <c r="O375" s="48"/>
      <c r="P375" s="77"/>
      <c r="Q375" s="48"/>
      <c r="R375" s="77"/>
      <c r="S375" s="48"/>
      <c r="T375" s="77"/>
      <c r="U375" s="48"/>
      <c r="V375" s="48"/>
      <c r="W375" s="48"/>
      <c r="X375" s="48"/>
      <c r="Y375" s="48"/>
    </row>
    <row r="376" spans="1:25">
      <c r="A376" s="48"/>
      <c r="B376" s="48"/>
      <c r="C376" s="48"/>
      <c r="D376" s="48"/>
      <c r="E376" s="48"/>
      <c r="F376" s="48"/>
      <c r="G376" s="48"/>
      <c r="H376" s="48"/>
      <c r="I376" s="81">
        <v>104</v>
      </c>
      <c r="J376" s="65">
        <v>233</v>
      </c>
      <c r="K376" s="48"/>
      <c r="L376" s="63"/>
      <c r="M376" s="65">
        <v>134</v>
      </c>
      <c r="N376" s="48"/>
      <c r="O376" s="48"/>
      <c r="P376" s="77"/>
      <c r="Q376" s="48"/>
      <c r="R376" s="77"/>
      <c r="S376" s="48"/>
      <c r="T376" s="77"/>
      <c r="U376" s="48"/>
      <c r="V376" s="48"/>
      <c r="W376" s="48"/>
      <c r="X376" s="48"/>
      <c r="Y376" s="48"/>
    </row>
    <row r="377" spans="1:25">
      <c r="A377" s="48"/>
      <c r="B377" s="48"/>
      <c r="C377" s="48"/>
      <c r="D377" s="48"/>
      <c r="E377" s="48"/>
      <c r="F377" s="48"/>
      <c r="G377" s="48"/>
      <c r="H377" s="48"/>
      <c r="I377" s="81">
        <v>96</v>
      </c>
      <c r="J377" s="65">
        <v>231</v>
      </c>
      <c r="K377" s="48"/>
      <c r="L377" s="63"/>
      <c r="M377" s="65">
        <v>133</v>
      </c>
      <c r="N377" s="48"/>
      <c r="O377" s="48"/>
      <c r="P377" s="77"/>
      <c r="Q377" s="48"/>
      <c r="R377" s="77"/>
      <c r="S377" s="48"/>
      <c r="T377" s="77"/>
      <c r="U377" s="48"/>
      <c r="V377" s="48"/>
      <c r="W377" s="48"/>
      <c r="X377" s="48"/>
      <c r="Y377" s="48"/>
    </row>
    <row r="378" spans="1:25">
      <c r="A378" s="48"/>
      <c r="B378" s="48"/>
      <c r="C378" s="48"/>
      <c r="D378" s="48"/>
      <c r="E378" s="48"/>
      <c r="F378" s="48"/>
      <c r="G378" s="48"/>
      <c r="H378" s="48"/>
      <c r="I378" s="81">
        <v>93</v>
      </c>
      <c r="J378" s="65">
        <v>229</v>
      </c>
      <c r="K378" s="48"/>
      <c r="L378" s="63"/>
      <c r="M378" s="65">
        <v>133</v>
      </c>
      <c r="N378" s="48"/>
      <c r="O378" s="48"/>
      <c r="P378" s="77"/>
      <c r="Q378" s="48"/>
      <c r="R378" s="77"/>
      <c r="S378" s="48"/>
      <c r="T378" s="77"/>
      <c r="U378" s="48"/>
      <c r="V378" s="48"/>
      <c r="W378" s="48"/>
      <c r="X378" s="48"/>
      <c r="Y378" s="48"/>
    </row>
    <row r="379" spans="1:25">
      <c r="A379" s="48"/>
      <c r="B379" s="48"/>
      <c r="C379" s="48"/>
      <c r="D379" s="48"/>
      <c r="E379" s="48"/>
      <c r="F379" s="48"/>
      <c r="G379" s="48"/>
      <c r="H379" s="48"/>
      <c r="I379" s="81">
        <v>89</v>
      </c>
      <c r="J379" s="65">
        <v>225</v>
      </c>
      <c r="K379" s="48"/>
      <c r="L379" s="63"/>
      <c r="M379" s="65">
        <v>132</v>
      </c>
      <c r="N379" s="48"/>
      <c r="O379" s="48"/>
      <c r="P379" s="77"/>
      <c r="Q379" s="48"/>
      <c r="R379" s="77"/>
      <c r="S379" s="48"/>
      <c r="T379" s="77"/>
      <c r="U379" s="48"/>
      <c r="V379" s="48"/>
      <c r="W379" s="48"/>
      <c r="X379" s="48"/>
      <c r="Y379" s="48"/>
    </row>
    <row r="380" spans="1:25">
      <c r="A380" s="48"/>
      <c r="B380" s="48"/>
      <c r="C380" s="48"/>
      <c r="D380" s="48"/>
      <c r="E380" s="48"/>
      <c r="F380" s="48"/>
      <c r="G380" s="48"/>
      <c r="H380" s="48"/>
      <c r="I380" s="81">
        <v>84</v>
      </c>
      <c r="J380" s="65">
        <v>224</v>
      </c>
      <c r="K380" s="48"/>
      <c r="L380" s="63"/>
      <c r="M380" s="65">
        <v>131</v>
      </c>
      <c r="N380" s="48"/>
      <c r="O380" s="48"/>
      <c r="P380" s="77"/>
      <c r="Q380" s="48"/>
      <c r="R380" s="77"/>
      <c r="S380" s="48"/>
      <c r="T380" s="77"/>
      <c r="U380" s="48"/>
      <c r="V380" s="48"/>
      <c r="W380" s="48"/>
      <c r="X380" s="48"/>
      <c r="Y380" s="48"/>
    </row>
    <row r="381" spans="1:25">
      <c r="A381" s="48"/>
      <c r="B381" s="48"/>
      <c r="C381" s="48"/>
      <c r="D381" s="48"/>
      <c r="E381" s="48"/>
      <c r="F381" s="48"/>
      <c r="G381" s="48"/>
      <c r="H381" s="48"/>
      <c r="I381" s="81">
        <v>80</v>
      </c>
      <c r="J381" s="65">
        <v>224</v>
      </c>
      <c r="K381" s="48"/>
      <c r="L381" s="63"/>
      <c r="M381" s="65">
        <v>129</v>
      </c>
      <c r="N381" s="48"/>
      <c r="O381" s="48"/>
      <c r="P381" s="77"/>
      <c r="Q381" s="48"/>
      <c r="R381" s="77"/>
      <c r="S381" s="48"/>
      <c r="T381" s="77"/>
      <c r="U381" s="48"/>
      <c r="V381" s="48"/>
      <c r="W381" s="48"/>
      <c r="X381" s="48"/>
      <c r="Y381" s="48"/>
    </row>
    <row r="382" spans="1:25">
      <c r="A382" s="48"/>
      <c r="B382" s="48"/>
      <c r="C382" s="48"/>
      <c r="D382" s="48"/>
      <c r="E382" s="48"/>
      <c r="F382" s="48"/>
      <c r="G382" s="48"/>
      <c r="H382" s="48"/>
      <c r="I382" s="81">
        <v>71</v>
      </c>
      <c r="J382" s="65">
        <v>223</v>
      </c>
      <c r="K382" s="48"/>
      <c r="L382" s="63"/>
      <c r="M382" s="65">
        <v>127</v>
      </c>
      <c r="N382" s="48"/>
      <c r="O382" s="48"/>
      <c r="P382" s="77"/>
      <c r="Q382" s="48"/>
      <c r="R382" s="77"/>
      <c r="S382" s="48"/>
      <c r="T382" s="77"/>
      <c r="U382" s="48"/>
      <c r="V382" s="48"/>
      <c r="W382" s="48"/>
      <c r="X382" s="48"/>
      <c r="Y382" s="48"/>
    </row>
    <row r="383" spans="1:25">
      <c r="A383" s="48"/>
      <c r="B383" s="48"/>
      <c r="C383" s="48"/>
      <c r="D383" s="48"/>
      <c r="E383" s="48"/>
      <c r="F383" s="48"/>
      <c r="G383" s="48"/>
      <c r="H383" s="48"/>
      <c r="I383" s="81">
        <v>70</v>
      </c>
      <c r="J383" s="65">
        <v>220</v>
      </c>
      <c r="K383" s="48"/>
      <c r="L383" s="63"/>
      <c r="M383" s="65">
        <v>125</v>
      </c>
      <c r="N383" s="48"/>
      <c r="O383" s="48"/>
      <c r="P383" s="77"/>
      <c r="Q383" s="48"/>
      <c r="R383" s="77"/>
      <c r="S383" s="48"/>
      <c r="T383" s="77"/>
      <c r="U383" s="48"/>
      <c r="V383" s="48"/>
      <c r="W383" s="48"/>
      <c r="X383" s="48"/>
      <c r="Y383" s="48"/>
    </row>
    <row r="384" spans="1:25">
      <c r="A384" s="48"/>
      <c r="B384" s="48"/>
      <c r="C384" s="48"/>
      <c r="D384" s="48"/>
      <c r="E384" s="48"/>
      <c r="F384" s="48"/>
      <c r="G384" s="48"/>
      <c r="H384" s="48"/>
      <c r="I384" s="81">
        <v>69</v>
      </c>
      <c r="J384" s="65">
        <v>219</v>
      </c>
      <c r="K384" s="48"/>
      <c r="L384" s="63"/>
      <c r="M384" s="65">
        <v>123</v>
      </c>
      <c r="N384" s="48"/>
      <c r="O384" s="48"/>
      <c r="P384" s="77"/>
      <c r="Q384" s="48"/>
      <c r="R384" s="77"/>
      <c r="S384" s="48"/>
      <c r="T384" s="77"/>
      <c r="U384" s="48"/>
      <c r="V384" s="48"/>
      <c r="W384" s="48"/>
      <c r="X384" s="48"/>
      <c r="Y384" s="48"/>
    </row>
    <row r="385" spans="1:25">
      <c r="A385" s="48"/>
      <c r="B385" s="48"/>
      <c r="C385" s="48"/>
      <c r="D385" s="48"/>
      <c r="E385" s="48"/>
      <c r="F385" s="48"/>
      <c r="G385" s="48"/>
      <c r="H385" s="48"/>
      <c r="I385" s="81">
        <v>58</v>
      </c>
      <c r="J385" s="65">
        <v>217</v>
      </c>
      <c r="K385" s="48"/>
      <c r="L385" s="63"/>
      <c r="M385" s="65">
        <v>123</v>
      </c>
      <c r="N385" s="48"/>
      <c r="O385" s="48"/>
      <c r="P385" s="77"/>
      <c r="Q385" s="48"/>
      <c r="R385" s="77"/>
      <c r="S385" s="48"/>
      <c r="T385" s="77"/>
      <c r="U385" s="48"/>
      <c r="V385" s="48"/>
      <c r="W385" s="48"/>
      <c r="X385" s="48"/>
      <c r="Y385" s="48"/>
    </row>
    <row r="386" spans="1:25">
      <c r="A386" s="48"/>
      <c r="B386" s="48"/>
      <c r="C386" s="48"/>
      <c r="D386" s="48"/>
      <c r="E386" s="48"/>
      <c r="F386" s="48"/>
      <c r="G386" s="48"/>
      <c r="H386" s="48"/>
      <c r="I386" s="81">
        <v>57</v>
      </c>
      <c r="J386" s="65">
        <v>216</v>
      </c>
      <c r="K386" s="48"/>
      <c r="L386" s="63"/>
      <c r="M386" s="65">
        <v>123</v>
      </c>
      <c r="N386" s="48"/>
      <c r="O386" s="48"/>
      <c r="P386" s="77"/>
      <c r="Q386" s="48"/>
      <c r="R386" s="77"/>
      <c r="S386" s="48"/>
      <c r="T386" s="77"/>
      <c r="U386" s="48"/>
      <c r="V386" s="48"/>
      <c r="W386" s="48"/>
      <c r="X386" s="48"/>
      <c r="Y386" s="48"/>
    </row>
    <row r="387" spans="1:25">
      <c r="A387" s="48"/>
      <c r="B387" s="48"/>
      <c r="C387" s="48"/>
      <c r="D387" s="48"/>
      <c r="E387" s="48"/>
      <c r="F387" s="48"/>
      <c r="G387" s="48"/>
      <c r="H387" s="48"/>
      <c r="I387" s="81">
        <v>55</v>
      </c>
      <c r="J387" s="65">
        <v>215</v>
      </c>
      <c r="K387" s="48"/>
      <c r="L387" s="63"/>
      <c r="M387" s="65">
        <v>119</v>
      </c>
      <c r="N387" s="48"/>
      <c r="O387" s="48"/>
      <c r="P387" s="77"/>
      <c r="Q387" s="48"/>
      <c r="R387" s="77"/>
      <c r="S387" s="48"/>
      <c r="T387" s="77"/>
      <c r="U387" s="48"/>
      <c r="V387" s="48"/>
      <c r="W387" s="48"/>
      <c r="X387" s="48"/>
      <c r="Y387" s="48"/>
    </row>
    <row r="388" spans="1:25">
      <c r="A388" s="48"/>
      <c r="B388" s="48"/>
      <c r="C388" s="48"/>
      <c r="D388" s="48"/>
      <c r="E388" s="48"/>
      <c r="F388" s="48"/>
      <c r="G388" s="48"/>
      <c r="H388" s="48"/>
      <c r="I388" s="81">
        <v>55</v>
      </c>
      <c r="J388" s="65">
        <v>211</v>
      </c>
      <c r="K388" s="48"/>
      <c r="L388" s="63"/>
      <c r="M388" s="65">
        <v>118</v>
      </c>
      <c r="N388" s="48"/>
      <c r="O388" s="48"/>
      <c r="P388" s="77"/>
      <c r="Q388" s="48"/>
      <c r="R388" s="77"/>
      <c r="S388" s="48"/>
      <c r="T388" s="77"/>
      <c r="U388" s="48"/>
      <c r="V388" s="48"/>
      <c r="W388" s="48"/>
      <c r="X388" s="48"/>
      <c r="Y388" s="48"/>
    </row>
    <row r="389" spans="1:25">
      <c r="A389" s="48"/>
      <c r="B389" s="48"/>
      <c r="C389" s="48"/>
      <c r="D389" s="48"/>
      <c r="E389" s="48"/>
      <c r="F389" s="48"/>
      <c r="G389" s="48"/>
      <c r="H389" s="48"/>
      <c r="I389" s="81">
        <v>53</v>
      </c>
      <c r="J389" s="65">
        <v>206</v>
      </c>
      <c r="K389" s="48"/>
      <c r="L389" s="63"/>
      <c r="M389" s="65">
        <v>117</v>
      </c>
      <c r="N389" s="48"/>
      <c r="O389" s="48"/>
      <c r="P389" s="77"/>
      <c r="Q389" s="48"/>
      <c r="R389" s="77"/>
      <c r="S389" s="48"/>
      <c r="T389" s="77"/>
      <c r="U389" s="48"/>
      <c r="V389" s="48"/>
      <c r="W389" s="48"/>
      <c r="X389" s="48"/>
      <c r="Y389" s="48"/>
    </row>
    <row r="390" spans="1:25">
      <c r="A390" s="48"/>
      <c r="B390" s="48"/>
      <c r="C390" s="48"/>
      <c r="D390" s="48"/>
      <c r="E390" s="48"/>
      <c r="F390" s="48"/>
      <c r="G390" s="48"/>
      <c r="H390" s="48"/>
      <c r="I390" s="81">
        <v>53</v>
      </c>
      <c r="J390" s="65">
        <v>204</v>
      </c>
      <c r="K390" s="48"/>
      <c r="L390" s="63"/>
      <c r="M390" s="65">
        <v>114</v>
      </c>
      <c r="N390" s="48"/>
      <c r="O390" s="48"/>
      <c r="P390" s="77"/>
      <c r="Q390" s="48"/>
      <c r="R390" s="77"/>
      <c r="S390" s="48"/>
      <c r="T390" s="77"/>
      <c r="U390" s="48"/>
      <c r="V390" s="48"/>
      <c r="W390" s="48"/>
      <c r="X390" s="48"/>
      <c r="Y390" s="48"/>
    </row>
    <row r="391" spans="1:25">
      <c r="A391" s="48"/>
      <c r="B391" s="48"/>
      <c r="C391" s="48"/>
      <c r="D391" s="48"/>
      <c r="E391" s="48"/>
      <c r="F391" s="48"/>
      <c r="G391" s="48"/>
      <c r="H391" s="48"/>
      <c r="I391" s="81">
        <v>50</v>
      </c>
      <c r="J391" s="65">
        <v>201</v>
      </c>
      <c r="K391" s="48"/>
      <c r="L391" s="63"/>
      <c r="M391" s="65">
        <v>109</v>
      </c>
      <c r="N391" s="48"/>
      <c r="O391" s="48"/>
      <c r="P391" s="77"/>
      <c r="Q391" s="48"/>
      <c r="R391" s="77"/>
      <c r="S391" s="48"/>
      <c r="T391" s="77"/>
      <c r="U391" s="48"/>
      <c r="V391" s="48"/>
      <c r="W391" s="48"/>
      <c r="X391" s="48"/>
      <c r="Y391" s="48"/>
    </row>
    <row r="392" spans="1:25">
      <c r="A392" s="48"/>
      <c r="B392" s="48"/>
      <c r="C392" s="48"/>
      <c r="D392" s="48"/>
      <c r="E392" s="48"/>
      <c r="F392" s="48"/>
      <c r="G392" s="48"/>
      <c r="H392" s="48"/>
      <c r="I392" s="81">
        <v>46</v>
      </c>
      <c r="J392" s="65">
        <v>200</v>
      </c>
      <c r="K392" s="48"/>
      <c r="L392" s="63"/>
      <c r="M392" s="65">
        <v>108</v>
      </c>
      <c r="N392" s="48"/>
      <c r="O392" s="48"/>
      <c r="P392" s="77"/>
      <c r="Q392" s="48"/>
      <c r="R392" s="77"/>
      <c r="S392" s="48"/>
      <c r="T392" s="77"/>
      <c r="U392" s="48"/>
      <c r="V392" s="48"/>
      <c r="W392" s="48"/>
      <c r="X392" s="48"/>
      <c r="Y392" s="48"/>
    </row>
    <row r="393" spans="1:25">
      <c r="A393" s="48"/>
      <c r="B393" s="48"/>
      <c r="C393" s="48"/>
      <c r="D393" s="48"/>
      <c r="E393" s="48"/>
      <c r="F393" s="48"/>
      <c r="G393" s="48"/>
      <c r="H393" s="48"/>
      <c r="I393" s="81">
        <v>45</v>
      </c>
      <c r="J393" s="65">
        <v>198</v>
      </c>
      <c r="K393" s="48"/>
      <c r="L393" s="63"/>
      <c r="M393" s="65">
        <v>107</v>
      </c>
      <c r="N393" s="48"/>
      <c r="O393" s="48"/>
      <c r="P393" s="77"/>
      <c r="Q393" s="48"/>
      <c r="R393" s="77"/>
      <c r="S393" s="48"/>
      <c r="T393" s="77"/>
      <c r="U393" s="48"/>
      <c r="V393" s="48"/>
      <c r="W393" s="48"/>
      <c r="X393" s="48"/>
      <c r="Y393" s="48"/>
    </row>
    <row r="394" spans="1:25">
      <c r="A394" s="48"/>
      <c r="B394" s="48"/>
      <c r="C394" s="48"/>
      <c r="D394" s="48"/>
      <c r="E394" s="48"/>
      <c r="F394" s="48"/>
      <c r="G394" s="48"/>
      <c r="H394" s="48"/>
      <c r="I394" s="81">
        <v>44</v>
      </c>
      <c r="J394" s="65">
        <v>195</v>
      </c>
      <c r="K394" s="48"/>
      <c r="L394" s="63"/>
      <c r="M394" s="65">
        <v>104</v>
      </c>
      <c r="N394" s="48"/>
      <c r="O394" s="48"/>
      <c r="P394" s="77"/>
      <c r="Q394" s="48"/>
      <c r="R394" s="77"/>
      <c r="S394" s="48"/>
      <c r="T394" s="77"/>
      <c r="U394" s="48"/>
      <c r="V394" s="48"/>
      <c r="W394" s="48"/>
      <c r="X394" s="48"/>
      <c r="Y394" s="48"/>
    </row>
    <row r="395" spans="1:25">
      <c r="A395" s="48"/>
      <c r="B395" s="48"/>
      <c r="C395" s="48"/>
      <c r="D395" s="48"/>
      <c r="E395" s="48"/>
      <c r="F395" s="48"/>
      <c r="G395" s="48"/>
      <c r="H395" s="48"/>
      <c r="I395" s="81">
        <v>40</v>
      </c>
      <c r="J395" s="65">
        <v>187</v>
      </c>
      <c r="K395" s="48"/>
      <c r="L395" s="63"/>
      <c r="M395" s="65">
        <v>104</v>
      </c>
      <c r="N395" s="48"/>
      <c r="O395" s="48"/>
      <c r="P395" s="77"/>
      <c r="Q395" s="48"/>
      <c r="R395" s="77"/>
      <c r="S395" s="48"/>
      <c r="T395" s="77"/>
      <c r="U395" s="48"/>
      <c r="V395" s="48"/>
      <c r="W395" s="48"/>
      <c r="X395" s="48"/>
      <c r="Y395" s="48"/>
    </row>
    <row r="396" spans="1:25">
      <c r="A396" s="48"/>
      <c r="B396" s="48"/>
      <c r="C396" s="48"/>
      <c r="D396" s="48"/>
      <c r="E396" s="48"/>
      <c r="F396" s="48"/>
      <c r="G396" s="48"/>
      <c r="H396" s="48"/>
      <c r="I396" s="81">
        <v>10</v>
      </c>
      <c r="J396" s="65">
        <v>186</v>
      </c>
      <c r="K396" s="48"/>
      <c r="L396" s="63"/>
      <c r="M396" s="65">
        <v>101</v>
      </c>
      <c r="N396" s="48"/>
      <c r="O396" s="48"/>
      <c r="P396" s="77"/>
      <c r="Q396" s="48"/>
      <c r="R396" s="77"/>
      <c r="S396" s="48"/>
      <c r="T396" s="77"/>
      <c r="U396" s="48"/>
      <c r="V396" s="48"/>
      <c r="W396" s="48"/>
      <c r="X396" s="48"/>
      <c r="Y396" s="48"/>
    </row>
    <row r="397" spans="1:25">
      <c r="A397" s="48"/>
      <c r="B397" s="48"/>
      <c r="C397" s="48"/>
      <c r="D397" s="48"/>
      <c r="E397" s="48"/>
      <c r="F397" s="48"/>
      <c r="G397" s="48"/>
      <c r="H397" s="48"/>
      <c r="I397" s="81">
        <v>0</v>
      </c>
      <c r="J397" s="65">
        <v>186</v>
      </c>
      <c r="K397" s="48"/>
      <c r="L397" s="63"/>
      <c r="M397" s="65">
        <v>100</v>
      </c>
      <c r="N397" s="48"/>
      <c r="O397" s="48"/>
      <c r="P397" s="77"/>
      <c r="Q397" s="48"/>
      <c r="R397" s="77"/>
      <c r="S397" s="48"/>
      <c r="T397" s="77"/>
      <c r="U397" s="48"/>
      <c r="V397" s="48"/>
      <c r="W397" s="48"/>
      <c r="X397" s="48"/>
      <c r="Y397" s="48"/>
    </row>
    <row r="398" spans="1:25">
      <c r="A398" s="48"/>
      <c r="B398" s="48"/>
      <c r="C398" s="48"/>
      <c r="D398" s="48"/>
      <c r="E398" s="48"/>
      <c r="F398" s="48"/>
      <c r="G398" s="48"/>
      <c r="H398" s="48"/>
      <c r="I398" s="81">
        <v>0</v>
      </c>
      <c r="J398" s="65">
        <v>184</v>
      </c>
      <c r="K398" s="48"/>
      <c r="L398" s="63"/>
      <c r="M398" s="65">
        <v>100</v>
      </c>
      <c r="N398" s="48"/>
      <c r="O398" s="48"/>
      <c r="P398" s="77"/>
      <c r="Q398" s="48"/>
      <c r="R398" s="77"/>
      <c r="S398" s="48"/>
      <c r="T398" s="77"/>
      <c r="U398" s="48"/>
      <c r="V398" s="48"/>
      <c r="W398" s="48"/>
      <c r="X398" s="48"/>
      <c r="Y398" s="48"/>
    </row>
    <row r="399" spans="1:25">
      <c r="A399" s="48"/>
      <c r="B399" s="48"/>
      <c r="C399" s="48"/>
      <c r="D399" s="48"/>
      <c r="E399" s="48"/>
      <c r="F399" s="48"/>
      <c r="G399" s="48"/>
      <c r="H399" s="48"/>
      <c r="I399" s="81"/>
      <c r="J399" s="65">
        <v>184</v>
      </c>
      <c r="K399" s="48"/>
      <c r="L399" s="63"/>
      <c r="M399" s="65">
        <v>94</v>
      </c>
      <c r="N399" s="48"/>
      <c r="O399" s="48"/>
      <c r="P399" s="77"/>
      <c r="Q399" s="48"/>
      <c r="R399" s="77"/>
      <c r="S399" s="48"/>
      <c r="T399" s="77"/>
      <c r="U399" s="48"/>
      <c r="V399" s="48"/>
      <c r="W399" s="48"/>
      <c r="X399" s="48"/>
      <c r="Y399" s="48"/>
    </row>
    <row r="400" spans="1:25">
      <c r="A400" s="48"/>
      <c r="B400" s="48"/>
      <c r="C400" s="48"/>
      <c r="D400" s="48"/>
      <c r="E400" s="48"/>
      <c r="F400" s="48"/>
      <c r="G400" s="48"/>
      <c r="H400" s="48"/>
      <c r="I400" s="81"/>
      <c r="J400" s="65">
        <v>184</v>
      </c>
      <c r="K400" s="48"/>
      <c r="L400" s="63"/>
      <c r="M400" s="65">
        <v>93</v>
      </c>
      <c r="N400" s="48"/>
      <c r="O400" s="48"/>
      <c r="P400" s="77"/>
      <c r="Q400" s="48"/>
      <c r="R400" s="77"/>
      <c r="S400" s="48"/>
      <c r="T400" s="77"/>
      <c r="U400" s="48"/>
      <c r="V400" s="48"/>
      <c r="W400" s="48"/>
      <c r="X400" s="48"/>
      <c r="Y400" s="48"/>
    </row>
    <row r="401" spans="1:25">
      <c r="A401" s="48"/>
      <c r="B401" s="48"/>
      <c r="C401" s="48"/>
      <c r="D401" s="48"/>
      <c r="E401" s="48"/>
      <c r="F401" s="48"/>
      <c r="G401" s="48"/>
      <c r="H401" s="48"/>
      <c r="I401" s="81"/>
      <c r="J401" s="65">
        <v>182</v>
      </c>
      <c r="K401" s="48"/>
      <c r="L401" s="63"/>
      <c r="M401" s="65">
        <v>92</v>
      </c>
      <c r="N401" s="48"/>
      <c r="O401" s="48"/>
      <c r="P401" s="77"/>
      <c r="Q401" s="48"/>
      <c r="R401" s="77"/>
      <c r="S401" s="48"/>
      <c r="T401" s="77"/>
      <c r="U401" s="48"/>
      <c r="V401" s="48"/>
      <c r="W401" s="48"/>
      <c r="X401" s="48"/>
      <c r="Y401" s="48"/>
    </row>
    <row r="402" spans="1:25">
      <c r="A402" s="48"/>
      <c r="B402" s="48"/>
      <c r="C402" s="48"/>
      <c r="D402" s="48"/>
      <c r="E402" s="48"/>
      <c r="F402" s="48"/>
      <c r="G402" s="48"/>
      <c r="H402" s="48"/>
      <c r="I402" s="81"/>
      <c r="J402" s="65">
        <v>181</v>
      </c>
      <c r="K402" s="48"/>
      <c r="L402" s="63"/>
      <c r="M402" s="65">
        <v>92</v>
      </c>
      <c r="N402" s="48"/>
      <c r="O402" s="48"/>
      <c r="P402" s="77"/>
      <c r="Q402" s="48"/>
      <c r="R402" s="77"/>
      <c r="S402" s="48"/>
      <c r="T402" s="77"/>
      <c r="U402" s="48"/>
      <c r="V402" s="48"/>
      <c r="W402" s="48"/>
      <c r="X402" s="48"/>
      <c r="Y402" s="48"/>
    </row>
    <row r="403" spans="1:25">
      <c r="A403" s="48"/>
      <c r="B403" s="48"/>
      <c r="C403" s="48"/>
      <c r="D403" s="48"/>
      <c r="E403" s="48"/>
      <c r="F403" s="48"/>
      <c r="G403" s="48"/>
      <c r="H403" s="48"/>
      <c r="I403" s="81"/>
      <c r="J403" s="65">
        <v>179</v>
      </c>
      <c r="K403" s="48"/>
      <c r="L403" s="63"/>
      <c r="M403" s="65">
        <v>90</v>
      </c>
      <c r="N403" s="48"/>
      <c r="O403" s="48"/>
      <c r="P403" s="77"/>
      <c r="Q403" s="48"/>
      <c r="R403" s="77"/>
      <c r="S403" s="48"/>
      <c r="T403" s="77"/>
      <c r="U403" s="48"/>
      <c r="V403" s="48"/>
      <c r="W403" s="48"/>
      <c r="X403" s="48"/>
      <c r="Y403" s="48"/>
    </row>
    <row r="404" spans="1:25">
      <c r="A404" s="48"/>
      <c r="B404" s="48"/>
      <c r="C404" s="48"/>
      <c r="D404" s="48"/>
      <c r="E404" s="48"/>
      <c r="F404" s="48"/>
      <c r="G404" s="48"/>
      <c r="H404" s="48"/>
      <c r="I404" s="81"/>
      <c r="J404" s="65">
        <v>178</v>
      </c>
      <c r="K404" s="48"/>
      <c r="L404" s="63"/>
      <c r="M404" s="65">
        <v>90</v>
      </c>
      <c r="N404" s="48"/>
      <c r="O404" s="48"/>
      <c r="P404" s="77"/>
      <c r="Q404" s="48"/>
      <c r="R404" s="77"/>
      <c r="S404" s="48"/>
      <c r="T404" s="77"/>
      <c r="U404" s="48"/>
      <c r="V404" s="48"/>
      <c r="W404" s="48"/>
      <c r="X404" s="48"/>
      <c r="Y404" s="48"/>
    </row>
    <row r="405" spans="1:25">
      <c r="A405" s="48"/>
      <c r="B405" s="48"/>
      <c r="C405" s="48"/>
      <c r="D405" s="48"/>
      <c r="E405" s="48"/>
      <c r="F405" s="48"/>
      <c r="G405" s="48"/>
      <c r="H405" s="48"/>
      <c r="I405" s="81"/>
      <c r="J405" s="65">
        <v>175</v>
      </c>
      <c r="K405" s="48"/>
      <c r="L405" s="63"/>
      <c r="M405" s="65">
        <v>87</v>
      </c>
      <c r="N405" s="48"/>
      <c r="O405" s="48"/>
      <c r="P405" s="77"/>
      <c r="Q405" s="48"/>
      <c r="R405" s="77"/>
      <c r="S405" s="48"/>
      <c r="T405" s="77"/>
      <c r="U405" s="48"/>
      <c r="V405" s="48"/>
      <c r="W405" s="48"/>
      <c r="X405" s="48"/>
      <c r="Y405" s="48"/>
    </row>
    <row r="406" spans="1:25">
      <c r="A406" s="48"/>
      <c r="B406" s="48"/>
      <c r="C406" s="48"/>
      <c r="D406" s="48"/>
      <c r="E406" s="48"/>
      <c r="F406" s="48"/>
      <c r="G406" s="48"/>
      <c r="H406" s="48"/>
      <c r="I406" s="81"/>
      <c r="J406" s="65">
        <v>174</v>
      </c>
      <c r="K406" s="48"/>
      <c r="L406" s="63"/>
      <c r="M406" s="65">
        <v>86</v>
      </c>
      <c r="N406" s="48"/>
      <c r="O406" s="48"/>
      <c r="P406" s="77"/>
      <c r="Q406" s="48"/>
      <c r="R406" s="77"/>
      <c r="S406" s="48"/>
      <c r="T406" s="77"/>
      <c r="U406" s="48"/>
      <c r="V406" s="48"/>
      <c r="W406" s="48"/>
      <c r="X406" s="48"/>
      <c r="Y406" s="48"/>
    </row>
    <row r="407" spans="1:25">
      <c r="A407" s="48"/>
      <c r="B407" s="48"/>
      <c r="C407" s="48"/>
      <c r="D407" s="48"/>
      <c r="E407" s="48"/>
      <c r="F407" s="48"/>
      <c r="G407" s="48"/>
      <c r="H407" s="48"/>
      <c r="I407" s="81"/>
      <c r="J407" s="65">
        <v>171</v>
      </c>
      <c r="K407" s="48"/>
      <c r="L407" s="63"/>
      <c r="M407" s="65">
        <v>85</v>
      </c>
      <c r="N407" s="48"/>
      <c r="O407" s="48"/>
      <c r="P407" s="77"/>
      <c r="Q407" s="48"/>
      <c r="R407" s="77"/>
      <c r="S407" s="48"/>
      <c r="T407" s="77"/>
      <c r="U407" s="48"/>
      <c r="V407" s="48"/>
      <c r="W407" s="48"/>
      <c r="X407" s="48"/>
      <c r="Y407" s="48"/>
    </row>
    <row r="408" spans="1:25">
      <c r="A408" s="48"/>
      <c r="B408" s="48"/>
      <c r="C408" s="48"/>
      <c r="D408" s="48"/>
      <c r="E408" s="48"/>
      <c r="F408" s="48"/>
      <c r="G408" s="48"/>
      <c r="H408" s="48"/>
      <c r="I408" s="81"/>
      <c r="J408" s="65">
        <v>166</v>
      </c>
      <c r="K408" s="48"/>
      <c r="L408" s="63"/>
      <c r="M408" s="65">
        <v>84</v>
      </c>
      <c r="N408" s="48"/>
      <c r="O408" s="48"/>
      <c r="P408" s="77"/>
      <c r="Q408" s="48"/>
      <c r="R408" s="77"/>
      <c r="S408" s="48"/>
      <c r="T408" s="77"/>
      <c r="U408" s="48"/>
      <c r="V408" s="48"/>
      <c r="W408" s="48"/>
      <c r="X408" s="48"/>
      <c r="Y408" s="48"/>
    </row>
    <row r="409" spans="1:25">
      <c r="A409" s="48"/>
      <c r="B409" s="48"/>
      <c r="C409" s="48"/>
      <c r="D409" s="48"/>
      <c r="E409" s="48"/>
      <c r="F409" s="48"/>
      <c r="G409" s="48"/>
      <c r="H409" s="48"/>
      <c r="I409" s="81"/>
      <c r="J409" s="65">
        <v>165</v>
      </c>
      <c r="K409" s="48"/>
      <c r="L409" s="63"/>
      <c r="M409" s="65">
        <v>83</v>
      </c>
      <c r="N409" s="48"/>
      <c r="O409" s="48"/>
      <c r="P409" s="77"/>
      <c r="Q409" s="48"/>
      <c r="R409" s="77"/>
      <c r="S409" s="48"/>
      <c r="T409" s="77"/>
      <c r="U409" s="48"/>
      <c r="V409" s="48"/>
      <c r="W409" s="48"/>
      <c r="X409" s="48"/>
      <c r="Y409" s="48"/>
    </row>
    <row r="410" spans="1:25">
      <c r="A410" s="48"/>
      <c r="B410" s="48"/>
      <c r="C410" s="48"/>
      <c r="D410" s="48"/>
      <c r="E410" s="48"/>
      <c r="F410" s="48"/>
      <c r="G410" s="48"/>
      <c r="H410" s="48"/>
      <c r="I410" s="81"/>
      <c r="J410" s="65">
        <v>164</v>
      </c>
      <c r="K410" s="48"/>
      <c r="L410" s="63"/>
      <c r="M410" s="65">
        <v>81</v>
      </c>
      <c r="N410" s="48"/>
      <c r="O410" s="48"/>
      <c r="P410" s="77"/>
      <c r="Q410" s="48"/>
      <c r="R410" s="77"/>
      <c r="S410" s="48"/>
      <c r="T410" s="77"/>
      <c r="U410" s="48"/>
      <c r="V410" s="48"/>
      <c r="W410" s="48"/>
      <c r="X410" s="48"/>
      <c r="Y410" s="48"/>
    </row>
    <row r="411" spans="1:25">
      <c r="A411" s="48"/>
      <c r="B411" s="48"/>
      <c r="C411" s="48"/>
      <c r="D411" s="48"/>
      <c r="E411" s="48"/>
      <c r="F411" s="48"/>
      <c r="G411" s="48"/>
      <c r="H411" s="48"/>
      <c r="I411" s="81"/>
      <c r="J411" s="65">
        <v>163</v>
      </c>
      <c r="K411" s="48"/>
      <c r="L411" s="63"/>
      <c r="M411" s="65">
        <v>81</v>
      </c>
      <c r="N411" s="48"/>
      <c r="O411" s="48"/>
      <c r="P411" s="77"/>
      <c r="Q411" s="48"/>
      <c r="R411" s="77"/>
      <c r="S411" s="48"/>
      <c r="T411" s="77"/>
      <c r="U411" s="48"/>
      <c r="V411" s="48"/>
      <c r="W411" s="48"/>
      <c r="X411" s="48"/>
      <c r="Y411" s="48"/>
    </row>
    <row r="412" spans="1:25">
      <c r="A412" s="48"/>
      <c r="B412" s="48"/>
      <c r="C412" s="48"/>
      <c r="D412" s="48"/>
      <c r="E412" s="48"/>
      <c r="F412" s="48"/>
      <c r="G412" s="48"/>
      <c r="H412" s="48"/>
      <c r="I412" s="81"/>
      <c r="J412" s="65">
        <v>163</v>
      </c>
      <c r="K412" s="48"/>
      <c r="L412" s="63"/>
      <c r="M412" s="65">
        <v>78</v>
      </c>
      <c r="N412" s="48"/>
      <c r="O412" s="48"/>
      <c r="P412" s="77"/>
      <c r="Q412" s="48"/>
      <c r="R412" s="77"/>
      <c r="S412" s="48"/>
      <c r="T412" s="77"/>
      <c r="U412" s="48"/>
      <c r="V412" s="48"/>
      <c r="W412" s="48"/>
      <c r="X412" s="48"/>
      <c r="Y412" s="48"/>
    </row>
    <row r="413" spans="1:25">
      <c r="A413" s="48"/>
      <c r="B413" s="48"/>
      <c r="C413" s="48"/>
      <c r="D413" s="48"/>
      <c r="E413" s="48"/>
      <c r="F413" s="48"/>
      <c r="G413" s="48"/>
      <c r="H413" s="48"/>
      <c r="I413" s="81"/>
      <c r="J413" s="65">
        <v>162</v>
      </c>
      <c r="K413" s="48"/>
      <c r="L413" s="63"/>
      <c r="M413" s="65">
        <v>78</v>
      </c>
      <c r="N413" s="48"/>
      <c r="O413" s="48"/>
      <c r="P413" s="77"/>
      <c r="Q413" s="48"/>
      <c r="R413" s="77"/>
      <c r="S413" s="48"/>
      <c r="T413" s="77"/>
      <c r="U413" s="48"/>
      <c r="V413" s="48"/>
      <c r="W413" s="48"/>
      <c r="X413" s="48"/>
      <c r="Y413" s="48"/>
    </row>
    <row r="414" spans="1:25">
      <c r="A414" s="48"/>
      <c r="B414" s="48"/>
      <c r="C414" s="48"/>
      <c r="D414" s="48"/>
      <c r="E414" s="48"/>
      <c r="F414" s="48"/>
      <c r="G414" s="48"/>
      <c r="H414" s="48"/>
      <c r="I414" s="81"/>
      <c r="J414" s="65">
        <v>161</v>
      </c>
      <c r="K414" s="48"/>
      <c r="L414" s="63"/>
      <c r="M414" s="65">
        <v>75</v>
      </c>
      <c r="N414" s="48"/>
      <c r="O414" s="48"/>
      <c r="P414" s="77"/>
      <c r="Q414" s="48"/>
      <c r="R414" s="77"/>
      <c r="S414" s="48"/>
      <c r="T414" s="77"/>
      <c r="U414" s="48"/>
      <c r="V414" s="48"/>
      <c r="W414" s="48"/>
      <c r="X414" s="48"/>
      <c r="Y414" s="48"/>
    </row>
    <row r="415" spans="1:25">
      <c r="A415" s="48"/>
      <c r="B415" s="48"/>
      <c r="C415" s="48"/>
      <c r="D415" s="48"/>
      <c r="E415" s="48"/>
      <c r="F415" s="48"/>
      <c r="G415" s="48"/>
      <c r="H415" s="48"/>
      <c r="I415" s="81"/>
      <c r="J415" s="65">
        <v>161</v>
      </c>
      <c r="K415" s="48"/>
      <c r="L415" s="63"/>
      <c r="M415" s="65">
        <v>71</v>
      </c>
      <c r="N415" s="48"/>
      <c r="O415" s="48"/>
      <c r="P415" s="77"/>
      <c r="Q415" s="48"/>
      <c r="R415" s="77"/>
      <c r="S415" s="48"/>
      <c r="T415" s="77"/>
      <c r="U415" s="48"/>
      <c r="V415" s="48"/>
      <c r="W415" s="48"/>
      <c r="X415" s="48"/>
      <c r="Y415" s="48"/>
    </row>
    <row r="416" spans="1:25">
      <c r="A416" s="48"/>
      <c r="B416" s="48"/>
      <c r="C416" s="48"/>
      <c r="D416" s="48"/>
      <c r="E416" s="48"/>
      <c r="F416" s="48"/>
      <c r="G416" s="48"/>
      <c r="H416" s="48"/>
      <c r="I416" s="81"/>
      <c r="J416" s="65">
        <v>159</v>
      </c>
      <c r="K416" s="48"/>
      <c r="L416" s="63"/>
      <c r="M416" s="65">
        <v>71</v>
      </c>
      <c r="N416" s="48"/>
      <c r="O416" s="48"/>
      <c r="P416" s="77"/>
      <c r="Q416" s="48"/>
      <c r="R416" s="77"/>
      <c r="S416" s="48"/>
      <c r="T416" s="77"/>
      <c r="U416" s="48"/>
      <c r="V416" s="48"/>
      <c r="W416" s="48"/>
      <c r="X416" s="48"/>
      <c r="Y416" s="48"/>
    </row>
    <row r="417" spans="1:25">
      <c r="A417" s="48"/>
      <c r="B417" s="48"/>
      <c r="C417" s="48"/>
      <c r="D417" s="48"/>
      <c r="E417" s="48"/>
      <c r="F417" s="48"/>
      <c r="G417" s="48"/>
      <c r="H417" s="48"/>
      <c r="I417" s="81"/>
      <c r="J417" s="65">
        <v>159</v>
      </c>
      <c r="K417" s="48"/>
      <c r="L417" s="63"/>
      <c r="M417" s="65">
        <v>71</v>
      </c>
      <c r="N417" s="48"/>
      <c r="O417" s="48"/>
      <c r="P417" s="77"/>
      <c r="Q417" s="48"/>
      <c r="R417" s="77"/>
      <c r="S417" s="48"/>
      <c r="T417" s="77"/>
      <c r="U417" s="48"/>
      <c r="V417" s="48"/>
      <c r="W417" s="48"/>
      <c r="X417" s="48"/>
      <c r="Y417" s="48"/>
    </row>
    <row r="418" spans="1:25">
      <c r="A418" s="48"/>
      <c r="B418" s="48"/>
      <c r="C418" s="48"/>
      <c r="D418" s="48"/>
      <c r="E418" s="48"/>
      <c r="F418" s="48"/>
      <c r="G418" s="48"/>
      <c r="H418" s="48"/>
      <c r="I418" s="81"/>
      <c r="J418" s="65">
        <v>159</v>
      </c>
      <c r="K418" s="48"/>
      <c r="L418" s="63"/>
      <c r="M418" s="65">
        <v>68</v>
      </c>
      <c r="N418" s="48"/>
      <c r="O418" s="48"/>
      <c r="P418" s="77"/>
      <c r="Q418" s="48"/>
      <c r="R418" s="77"/>
      <c r="S418" s="48"/>
      <c r="T418" s="77"/>
      <c r="U418" s="48"/>
      <c r="V418" s="48"/>
      <c r="W418" s="48"/>
      <c r="X418" s="48"/>
      <c r="Y418" s="48"/>
    </row>
    <row r="419" spans="1:25">
      <c r="A419" s="48"/>
      <c r="B419" s="48"/>
      <c r="C419" s="48"/>
      <c r="D419" s="48"/>
      <c r="E419" s="48"/>
      <c r="F419" s="48"/>
      <c r="G419" s="48"/>
      <c r="H419" s="48"/>
      <c r="I419" s="81"/>
      <c r="J419" s="65">
        <v>158</v>
      </c>
      <c r="K419" s="48"/>
      <c r="L419" s="63"/>
      <c r="M419" s="65">
        <v>66</v>
      </c>
      <c r="N419" s="48"/>
      <c r="O419" s="48"/>
      <c r="P419" s="77"/>
      <c r="Q419" s="48"/>
      <c r="R419" s="77"/>
      <c r="S419" s="48"/>
      <c r="T419" s="77"/>
      <c r="U419" s="48"/>
      <c r="V419" s="48"/>
      <c r="W419" s="48"/>
      <c r="X419" s="48"/>
      <c r="Y419" s="48"/>
    </row>
    <row r="420" spans="1:25">
      <c r="A420" s="48"/>
      <c r="B420" s="48"/>
      <c r="C420" s="48"/>
      <c r="D420" s="48"/>
      <c r="E420" s="48"/>
      <c r="F420" s="48"/>
      <c r="G420" s="48"/>
      <c r="H420" s="48"/>
      <c r="I420" s="81"/>
      <c r="J420" s="65">
        <v>156</v>
      </c>
      <c r="K420" s="48"/>
      <c r="L420" s="63"/>
      <c r="M420" s="65">
        <v>63</v>
      </c>
      <c r="N420" s="48"/>
      <c r="O420" s="48"/>
      <c r="P420" s="77"/>
      <c r="Q420" s="48"/>
      <c r="R420" s="77"/>
      <c r="S420" s="48"/>
      <c r="T420" s="77"/>
      <c r="U420" s="48"/>
      <c r="V420" s="48"/>
      <c r="W420" s="48"/>
      <c r="X420" s="48"/>
      <c r="Y420" s="48"/>
    </row>
    <row r="421" spans="1:25">
      <c r="A421" s="48"/>
      <c r="B421" s="48"/>
      <c r="C421" s="48"/>
      <c r="D421" s="48"/>
      <c r="E421" s="48"/>
      <c r="F421" s="48"/>
      <c r="G421" s="48"/>
      <c r="H421" s="48"/>
      <c r="I421" s="81"/>
      <c r="J421" s="65">
        <v>154</v>
      </c>
      <c r="K421" s="48"/>
      <c r="L421" s="63"/>
      <c r="M421" s="65">
        <v>62</v>
      </c>
      <c r="N421" s="48"/>
      <c r="O421" s="48"/>
      <c r="P421" s="77"/>
      <c r="Q421" s="48"/>
      <c r="R421" s="77"/>
      <c r="S421" s="48"/>
      <c r="T421" s="77"/>
      <c r="U421" s="48"/>
      <c r="V421" s="48"/>
      <c r="W421" s="48"/>
      <c r="X421" s="48"/>
      <c r="Y421" s="48"/>
    </row>
    <row r="422" spans="1:25">
      <c r="A422" s="48"/>
      <c r="B422" s="48"/>
      <c r="C422" s="48"/>
      <c r="D422" s="48"/>
      <c r="E422" s="48"/>
      <c r="F422" s="48"/>
      <c r="G422" s="48"/>
      <c r="H422" s="48"/>
      <c r="I422" s="81"/>
      <c r="J422" s="65">
        <v>150</v>
      </c>
      <c r="K422" s="48"/>
      <c r="L422" s="63"/>
      <c r="M422" s="65">
        <v>62</v>
      </c>
      <c r="N422" s="48"/>
      <c r="O422" s="48"/>
      <c r="P422" s="77"/>
      <c r="Q422" s="48"/>
      <c r="R422" s="77"/>
      <c r="S422" s="48"/>
      <c r="T422" s="77"/>
      <c r="U422" s="48"/>
      <c r="V422" s="48"/>
      <c r="W422" s="48"/>
      <c r="X422" s="48"/>
      <c r="Y422" s="48"/>
    </row>
    <row r="423" spans="1:25">
      <c r="A423" s="48"/>
      <c r="B423" s="48"/>
      <c r="C423" s="48"/>
      <c r="D423" s="48"/>
      <c r="E423" s="48"/>
      <c r="F423" s="48"/>
      <c r="G423" s="48"/>
      <c r="H423" s="48"/>
      <c r="I423" s="81"/>
      <c r="J423" s="65">
        <v>150</v>
      </c>
      <c r="K423" s="48"/>
      <c r="L423" s="63"/>
      <c r="M423" s="65">
        <v>60</v>
      </c>
      <c r="N423" s="48"/>
      <c r="O423" s="48"/>
      <c r="P423" s="77"/>
      <c r="Q423" s="48"/>
      <c r="R423" s="77"/>
      <c r="S423" s="48"/>
      <c r="T423" s="77"/>
      <c r="U423" s="48"/>
      <c r="V423" s="48"/>
      <c r="W423" s="48"/>
      <c r="X423" s="48"/>
      <c r="Y423" s="48"/>
    </row>
    <row r="424" spans="1:25">
      <c r="A424" s="48"/>
      <c r="B424" s="48"/>
      <c r="C424" s="48"/>
      <c r="D424" s="48"/>
      <c r="E424" s="48"/>
      <c r="F424" s="48"/>
      <c r="G424" s="48"/>
      <c r="H424" s="48"/>
      <c r="I424" s="81"/>
      <c r="J424" s="65">
        <v>149</v>
      </c>
      <c r="K424" s="48"/>
      <c r="L424" s="63"/>
      <c r="M424" s="65">
        <v>59</v>
      </c>
      <c r="N424" s="48"/>
      <c r="O424" s="48"/>
      <c r="P424" s="77"/>
      <c r="Q424" s="48"/>
      <c r="R424" s="77"/>
      <c r="S424" s="48"/>
      <c r="T424" s="77"/>
      <c r="U424" s="48"/>
      <c r="V424" s="48"/>
      <c r="W424" s="48"/>
      <c r="X424" s="48"/>
      <c r="Y424" s="48"/>
    </row>
    <row r="425" spans="1:25">
      <c r="A425" s="48"/>
      <c r="B425" s="48"/>
      <c r="C425" s="48"/>
      <c r="D425" s="48"/>
      <c r="E425" s="48"/>
      <c r="F425" s="48"/>
      <c r="G425" s="48"/>
      <c r="H425" s="48"/>
      <c r="I425" s="81"/>
      <c r="J425" s="65">
        <v>148</v>
      </c>
      <c r="K425" s="48"/>
      <c r="L425" s="63"/>
      <c r="M425" s="65">
        <v>57</v>
      </c>
      <c r="N425" s="48"/>
      <c r="O425" s="48"/>
      <c r="P425" s="77"/>
      <c r="Q425" s="48"/>
      <c r="R425" s="77"/>
      <c r="S425" s="48"/>
      <c r="T425" s="77"/>
      <c r="U425" s="48"/>
      <c r="V425" s="48"/>
      <c r="W425" s="48"/>
      <c r="X425" s="48"/>
      <c r="Y425" s="48"/>
    </row>
    <row r="426" spans="1:25">
      <c r="A426" s="48"/>
      <c r="B426" s="48"/>
      <c r="C426" s="48"/>
      <c r="D426" s="48"/>
      <c r="E426" s="48"/>
      <c r="F426" s="48"/>
      <c r="G426" s="48"/>
      <c r="H426" s="48"/>
      <c r="I426" s="81"/>
      <c r="J426" s="65">
        <v>147</v>
      </c>
      <c r="K426" s="48"/>
      <c r="L426" s="63"/>
      <c r="M426" s="65">
        <v>55</v>
      </c>
      <c r="N426" s="48"/>
      <c r="O426" s="48"/>
      <c r="P426" s="77"/>
      <c r="Q426" s="48"/>
      <c r="R426" s="77"/>
      <c r="S426" s="48"/>
      <c r="T426" s="77"/>
      <c r="U426" s="48"/>
      <c r="V426" s="48"/>
      <c r="W426" s="48"/>
      <c r="X426" s="48"/>
      <c r="Y426" s="48"/>
    </row>
    <row r="427" spans="1:25">
      <c r="A427" s="48"/>
      <c r="B427" s="48"/>
      <c r="C427" s="48"/>
      <c r="D427" s="48"/>
      <c r="E427" s="48"/>
      <c r="F427" s="48"/>
      <c r="G427" s="48"/>
      <c r="H427" s="48"/>
      <c r="I427" s="81"/>
      <c r="J427" s="65">
        <v>147</v>
      </c>
      <c r="K427" s="48"/>
      <c r="L427" s="63"/>
      <c r="M427" s="65">
        <v>51</v>
      </c>
      <c r="N427" s="48"/>
      <c r="O427" s="48"/>
      <c r="P427" s="77"/>
      <c r="Q427" s="48"/>
      <c r="R427" s="77"/>
      <c r="S427" s="48"/>
      <c r="T427" s="77"/>
      <c r="U427" s="48"/>
      <c r="V427" s="48"/>
      <c r="W427" s="48"/>
      <c r="X427" s="48"/>
      <c r="Y427" s="48"/>
    </row>
    <row r="428" spans="1:25">
      <c r="A428" s="48"/>
      <c r="B428" s="48"/>
      <c r="C428" s="48"/>
      <c r="D428" s="48"/>
      <c r="E428" s="48"/>
      <c r="F428" s="48"/>
      <c r="G428" s="48"/>
      <c r="H428" s="48"/>
      <c r="I428" s="81"/>
      <c r="J428" s="65">
        <v>146</v>
      </c>
      <c r="K428" s="48"/>
      <c r="L428" s="63"/>
      <c r="M428" s="65">
        <v>50</v>
      </c>
      <c r="N428" s="48"/>
      <c r="O428" s="48"/>
      <c r="P428" s="77"/>
      <c r="Q428" s="48"/>
      <c r="R428" s="77"/>
      <c r="S428" s="48"/>
      <c r="T428" s="77"/>
      <c r="U428" s="48"/>
      <c r="V428" s="48"/>
      <c r="W428" s="48"/>
      <c r="X428" s="48"/>
      <c r="Y428" s="48"/>
    </row>
    <row r="429" spans="1:25">
      <c r="A429" s="48"/>
      <c r="B429" s="48"/>
      <c r="C429" s="48"/>
      <c r="D429" s="48"/>
      <c r="E429" s="48"/>
      <c r="F429" s="48"/>
      <c r="G429" s="48"/>
      <c r="H429" s="48"/>
      <c r="I429" s="81"/>
      <c r="J429" s="65">
        <v>142</v>
      </c>
      <c r="K429" s="48"/>
      <c r="L429" s="63"/>
      <c r="M429" s="65">
        <v>48</v>
      </c>
      <c r="N429" s="48"/>
      <c r="O429" s="48"/>
      <c r="P429" s="77"/>
      <c r="Q429" s="48"/>
      <c r="R429" s="77"/>
      <c r="S429" s="48"/>
      <c r="T429" s="77"/>
      <c r="U429" s="48"/>
      <c r="V429" s="48"/>
      <c r="W429" s="48"/>
      <c r="X429" s="48"/>
      <c r="Y429" s="48"/>
    </row>
    <row r="430" spans="1:25">
      <c r="A430" s="48"/>
      <c r="B430" s="48"/>
      <c r="C430" s="48"/>
      <c r="D430" s="48"/>
      <c r="E430" s="48"/>
      <c r="F430" s="48"/>
      <c r="G430" s="48"/>
      <c r="H430" s="48"/>
      <c r="I430" s="81"/>
      <c r="J430" s="65">
        <v>141</v>
      </c>
      <c r="K430" s="48"/>
      <c r="L430" s="63"/>
      <c r="M430" s="65">
        <v>37</v>
      </c>
      <c r="N430" s="48"/>
      <c r="O430" s="48"/>
      <c r="P430" s="77"/>
      <c r="Q430" s="48"/>
      <c r="R430" s="77"/>
      <c r="S430" s="48"/>
      <c r="T430" s="77"/>
      <c r="U430" s="48"/>
      <c r="V430" s="48"/>
      <c r="W430" s="48"/>
      <c r="X430" s="48"/>
      <c r="Y430" s="48"/>
    </row>
    <row r="431" spans="1:25">
      <c r="A431" s="48"/>
      <c r="B431" s="48"/>
      <c r="C431" s="48"/>
      <c r="D431" s="48"/>
      <c r="E431" s="48"/>
      <c r="F431" s="48"/>
      <c r="G431" s="48"/>
      <c r="H431" s="48"/>
      <c r="I431" s="81"/>
      <c r="J431" s="65">
        <v>136</v>
      </c>
      <c r="K431" s="48"/>
      <c r="L431" s="63"/>
      <c r="M431" s="65">
        <v>36</v>
      </c>
      <c r="N431" s="48"/>
      <c r="O431" s="48"/>
      <c r="P431" s="77"/>
      <c r="Q431" s="48"/>
      <c r="R431" s="77"/>
      <c r="S431" s="48"/>
      <c r="T431" s="77"/>
      <c r="U431" s="48"/>
      <c r="V431" s="48"/>
      <c r="W431" s="48"/>
      <c r="X431" s="48"/>
      <c r="Y431" s="48"/>
    </row>
    <row r="432" spans="1:25">
      <c r="A432" s="48"/>
      <c r="B432" s="48"/>
      <c r="C432" s="48"/>
      <c r="D432" s="48"/>
      <c r="E432" s="48"/>
      <c r="F432" s="48"/>
      <c r="G432" s="48"/>
      <c r="H432" s="48"/>
      <c r="I432" s="81"/>
      <c r="J432" s="65">
        <v>135</v>
      </c>
      <c r="K432" s="48"/>
      <c r="L432" s="63"/>
      <c r="M432" s="65">
        <v>32</v>
      </c>
      <c r="N432" s="48"/>
      <c r="O432" s="48"/>
      <c r="P432" s="77"/>
      <c r="Q432" s="48"/>
      <c r="R432" s="77"/>
      <c r="S432" s="48"/>
      <c r="T432" s="77"/>
      <c r="U432" s="48"/>
      <c r="V432" s="48"/>
      <c r="W432" s="48"/>
      <c r="X432" s="48"/>
      <c r="Y432" s="48"/>
    </row>
    <row r="433" spans="1:25">
      <c r="A433" s="48"/>
      <c r="B433" s="48"/>
      <c r="C433" s="48"/>
      <c r="D433" s="48"/>
      <c r="E433" s="48"/>
      <c r="F433" s="48"/>
      <c r="G433" s="48"/>
      <c r="H433" s="48"/>
      <c r="I433" s="81"/>
      <c r="J433" s="65">
        <v>132</v>
      </c>
      <c r="K433" s="48"/>
      <c r="L433" s="63"/>
      <c r="M433" s="65">
        <v>22</v>
      </c>
      <c r="N433" s="48"/>
      <c r="O433" s="48"/>
      <c r="P433" s="77"/>
      <c r="Q433" s="48"/>
      <c r="R433" s="77"/>
      <c r="S433" s="48"/>
      <c r="T433" s="77"/>
      <c r="U433" s="48"/>
      <c r="V433" s="48"/>
      <c r="W433" s="48"/>
      <c r="X433" s="48"/>
      <c r="Y433" s="48"/>
    </row>
    <row r="434" spans="1:25">
      <c r="A434" s="48"/>
      <c r="B434" s="48"/>
      <c r="C434" s="48"/>
      <c r="D434" s="48"/>
      <c r="E434" s="48"/>
      <c r="F434" s="48"/>
      <c r="G434" s="48"/>
      <c r="H434" s="48"/>
      <c r="I434" s="81"/>
      <c r="J434" s="65">
        <v>128</v>
      </c>
      <c r="K434" s="48"/>
      <c r="L434" s="63"/>
      <c r="M434" s="65">
        <v>22</v>
      </c>
      <c r="N434" s="48"/>
      <c r="O434" s="48"/>
      <c r="P434" s="77"/>
      <c r="Q434" s="48"/>
      <c r="R434" s="77"/>
      <c r="S434" s="48"/>
      <c r="T434" s="77"/>
      <c r="U434" s="48"/>
      <c r="V434" s="48"/>
      <c r="W434" s="48"/>
      <c r="X434" s="48"/>
      <c r="Y434" s="48"/>
    </row>
    <row r="435" spans="1:25">
      <c r="A435" s="48"/>
      <c r="B435" s="48"/>
      <c r="C435" s="48"/>
      <c r="D435" s="48"/>
      <c r="E435" s="48"/>
      <c r="F435" s="48"/>
      <c r="G435" s="48"/>
      <c r="H435" s="48"/>
      <c r="I435" s="81"/>
      <c r="J435" s="65">
        <v>127</v>
      </c>
      <c r="K435" s="48"/>
      <c r="L435" s="63"/>
      <c r="M435" s="65">
        <v>14</v>
      </c>
      <c r="N435" s="48"/>
      <c r="O435" s="48"/>
      <c r="P435" s="77"/>
      <c r="Q435" s="48"/>
      <c r="R435" s="77"/>
      <c r="S435" s="48"/>
      <c r="T435" s="77"/>
      <c r="U435" s="48"/>
      <c r="V435" s="48"/>
      <c r="W435" s="48"/>
      <c r="X435" s="48"/>
      <c r="Y435" s="48"/>
    </row>
    <row r="436" spans="1:25" ht="14" thickBot="1">
      <c r="A436" s="48"/>
      <c r="B436" s="48"/>
      <c r="C436" s="48"/>
      <c r="D436" s="48"/>
      <c r="E436" s="48"/>
      <c r="F436" s="48"/>
      <c r="G436" s="48"/>
      <c r="H436" s="48"/>
      <c r="I436" s="81"/>
      <c r="J436" s="65">
        <v>124</v>
      </c>
      <c r="K436" s="48"/>
      <c r="L436" s="66"/>
      <c r="M436" s="67">
        <v>0</v>
      </c>
      <c r="N436" s="48"/>
      <c r="O436" s="48"/>
      <c r="P436" s="77"/>
      <c r="Q436" s="48"/>
      <c r="R436" s="77"/>
      <c r="S436" s="48"/>
      <c r="T436" s="77"/>
      <c r="U436" s="48"/>
      <c r="V436" s="48"/>
      <c r="W436" s="48"/>
      <c r="X436" s="48"/>
      <c r="Y436" s="48"/>
    </row>
    <row r="437" spans="1:25">
      <c r="A437" s="48"/>
      <c r="B437" s="48"/>
      <c r="C437" s="48"/>
      <c r="D437" s="48"/>
      <c r="E437" s="48"/>
      <c r="F437" s="48"/>
      <c r="G437" s="48"/>
      <c r="H437" s="48"/>
      <c r="I437" s="81"/>
      <c r="J437" s="65">
        <v>112</v>
      </c>
      <c r="K437" s="48"/>
      <c r="L437" s="77"/>
      <c r="M437" s="48"/>
      <c r="N437" s="48"/>
      <c r="O437" s="48"/>
      <c r="P437" s="77"/>
      <c r="Q437" s="48"/>
      <c r="R437" s="77"/>
      <c r="S437" s="48"/>
      <c r="T437" s="77"/>
      <c r="U437" s="48"/>
      <c r="V437" s="48"/>
      <c r="W437" s="48"/>
      <c r="X437" s="48"/>
      <c r="Y437" s="48"/>
    </row>
    <row r="438" spans="1:25">
      <c r="A438" s="48"/>
      <c r="B438" s="48"/>
      <c r="C438" s="48"/>
      <c r="D438" s="48"/>
      <c r="E438" s="48"/>
      <c r="F438" s="48"/>
      <c r="G438" s="48"/>
      <c r="H438" s="48"/>
      <c r="I438" s="81"/>
      <c r="J438" s="65">
        <v>112</v>
      </c>
      <c r="K438" s="48"/>
      <c r="L438" s="77"/>
      <c r="M438" s="48"/>
      <c r="N438" s="48"/>
      <c r="O438" s="48"/>
      <c r="P438" s="77"/>
      <c r="Q438" s="48"/>
      <c r="R438" s="77"/>
      <c r="S438" s="48"/>
      <c r="T438" s="77"/>
      <c r="U438" s="48"/>
      <c r="V438" s="48"/>
      <c r="W438" s="48"/>
      <c r="X438" s="48"/>
      <c r="Y438" s="48"/>
    </row>
    <row r="439" spans="1:25">
      <c r="A439" s="48"/>
      <c r="B439" s="48"/>
      <c r="C439" s="48"/>
      <c r="D439" s="48"/>
      <c r="E439" s="48"/>
      <c r="F439" s="48"/>
      <c r="G439" s="48"/>
      <c r="H439" s="48"/>
      <c r="I439" s="81"/>
      <c r="J439" s="65">
        <v>111</v>
      </c>
      <c r="K439" s="48"/>
      <c r="L439" s="77"/>
      <c r="M439" s="48"/>
      <c r="N439" s="48"/>
      <c r="O439" s="48"/>
      <c r="P439" s="77"/>
      <c r="Q439" s="48"/>
      <c r="R439" s="77"/>
      <c r="S439" s="48"/>
      <c r="T439" s="77"/>
      <c r="U439" s="48"/>
      <c r="V439" s="48"/>
      <c r="W439" s="48"/>
      <c r="X439" s="48"/>
      <c r="Y439" s="48"/>
    </row>
    <row r="440" spans="1:25">
      <c r="A440" s="48"/>
      <c r="B440" s="48"/>
      <c r="C440" s="48"/>
      <c r="D440" s="48"/>
      <c r="E440" s="48"/>
      <c r="F440" s="48"/>
      <c r="G440" s="48"/>
      <c r="H440" s="48"/>
      <c r="I440" s="81"/>
      <c r="J440" s="65">
        <v>111</v>
      </c>
      <c r="K440" s="48"/>
      <c r="L440" s="77"/>
      <c r="M440" s="48"/>
      <c r="N440" s="48"/>
      <c r="O440" s="48"/>
      <c r="P440" s="77"/>
      <c r="Q440" s="48"/>
      <c r="R440" s="77"/>
      <c r="S440" s="48"/>
      <c r="T440" s="77"/>
      <c r="U440" s="48"/>
      <c r="V440" s="48"/>
      <c r="W440" s="48"/>
      <c r="X440" s="48"/>
      <c r="Y440" s="48"/>
    </row>
    <row r="441" spans="1:25">
      <c r="A441" s="48"/>
      <c r="B441" s="48"/>
      <c r="C441" s="48"/>
      <c r="D441" s="48"/>
      <c r="E441" s="48"/>
      <c r="F441" s="48"/>
      <c r="G441" s="48"/>
      <c r="H441" s="48"/>
      <c r="I441" s="81"/>
      <c r="J441" s="65">
        <v>109</v>
      </c>
      <c r="K441" s="48"/>
      <c r="L441" s="77"/>
      <c r="M441" s="48"/>
      <c r="N441" s="48"/>
      <c r="O441" s="48"/>
      <c r="P441" s="77"/>
      <c r="Q441" s="48"/>
      <c r="R441" s="77"/>
      <c r="S441" s="48"/>
      <c r="T441" s="77"/>
      <c r="U441" s="48"/>
      <c r="V441" s="48"/>
      <c r="W441" s="48"/>
      <c r="X441" s="48"/>
      <c r="Y441" s="48"/>
    </row>
    <row r="442" spans="1:25">
      <c r="A442" s="48"/>
      <c r="B442" s="48"/>
      <c r="C442" s="48"/>
      <c r="D442" s="48"/>
      <c r="E442" s="48"/>
      <c r="F442" s="48"/>
      <c r="G442" s="48"/>
      <c r="H442" s="48"/>
      <c r="I442" s="81"/>
      <c r="J442" s="65">
        <v>107</v>
      </c>
      <c r="K442" s="48"/>
      <c r="L442" s="77"/>
      <c r="M442" s="48"/>
      <c r="N442" s="48"/>
      <c r="O442" s="48"/>
      <c r="P442" s="77"/>
      <c r="Q442" s="48"/>
      <c r="R442" s="77"/>
      <c r="S442" s="48"/>
      <c r="T442" s="77"/>
      <c r="U442" s="48"/>
      <c r="V442" s="48"/>
      <c r="W442" s="48"/>
      <c r="X442" s="48"/>
      <c r="Y442" s="48"/>
    </row>
    <row r="443" spans="1:25">
      <c r="A443" s="48"/>
      <c r="B443" s="48"/>
      <c r="C443" s="48"/>
      <c r="D443" s="48"/>
      <c r="E443" s="48"/>
      <c r="F443" s="48"/>
      <c r="G443" s="48"/>
      <c r="H443" s="48"/>
      <c r="I443" s="81"/>
      <c r="J443" s="65">
        <v>100</v>
      </c>
      <c r="K443" s="48"/>
      <c r="L443" s="77"/>
      <c r="M443" s="48"/>
      <c r="N443" s="48"/>
      <c r="O443" s="48"/>
      <c r="P443" s="77"/>
      <c r="Q443" s="48"/>
      <c r="R443" s="77"/>
      <c r="S443" s="48"/>
      <c r="T443" s="77"/>
      <c r="U443" s="48"/>
      <c r="V443" s="48"/>
      <c r="W443" s="48"/>
      <c r="X443" s="48"/>
      <c r="Y443" s="48"/>
    </row>
    <row r="444" spans="1:25">
      <c r="A444" s="48"/>
      <c r="B444" s="48"/>
      <c r="C444" s="48"/>
      <c r="D444" s="48"/>
      <c r="E444" s="48"/>
      <c r="F444" s="48"/>
      <c r="G444" s="48"/>
      <c r="H444" s="48"/>
      <c r="I444" s="81"/>
      <c r="J444" s="65">
        <v>100</v>
      </c>
      <c r="K444" s="48"/>
      <c r="L444" s="77"/>
      <c r="M444" s="48"/>
      <c r="N444" s="48"/>
      <c r="O444" s="48"/>
      <c r="P444" s="77"/>
      <c r="Q444" s="48"/>
      <c r="R444" s="77"/>
      <c r="S444" s="48"/>
      <c r="T444" s="77"/>
      <c r="U444" s="48"/>
      <c r="V444" s="48"/>
      <c r="W444" s="48"/>
      <c r="X444" s="48"/>
      <c r="Y444" s="48"/>
    </row>
    <row r="445" spans="1:25">
      <c r="A445" s="48"/>
      <c r="B445" s="48"/>
      <c r="C445" s="48"/>
      <c r="D445" s="48"/>
      <c r="E445" s="48"/>
      <c r="F445" s="48"/>
      <c r="G445" s="48"/>
      <c r="H445" s="48"/>
      <c r="I445" s="81"/>
      <c r="J445" s="65">
        <v>99</v>
      </c>
      <c r="K445" s="48"/>
      <c r="L445" s="77"/>
      <c r="M445" s="48"/>
      <c r="N445" s="48"/>
      <c r="O445" s="48"/>
      <c r="P445" s="77"/>
      <c r="Q445" s="48"/>
      <c r="R445" s="77"/>
      <c r="S445" s="48"/>
      <c r="T445" s="77"/>
      <c r="U445" s="48"/>
      <c r="V445" s="48"/>
      <c r="W445" s="48"/>
      <c r="X445" s="48"/>
      <c r="Y445" s="48"/>
    </row>
    <row r="446" spans="1:25">
      <c r="A446" s="48"/>
      <c r="B446" s="48"/>
      <c r="C446" s="48"/>
      <c r="D446" s="48"/>
      <c r="E446" s="48"/>
      <c r="F446" s="48"/>
      <c r="G446" s="48"/>
      <c r="H446" s="48"/>
      <c r="I446" s="81"/>
      <c r="J446" s="65">
        <v>98</v>
      </c>
      <c r="K446" s="48"/>
      <c r="L446" s="77"/>
      <c r="M446" s="48"/>
      <c r="N446" s="48"/>
      <c r="O446" s="48"/>
      <c r="P446" s="77"/>
      <c r="Q446" s="48"/>
      <c r="R446" s="77"/>
      <c r="S446" s="48"/>
      <c r="T446" s="77"/>
      <c r="U446" s="48"/>
      <c r="V446" s="48"/>
      <c r="W446" s="48"/>
      <c r="X446" s="48"/>
      <c r="Y446" s="48"/>
    </row>
    <row r="447" spans="1:25">
      <c r="A447" s="48"/>
      <c r="B447" s="48"/>
      <c r="C447" s="48"/>
      <c r="D447" s="48"/>
      <c r="E447" s="48"/>
      <c r="F447" s="48"/>
      <c r="G447" s="48"/>
      <c r="H447" s="48"/>
      <c r="I447" s="81"/>
      <c r="J447" s="65">
        <v>95</v>
      </c>
      <c r="K447" s="48"/>
      <c r="L447" s="77"/>
      <c r="M447" s="48"/>
      <c r="N447" s="48"/>
      <c r="O447" s="48"/>
      <c r="P447" s="77"/>
      <c r="Q447" s="48"/>
      <c r="R447" s="77"/>
      <c r="S447" s="48"/>
      <c r="T447" s="77"/>
      <c r="U447" s="48"/>
      <c r="V447" s="48"/>
      <c r="W447" s="48"/>
      <c r="X447" s="48"/>
      <c r="Y447" s="48"/>
    </row>
    <row r="448" spans="1:25">
      <c r="A448" s="48"/>
      <c r="B448" s="48"/>
      <c r="C448" s="48"/>
      <c r="D448" s="48"/>
      <c r="E448" s="48"/>
      <c r="F448" s="48"/>
      <c r="G448" s="48"/>
      <c r="H448" s="48"/>
      <c r="I448" s="81"/>
      <c r="J448" s="65">
        <v>90</v>
      </c>
      <c r="K448" s="48"/>
      <c r="L448" s="77"/>
      <c r="M448" s="48"/>
      <c r="N448" s="48"/>
      <c r="O448" s="48"/>
      <c r="P448" s="77"/>
      <c r="Q448" s="48"/>
      <c r="R448" s="77"/>
      <c r="S448" s="48"/>
      <c r="T448" s="77"/>
      <c r="U448" s="48"/>
      <c r="V448" s="48"/>
      <c r="W448" s="48"/>
      <c r="X448" s="48"/>
      <c r="Y448" s="48"/>
    </row>
    <row r="449" spans="1:25">
      <c r="A449" s="48"/>
      <c r="B449" s="48"/>
      <c r="C449" s="48"/>
      <c r="D449" s="48"/>
      <c r="E449" s="48"/>
      <c r="F449" s="48"/>
      <c r="G449" s="48"/>
      <c r="H449" s="48"/>
      <c r="I449" s="81"/>
      <c r="J449" s="65">
        <v>89</v>
      </c>
      <c r="K449" s="48"/>
      <c r="L449" s="77"/>
      <c r="M449" s="48"/>
      <c r="N449" s="48"/>
      <c r="O449" s="48"/>
      <c r="P449" s="77"/>
      <c r="Q449" s="48"/>
      <c r="R449" s="77"/>
      <c r="S449" s="48"/>
      <c r="T449" s="77"/>
      <c r="U449" s="48"/>
      <c r="V449" s="48"/>
      <c r="W449" s="48"/>
      <c r="X449" s="48"/>
      <c r="Y449" s="48"/>
    </row>
    <row r="450" spans="1:25">
      <c r="A450" s="48"/>
      <c r="B450" s="48"/>
      <c r="C450" s="48"/>
      <c r="D450" s="48"/>
      <c r="E450" s="48"/>
      <c r="F450" s="48"/>
      <c r="G450" s="48"/>
      <c r="H450" s="48"/>
      <c r="I450" s="81"/>
      <c r="J450" s="65">
        <v>86</v>
      </c>
      <c r="K450" s="48"/>
      <c r="L450" s="77"/>
      <c r="M450" s="48"/>
      <c r="N450" s="77"/>
      <c r="O450" s="48"/>
      <c r="P450" s="77"/>
      <c r="Q450" s="48"/>
      <c r="R450" s="77"/>
      <c r="S450" s="48"/>
      <c r="T450" s="77"/>
      <c r="U450" s="48"/>
      <c r="V450" s="48"/>
      <c r="W450" s="48"/>
      <c r="X450" s="48"/>
      <c r="Y450" s="48"/>
    </row>
    <row r="451" spans="1:25">
      <c r="A451" s="48"/>
      <c r="B451" s="48"/>
      <c r="C451" s="48"/>
      <c r="D451" s="48"/>
      <c r="E451" s="48"/>
      <c r="F451" s="48"/>
      <c r="G451" s="48"/>
      <c r="H451" s="48"/>
      <c r="I451" s="81"/>
      <c r="J451" s="65">
        <v>79</v>
      </c>
      <c r="K451" s="48"/>
      <c r="L451" s="77"/>
      <c r="M451" s="48"/>
      <c r="N451" s="77"/>
      <c r="O451" s="48"/>
      <c r="P451" s="77"/>
      <c r="Q451" s="48"/>
      <c r="R451" s="77"/>
      <c r="S451" s="48"/>
      <c r="T451" s="77"/>
      <c r="U451" s="48"/>
      <c r="V451" s="48"/>
      <c r="W451" s="48"/>
      <c r="X451" s="48"/>
      <c r="Y451" s="48"/>
    </row>
    <row r="452" spans="1:25">
      <c r="A452" s="48"/>
      <c r="B452" s="48"/>
      <c r="C452" s="48"/>
      <c r="D452" s="48"/>
      <c r="E452" s="48"/>
      <c r="F452" s="48"/>
      <c r="G452" s="48"/>
      <c r="H452" s="48"/>
      <c r="I452" s="81"/>
      <c r="J452" s="65">
        <v>76</v>
      </c>
      <c r="K452" s="48"/>
      <c r="L452" s="77"/>
      <c r="M452" s="48"/>
      <c r="N452" s="77"/>
      <c r="O452" s="48"/>
      <c r="P452" s="77"/>
      <c r="Q452" s="48"/>
      <c r="R452" s="77"/>
      <c r="S452" s="48"/>
      <c r="T452" s="77"/>
      <c r="U452" s="48"/>
      <c r="V452" s="48"/>
      <c r="W452" s="48"/>
      <c r="X452" s="48"/>
      <c r="Y452" s="48"/>
    </row>
    <row r="453" spans="1:25">
      <c r="A453" s="48"/>
      <c r="B453" s="48"/>
      <c r="C453" s="48"/>
      <c r="D453" s="48"/>
      <c r="E453" s="48"/>
      <c r="F453" s="48"/>
      <c r="G453" s="48"/>
      <c r="H453" s="48"/>
      <c r="I453" s="81"/>
      <c r="J453" s="65">
        <v>72</v>
      </c>
      <c r="K453" s="48"/>
      <c r="L453" s="77"/>
      <c r="M453" s="48"/>
      <c r="N453" s="77"/>
      <c r="O453" s="48"/>
      <c r="P453" s="77"/>
      <c r="Q453" s="48"/>
      <c r="R453" s="77"/>
      <c r="S453" s="48"/>
      <c r="T453" s="77"/>
      <c r="U453" s="48"/>
      <c r="V453" s="48"/>
      <c r="W453" s="48"/>
      <c r="X453" s="48"/>
      <c r="Y453" s="48"/>
    </row>
    <row r="454" spans="1:25">
      <c r="A454" s="48"/>
      <c r="B454" s="48"/>
      <c r="C454" s="48"/>
      <c r="D454" s="48"/>
      <c r="E454" s="48"/>
      <c r="F454" s="48"/>
      <c r="G454" s="48"/>
      <c r="H454" s="48"/>
      <c r="I454" s="81"/>
      <c r="J454" s="65">
        <v>70</v>
      </c>
      <c r="K454" s="48"/>
      <c r="L454" s="77"/>
      <c r="M454" s="48"/>
      <c r="N454" s="77"/>
      <c r="O454" s="48"/>
      <c r="P454" s="77"/>
      <c r="Q454" s="48"/>
      <c r="R454" s="77"/>
      <c r="S454" s="48"/>
      <c r="T454" s="77"/>
      <c r="U454" s="48"/>
      <c r="V454" s="48"/>
      <c r="W454" s="48"/>
      <c r="X454" s="48"/>
      <c r="Y454" s="48"/>
    </row>
    <row r="455" spans="1:25">
      <c r="A455" s="48"/>
      <c r="B455" s="48"/>
      <c r="C455" s="48"/>
      <c r="D455" s="48"/>
      <c r="E455" s="48"/>
      <c r="F455" s="48"/>
      <c r="G455" s="48"/>
      <c r="H455" s="48"/>
      <c r="I455" s="81"/>
      <c r="J455" s="65">
        <v>70</v>
      </c>
      <c r="K455" s="48"/>
      <c r="L455" s="77"/>
      <c r="M455" s="48"/>
      <c r="N455" s="77"/>
      <c r="O455" s="48"/>
      <c r="P455" s="77"/>
      <c r="Q455" s="48"/>
      <c r="R455" s="77"/>
      <c r="S455" s="48"/>
      <c r="T455" s="77"/>
      <c r="U455" s="48"/>
      <c r="V455" s="48"/>
      <c r="W455" s="48"/>
      <c r="X455" s="48"/>
      <c r="Y455" s="48"/>
    </row>
    <row r="456" spans="1:25">
      <c r="A456" s="48"/>
      <c r="B456" s="48"/>
      <c r="C456" s="48"/>
      <c r="D456" s="48"/>
      <c r="E456" s="48"/>
      <c r="F456" s="48"/>
      <c r="G456" s="48"/>
      <c r="H456" s="48"/>
      <c r="I456" s="81"/>
      <c r="J456" s="65">
        <v>62</v>
      </c>
      <c r="K456" s="48"/>
      <c r="L456" s="77"/>
      <c r="M456" s="48"/>
      <c r="N456" s="77"/>
      <c r="O456" s="48"/>
      <c r="P456" s="77"/>
      <c r="Q456" s="48"/>
      <c r="R456" s="77"/>
      <c r="S456" s="48"/>
      <c r="T456" s="77"/>
      <c r="U456" s="48"/>
      <c r="V456" s="48"/>
      <c r="W456" s="48"/>
      <c r="X456" s="48"/>
      <c r="Y456" s="48"/>
    </row>
    <row r="457" spans="1:25">
      <c r="A457" s="48"/>
      <c r="B457" s="48"/>
      <c r="C457" s="48"/>
      <c r="D457" s="48"/>
      <c r="E457" s="48"/>
      <c r="F457" s="48"/>
      <c r="G457" s="48"/>
      <c r="H457" s="48"/>
      <c r="I457" s="81"/>
      <c r="J457" s="65">
        <v>56</v>
      </c>
      <c r="K457" s="48"/>
      <c r="L457" s="77"/>
      <c r="M457" s="48"/>
      <c r="N457" s="77"/>
      <c r="O457" s="48"/>
      <c r="P457" s="77"/>
      <c r="Q457" s="48"/>
      <c r="R457" s="77"/>
      <c r="S457" s="48"/>
      <c r="T457" s="77"/>
      <c r="U457" s="48"/>
      <c r="V457" s="48"/>
      <c r="W457" s="48"/>
      <c r="X457" s="48"/>
      <c r="Y457" s="48"/>
    </row>
    <row r="458" spans="1:25">
      <c r="A458" s="48"/>
      <c r="B458" s="48"/>
      <c r="C458" s="48"/>
      <c r="D458" s="48"/>
      <c r="E458" s="48"/>
      <c r="F458" s="48"/>
      <c r="G458" s="48"/>
      <c r="H458" s="48"/>
      <c r="I458" s="81"/>
      <c r="J458" s="65">
        <v>54</v>
      </c>
      <c r="K458" s="48"/>
      <c r="L458" s="77"/>
      <c r="M458" s="48"/>
      <c r="N458" s="77"/>
      <c r="O458" s="48"/>
      <c r="P458" s="77"/>
      <c r="Q458" s="48"/>
      <c r="R458" s="77"/>
      <c r="S458" s="48"/>
      <c r="T458" s="77"/>
      <c r="U458" s="48"/>
      <c r="V458" s="48"/>
      <c r="W458" s="48"/>
      <c r="X458" s="48"/>
      <c r="Y458" s="48"/>
    </row>
    <row r="459" spans="1:25">
      <c r="A459" s="48"/>
      <c r="B459" s="48"/>
      <c r="C459" s="48"/>
      <c r="D459" s="48"/>
      <c r="E459" s="48"/>
      <c r="F459" s="48"/>
      <c r="G459" s="48"/>
      <c r="H459" s="48"/>
      <c r="I459" s="81"/>
      <c r="J459" s="65">
        <v>54</v>
      </c>
      <c r="K459" s="48"/>
      <c r="L459" s="77"/>
      <c r="M459" s="48"/>
      <c r="N459" s="77"/>
      <c r="O459" s="48"/>
      <c r="P459" s="77"/>
      <c r="Q459" s="48"/>
      <c r="R459" s="77"/>
      <c r="S459" s="48"/>
      <c r="T459" s="77"/>
      <c r="U459" s="48"/>
      <c r="V459" s="48"/>
      <c r="W459" s="48"/>
      <c r="X459" s="48"/>
      <c r="Y459" s="48"/>
    </row>
    <row r="460" spans="1:25">
      <c r="A460" s="48"/>
      <c r="B460" s="48"/>
      <c r="C460" s="48"/>
      <c r="D460" s="48"/>
      <c r="E460" s="48"/>
      <c r="F460" s="48"/>
      <c r="G460" s="48"/>
      <c r="H460" s="48"/>
      <c r="I460" s="81"/>
      <c r="J460" s="65">
        <v>53</v>
      </c>
      <c r="K460" s="48"/>
      <c r="L460" s="77"/>
      <c r="M460" s="48"/>
      <c r="N460" s="77"/>
      <c r="O460" s="48"/>
      <c r="P460" s="77"/>
      <c r="Q460" s="48"/>
      <c r="R460" s="77"/>
      <c r="S460" s="48"/>
      <c r="T460" s="77"/>
      <c r="U460" s="48"/>
      <c r="V460" s="48"/>
      <c r="W460" s="48"/>
      <c r="X460" s="48"/>
      <c r="Y460" s="48"/>
    </row>
    <row r="461" spans="1:25">
      <c r="A461" s="48"/>
      <c r="B461" s="48"/>
      <c r="C461" s="48"/>
      <c r="D461" s="48"/>
      <c r="E461" s="48"/>
      <c r="F461" s="48"/>
      <c r="G461" s="48"/>
      <c r="H461" s="48"/>
      <c r="I461" s="81"/>
      <c r="J461" s="65">
        <v>52</v>
      </c>
      <c r="K461" s="48"/>
      <c r="L461" s="77"/>
      <c r="M461" s="48"/>
      <c r="N461" s="77"/>
      <c r="O461" s="48"/>
      <c r="P461" s="77"/>
      <c r="Q461" s="48"/>
      <c r="R461" s="77"/>
      <c r="S461" s="48"/>
      <c r="T461" s="77"/>
      <c r="U461" s="48"/>
      <c r="V461" s="48"/>
      <c r="W461" s="48"/>
      <c r="X461" s="48"/>
      <c r="Y461" s="48"/>
    </row>
    <row r="462" spans="1:25">
      <c r="A462" s="48"/>
      <c r="B462" s="48"/>
      <c r="C462" s="48"/>
      <c r="D462" s="48"/>
      <c r="E462" s="48"/>
      <c r="F462" s="48"/>
      <c r="G462" s="48"/>
      <c r="H462" s="48"/>
      <c r="I462" s="81"/>
      <c r="J462" s="65">
        <v>44</v>
      </c>
      <c r="K462" s="48"/>
      <c r="L462" s="77"/>
      <c r="M462" s="48"/>
      <c r="N462" s="77"/>
      <c r="O462" s="48"/>
      <c r="P462" s="77"/>
      <c r="Q462" s="48"/>
      <c r="R462" s="77"/>
      <c r="S462" s="48"/>
      <c r="T462" s="77"/>
      <c r="U462" s="48"/>
      <c r="V462" s="48"/>
      <c r="W462" s="48"/>
      <c r="X462" s="48"/>
      <c r="Y462" s="48"/>
    </row>
    <row r="463" spans="1:25">
      <c r="A463" s="48"/>
      <c r="B463" s="48"/>
      <c r="C463" s="48"/>
      <c r="D463" s="48"/>
      <c r="E463" s="48"/>
      <c r="F463" s="48"/>
      <c r="G463" s="48"/>
      <c r="H463" s="48"/>
      <c r="I463" s="81"/>
      <c r="J463" s="65">
        <v>40</v>
      </c>
      <c r="K463" s="48"/>
      <c r="L463" s="77"/>
      <c r="M463" s="48"/>
      <c r="N463" s="77"/>
      <c r="O463" s="48"/>
      <c r="P463" s="77"/>
      <c r="Q463" s="48"/>
      <c r="R463" s="77"/>
      <c r="S463" s="48"/>
      <c r="T463" s="77"/>
      <c r="U463" s="48"/>
      <c r="V463" s="48"/>
      <c r="W463" s="48"/>
      <c r="X463" s="48"/>
      <c r="Y463" s="48"/>
    </row>
    <row r="464" spans="1:25">
      <c r="A464" s="48"/>
      <c r="B464" s="48"/>
      <c r="C464" s="48"/>
      <c r="D464" s="48"/>
      <c r="E464" s="48"/>
      <c r="F464" s="48"/>
      <c r="G464" s="48"/>
      <c r="H464" s="48"/>
      <c r="I464" s="81"/>
      <c r="J464" s="65">
        <v>36</v>
      </c>
      <c r="K464" s="48"/>
      <c r="L464" s="77"/>
      <c r="M464" s="48"/>
      <c r="N464" s="77"/>
      <c r="O464" s="48"/>
      <c r="P464" s="77"/>
      <c r="Q464" s="48"/>
      <c r="R464" s="77"/>
      <c r="S464" s="48"/>
      <c r="T464" s="77"/>
      <c r="U464" s="48"/>
      <c r="V464" s="48"/>
      <c r="W464" s="48"/>
      <c r="X464" s="48"/>
      <c r="Y464" s="48"/>
    </row>
    <row r="465" spans="1:25">
      <c r="A465" s="48"/>
      <c r="B465" s="48"/>
      <c r="C465" s="48"/>
      <c r="D465" s="48"/>
      <c r="E465" s="48"/>
      <c r="F465" s="48"/>
      <c r="G465" s="48"/>
      <c r="H465" s="48"/>
      <c r="I465" s="81"/>
      <c r="J465" s="65">
        <v>34</v>
      </c>
      <c r="K465" s="48"/>
      <c r="L465" s="77"/>
      <c r="M465" s="48"/>
      <c r="N465" s="77"/>
      <c r="O465" s="48"/>
      <c r="P465" s="77"/>
      <c r="Q465" s="48"/>
      <c r="R465" s="77"/>
      <c r="S465" s="48"/>
      <c r="T465" s="77"/>
      <c r="U465" s="48"/>
      <c r="V465" s="48"/>
      <c r="W465" s="48"/>
      <c r="X465" s="48"/>
      <c r="Y465" s="48"/>
    </row>
    <row r="466" spans="1:25">
      <c r="A466" s="48"/>
      <c r="B466" s="48"/>
      <c r="C466" s="48"/>
      <c r="D466" s="48"/>
      <c r="E466" s="48"/>
      <c r="F466" s="48"/>
      <c r="G466" s="48"/>
      <c r="H466" s="48"/>
      <c r="I466" s="81"/>
      <c r="J466" s="65">
        <v>31</v>
      </c>
      <c r="K466" s="48"/>
      <c r="L466" s="77"/>
      <c r="M466" s="48"/>
      <c r="N466" s="77"/>
      <c r="O466" s="48"/>
      <c r="P466" s="77"/>
      <c r="Q466" s="48"/>
      <c r="R466" s="77"/>
      <c r="S466" s="48"/>
      <c r="T466" s="77"/>
      <c r="U466" s="48"/>
      <c r="V466" s="48"/>
      <c r="W466" s="48"/>
      <c r="X466" s="48"/>
      <c r="Y466" s="48"/>
    </row>
    <row r="467" spans="1:25">
      <c r="A467" s="48"/>
      <c r="B467" s="48"/>
      <c r="C467" s="48"/>
      <c r="D467" s="48"/>
      <c r="E467" s="48"/>
      <c r="F467" s="48"/>
      <c r="G467" s="48"/>
      <c r="H467" s="48"/>
      <c r="I467" s="81"/>
      <c r="J467" s="65">
        <v>29</v>
      </c>
      <c r="K467" s="48"/>
      <c r="L467" s="77"/>
      <c r="M467" s="48"/>
      <c r="N467" s="77"/>
      <c r="O467" s="48"/>
      <c r="P467" s="77"/>
      <c r="Q467" s="48"/>
      <c r="R467" s="77"/>
      <c r="S467" s="48"/>
      <c r="T467" s="77"/>
      <c r="U467" s="48"/>
      <c r="V467" s="48"/>
      <c r="W467" s="48"/>
      <c r="X467" s="48"/>
      <c r="Y467" s="48"/>
    </row>
    <row r="468" spans="1:25">
      <c r="A468" s="48"/>
      <c r="B468" s="48"/>
      <c r="C468" s="48"/>
      <c r="D468" s="48"/>
      <c r="E468" s="48"/>
      <c r="F468" s="48"/>
      <c r="G468" s="48"/>
      <c r="H468" s="48"/>
      <c r="I468" s="81"/>
      <c r="J468" s="65">
        <v>0</v>
      </c>
      <c r="K468" s="48"/>
      <c r="L468" s="77"/>
      <c r="M468" s="48"/>
      <c r="N468" s="77"/>
      <c r="O468" s="48"/>
      <c r="P468" s="77"/>
      <c r="Q468" s="48"/>
      <c r="R468" s="77"/>
      <c r="S468" s="48"/>
      <c r="T468" s="77"/>
      <c r="U468" s="48"/>
      <c r="V468" s="48"/>
      <c r="W468" s="48"/>
      <c r="X468" s="48"/>
      <c r="Y468" s="48"/>
    </row>
    <row r="469" spans="1:25">
      <c r="A469" s="48"/>
      <c r="B469" s="48"/>
      <c r="C469" s="48"/>
      <c r="D469" s="48"/>
      <c r="E469" s="48"/>
      <c r="F469" s="48"/>
      <c r="G469" s="48"/>
      <c r="H469" s="48"/>
      <c r="I469" s="81"/>
      <c r="J469" s="65">
        <v>0</v>
      </c>
      <c r="K469" s="48"/>
      <c r="L469" s="77"/>
      <c r="M469" s="48"/>
      <c r="N469" s="77"/>
      <c r="O469" s="48"/>
      <c r="P469" s="77"/>
      <c r="Q469" s="48"/>
      <c r="R469" s="77"/>
      <c r="S469" s="48"/>
      <c r="T469" s="77"/>
      <c r="U469" s="48"/>
      <c r="V469" s="48"/>
      <c r="W469" s="48"/>
      <c r="X469" s="48"/>
      <c r="Y469" s="48"/>
    </row>
    <row r="470" spans="1:25">
      <c r="A470" s="48"/>
      <c r="B470" s="48"/>
      <c r="C470" s="48"/>
      <c r="D470" s="48"/>
      <c r="E470" s="48"/>
      <c r="F470" s="48"/>
      <c r="G470" s="48"/>
      <c r="H470" s="48"/>
      <c r="I470" s="81"/>
      <c r="J470" s="65">
        <v>0</v>
      </c>
      <c r="K470" s="48"/>
      <c r="L470" s="77"/>
      <c r="M470" s="48"/>
      <c r="N470" s="77"/>
      <c r="O470" s="48"/>
      <c r="P470" s="77"/>
      <c r="Q470" s="48"/>
      <c r="R470" s="77"/>
      <c r="S470" s="48"/>
      <c r="T470" s="77"/>
      <c r="U470" s="48"/>
      <c r="V470" s="48"/>
      <c r="W470" s="48"/>
      <c r="X470" s="48"/>
      <c r="Y470" s="48"/>
    </row>
    <row r="471" spans="1:25">
      <c r="A471" s="48"/>
      <c r="B471" s="48"/>
      <c r="C471" s="48"/>
      <c r="D471" s="48"/>
      <c r="E471" s="48"/>
      <c r="F471" s="48"/>
      <c r="G471" s="48"/>
      <c r="H471" s="48"/>
      <c r="I471" s="81"/>
      <c r="J471" s="65">
        <v>297</v>
      </c>
      <c r="K471" s="48"/>
      <c r="L471" s="77"/>
      <c r="M471" s="48"/>
      <c r="N471" s="77"/>
      <c r="O471" s="48"/>
      <c r="P471" s="77"/>
      <c r="Q471" s="48"/>
      <c r="R471" s="77"/>
      <c r="S471" s="48"/>
      <c r="T471" s="77"/>
      <c r="U471" s="48"/>
      <c r="V471" s="48"/>
      <c r="W471" s="48"/>
      <c r="X471" s="48"/>
      <c r="Y471" s="48"/>
    </row>
    <row r="472" spans="1:25">
      <c r="A472" s="48"/>
      <c r="B472" s="48"/>
      <c r="C472" s="48"/>
      <c r="D472" s="48"/>
      <c r="E472" s="48"/>
      <c r="F472" s="48"/>
      <c r="G472" s="48"/>
      <c r="H472" s="48"/>
      <c r="I472" s="81"/>
      <c r="J472" s="65">
        <v>294</v>
      </c>
      <c r="K472" s="48"/>
      <c r="L472" s="77"/>
      <c r="M472" s="48"/>
      <c r="N472" s="77"/>
      <c r="O472" s="48"/>
      <c r="P472" s="77"/>
      <c r="Q472" s="48"/>
      <c r="R472" s="77"/>
      <c r="S472" s="48"/>
      <c r="T472" s="77"/>
      <c r="U472" s="48"/>
      <c r="V472" s="48"/>
      <c r="W472" s="48"/>
      <c r="X472" s="48"/>
      <c r="Y472" s="48"/>
    </row>
    <row r="473" spans="1:25">
      <c r="A473" s="48"/>
      <c r="B473" s="48"/>
      <c r="C473" s="48"/>
      <c r="D473" s="48"/>
      <c r="E473" s="48"/>
      <c r="F473" s="48"/>
      <c r="G473" s="48"/>
      <c r="H473" s="48"/>
      <c r="I473" s="81"/>
      <c r="J473" s="65">
        <v>291</v>
      </c>
      <c r="K473" s="48"/>
      <c r="L473" s="77"/>
      <c r="M473" s="48"/>
      <c r="N473" s="77"/>
      <c r="O473" s="48"/>
      <c r="P473" s="77"/>
      <c r="Q473" s="48"/>
      <c r="R473" s="77"/>
      <c r="S473" s="48"/>
      <c r="T473" s="77"/>
      <c r="U473" s="48"/>
      <c r="V473" s="48"/>
      <c r="W473" s="48"/>
      <c r="X473" s="48"/>
      <c r="Y473" s="48"/>
    </row>
    <row r="474" spans="1:25">
      <c r="A474" s="48"/>
      <c r="B474" s="48"/>
      <c r="C474" s="48"/>
      <c r="D474" s="48"/>
      <c r="E474" s="48"/>
      <c r="F474" s="48"/>
      <c r="G474" s="48"/>
      <c r="H474" s="48"/>
      <c r="I474" s="81"/>
      <c r="J474" s="65">
        <v>291</v>
      </c>
      <c r="K474" s="48"/>
      <c r="L474" s="77"/>
      <c r="M474" s="48"/>
      <c r="N474" s="77"/>
      <c r="O474" s="48"/>
      <c r="P474" s="77"/>
      <c r="Q474" s="48"/>
      <c r="R474" s="77"/>
      <c r="S474" s="48"/>
      <c r="T474" s="77"/>
      <c r="U474" s="48"/>
      <c r="V474" s="48"/>
      <c r="W474" s="48"/>
      <c r="X474" s="48"/>
      <c r="Y474" s="48"/>
    </row>
    <row r="475" spans="1:25">
      <c r="A475" s="48"/>
      <c r="B475" s="48"/>
      <c r="C475" s="48"/>
      <c r="D475" s="48"/>
      <c r="E475" s="48"/>
      <c r="F475" s="48"/>
      <c r="G475" s="48"/>
      <c r="H475" s="48"/>
      <c r="I475" s="81"/>
      <c r="J475" s="65">
        <v>290</v>
      </c>
      <c r="K475" s="48"/>
      <c r="L475" s="77"/>
      <c r="M475" s="48"/>
      <c r="N475" s="77"/>
      <c r="O475" s="48"/>
      <c r="P475" s="77"/>
      <c r="Q475" s="48"/>
      <c r="R475" s="77"/>
      <c r="S475" s="48"/>
      <c r="T475" s="77"/>
      <c r="U475" s="48"/>
      <c r="V475" s="48"/>
      <c r="W475" s="48"/>
      <c r="X475" s="48"/>
      <c r="Y475" s="48"/>
    </row>
    <row r="476" spans="1:25">
      <c r="A476" s="48"/>
      <c r="B476" s="48"/>
      <c r="C476" s="48"/>
      <c r="D476" s="48"/>
      <c r="E476" s="48"/>
      <c r="F476" s="48"/>
      <c r="G476" s="48"/>
      <c r="H476" s="48"/>
      <c r="I476" s="81"/>
      <c r="J476" s="65">
        <v>290</v>
      </c>
      <c r="K476" s="48"/>
      <c r="L476" s="77"/>
      <c r="M476" s="48"/>
      <c r="N476" s="77"/>
      <c r="O476" s="48"/>
      <c r="P476" s="77"/>
      <c r="Q476" s="48"/>
      <c r="R476" s="77"/>
      <c r="S476" s="48"/>
      <c r="T476" s="77"/>
      <c r="U476" s="48"/>
      <c r="V476" s="48"/>
      <c r="W476" s="48"/>
      <c r="X476" s="48"/>
      <c r="Y476" s="48"/>
    </row>
    <row r="477" spans="1:25">
      <c r="A477" s="48"/>
      <c r="B477" s="48"/>
      <c r="C477" s="48"/>
      <c r="D477" s="48"/>
      <c r="E477" s="48"/>
      <c r="F477" s="48"/>
      <c r="G477" s="48"/>
      <c r="H477" s="48"/>
      <c r="I477" s="81"/>
      <c r="J477" s="65">
        <v>287</v>
      </c>
      <c r="K477" s="48"/>
      <c r="L477" s="77"/>
      <c r="M477" s="48"/>
      <c r="N477" s="77"/>
      <c r="O477" s="48"/>
      <c r="P477" s="77"/>
      <c r="Q477" s="48"/>
      <c r="R477" s="77"/>
      <c r="S477" s="48"/>
      <c r="T477" s="77"/>
      <c r="U477" s="48"/>
      <c r="V477" s="48"/>
      <c r="W477" s="48"/>
      <c r="X477" s="48"/>
      <c r="Y477" s="48"/>
    </row>
    <row r="478" spans="1:25">
      <c r="A478" s="48"/>
      <c r="B478" s="48"/>
      <c r="C478" s="48"/>
      <c r="D478" s="48"/>
      <c r="E478" s="48"/>
      <c r="F478" s="48"/>
      <c r="G478" s="48"/>
      <c r="H478" s="48"/>
      <c r="I478" s="81"/>
      <c r="J478" s="65">
        <v>287</v>
      </c>
      <c r="K478" s="48"/>
      <c r="L478" s="77"/>
      <c r="M478" s="48"/>
      <c r="N478" s="77"/>
      <c r="O478" s="48"/>
      <c r="P478" s="77"/>
      <c r="Q478" s="48"/>
      <c r="R478" s="77"/>
      <c r="S478" s="48"/>
      <c r="T478" s="77"/>
      <c r="U478" s="48"/>
      <c r="V478" s="48"/>
      <c r="W478" s="48"/>
      <c r="X478" s="48"/>
      <c r="Y478" s="48"/>
    </row>
    <row r="479" spans="1:25">
      <c r="A479" s="48"/>
      <c r="B479" s="48"/>
      <c r="C479" s="48"/>
      <c r="D479" s="48"/>
      <c r="E479" s="48"/>
      <c r="F479" s="48"/>
      <c r="G479" s="48"/>
      <c r="H479" s="48"/>
      <c r="I479" s="81"/>
      <c r="J479" s="65">
        <v>285</v>
      </c>
      <c r="K479" s="48"/>
      <c r="L479" s="77"/>
      <c r="M479" s="48"/>
      <c r="N479" s="77"/>
      <c r="O479" s="48"/>
      <c r="P479" s="77"/>
      <c r="Q479" s="48"/>
      <c r="R479" s="77"/>
      <c r="S479" s="48"/>
      <c r="T479" s="77"/>
      <c r="U479" s="48"/>
      <c r="V479" s="48"/>
      <c r="W479" s="48"/>
      <c r="X479" s="48"/>
      <c r="Y479" s="48"/>
    </row>
    <row r="480" spans="1:25">
      <c r="A480" s="48"/>
      <c r="B480" s="48"/>
      <c r="C480" s="48"/>
      <c r="D480" s="48"/>
      <c r="E480" s="48"/>
      <c r="F480" s="48"/>
      <c r="G480" s="48"/>
      <c r="H480" s="48"/>
      <c r="I480" s="81"/>
      <c r="J480" s="65">
        <v>277</v>
      </c>
      <c r="K480" s="48"/>
      <c r="L480" s="77"/>
      <c r="M480" s="48"/>
      <c r="N480" s="77"/>
      <c r="O480" s="48"/>
      <c r="P480" s="77"/>
      <c r="Q480" s="48"/>
      <c r="R480" s="77"/>
      <c r="S480" s="48"/>
      <c r="T480" s="77"/>
      <c r="U480" s="48"/>
      <c r="V480" s="48"/>
      <c r="W480" s="48"/>
      <c r="X480" s="48"/>
      <c r="Y480" s="48"/>
    </row>
    <row r="481" spans="1:25">
      <c r="A481" s="48"/>
      <c r="B481" s="48"/>
      <c r="C481" s="48"/>
      <c r="D481" s="48"/>
      <c r="E481" s="48"/>
      <c r="F481" s="48"/>
      <c r="G481" s="48"/>
      <c r="H481" s="48"/>
      <c r="I481" s="81"/>
      <c r="J481" s="65">
        <v>271</v>
      </c>
      <c r="K481" s="48"/>
      <c r="L481" s="77"/>
      <c r="M481" s="48"/>
      <c r="N481" s="77"/>
      <c r="O481" s="48"/>
      <c r="P481" s="77"/>
      <c r="Q481" s="48"/>
      <c r="R481" s="77"/>
      <c r="S481" s="48"/>
      <c r="T481" s="77"/>
      <c r="U481" s="48"/>
      <c r="V481" s="48"/>
      <c r="W481" s="48"/>
      <c r="X481" s="48"/>
      <c r="Y481" s="48"/>
    </row>
    <row r="482" spans="1:25">
      <c r="A482" s="48"/>
      <c r="B482" s="48"/>
      <c r="C482" s="48"/>
      <c r="D482" s="48"/>
      <c r="E482" s="48"/>
      <c r="F482" s="48"/>
      <c r="G482" s="48"/>
      <c r="H482" s="48"/>
      <c r="I482" s="81"/>
      <c r="J482" s="65">
        <v>267</v>
      </c>
      <c r="K482" s="48"/>
      <c r="L482" s="77"/>
      <c r="M482" s="48"/>
      <c r="N482" s="77"/>
      <c r="O482" s="48"/>
      <c r="P482" s="77"/>
      <c r="Q482" s="48"/>
      <c r="R482" s="77"/>
      <c r="S482" s="48"/>
      <c r="T482" s="77"/>
      <c r="U482" s="48"/>
      <c r="V482" s="48"/>
      <c r="W482" s="48"/>
      <c r="X482" s="48"/>
      <c r="Y482" s="48"/>
    </row>
    <row r="483" spans="1:25">
      <c r="A483" s="48"/>
      <c r="B483" s="48"/>
      <c r="C483" s="48"/>
      <c r="D483" s="48"/>
      <c r="E483" s="48"/>
      <c r="F483" s="48"/>
      <c r="G483" s="48"/>
      <c r="H483" s="48"/>
      <c r="I483" s="81"/>
      <c r="J483" s="65">
        <v>259</v>
      </c>
      <c r="K483" s="48"/>
      <c r="L483" s="77"/>
      <c r="M483" s="48"/>
      <c r="N483" s="77"/>
      <c r="O483" s="48"/>
      <c r="P483" s="77"/>
      <c r="Q483" s="48"/>
      <c r="R483" s="77"/>
      <c r="S483" s="48"/>
      <c r="T483" s="77"/>
      <c r="U483" s="48"/>
      <c r="V483" s="48"/>
      <c r="W483" s="48"/>
      <c r="X483" s="48"/>
      <c r="Y483" s="48"/>
    </row>
    <row r="484" spans="1:25">
      <c r="A484" s="48"/>
      <c r="B484" s="48"/>
      <c r="C484" s="48"/>
      <c r="D484" s="48"/>
      <c r="E484" s="48"/>
      <c r="F484" s="48"/>
      <c r="G484" s="48"/>
      <c r="H484" s="48"/>
      <c r="I484" s="81"/>
      <c r="J484" s="65">
        <v>258</v>
      </c>
      <c r="K484" s="48"/>
      <c r="L484" s="77"/>
      <c r="M484" s="48"/>
      <c r="N484" s="77"/>
      <c r="O484" s="48"/>
      <c r="P484" s="77"/>
      <c r="Q484" s="48"/>
      <c r="R484" s="77"/>
      <c r="S484" s="48"/>
      <c r="T484" s="77"/>
      <c r="U484" s="48"/>
      <c r="V484" s="48"/>
      <c r="W484" s="48"/>
      <c r="X484" s="48"/>
      <c r="Y484" s="48"/>
    </row>
    <row r="485" spans="1:25">
      <c r="A485" s="48"/>
      <c r="B485" s="48"/>
      <c r="C485" s="48"/>
      <c r="D485" s="48"/>
      <c r="E485" s="48"/>
      <c r="F485" s="48"/>
      <c r="G485" s="48"/>
      <c r="H485" s="48"/>
      <c r="I485" s="81"/>
      <c r="J485" s="65">
        <v>257</v>
      </c>
      <c r="K485" s="48"/>
      <c r="L485" s="77"/>
      <c r="M485" s="48"/>
      <c r="N485" s="77"/>
      <c r="O485" s="48"/>
      <c r="P485" s="77"/>
      <c r="Q485" s="48"/>
      <c r="R485" s="77"/>
      <c r="S485" s="48"/>
      <c r="T485" s="77"/>
      <c r="U485" s="48"/>
      <c r="V485" s="48"/>
      <c r="W485" s="48"/>
      <c r="X485" s="48"/>
      <c r="Y485" s="48"/>
    </row>
    <row r="486" spans="1:25">
      <c r="A486" s="48"/>
      <c r="B486" s="48"/>
      <c r="C486" s="48"/>
      <c r="D486" s="48"/>
      <c r="E486" s="48"/>
      <c r="F486" s="48"/>
      <c r="G486" s="48"/>
      <c r="H486" s="48"/>
      <c r="I486" s="81"/>
      <c r="J486" s="65">
        <v>257</v>
      </c>
      <c r="K486" s="48"/>
      <c r="L486" s="77"/>
      <c r="M486" s="48"/>
      <c r="N486" s="77"/>
      <c r="O486" s="48"/>
      <c r="P486" s="77"/>
      <c r="Q486" s="48"/>
      <c r="R486" s="77"/>
      <c r="S486" s="48"/>
      <c r="T486" s="77"/>
      <c r="U486" s="48"/>
      <c r="V486" s="48"/>
      <c r="W486" s="48"/>
      <c r="X486" s="48"/>
      <c r="Y486" s="48"/>
    </row>
    <row r="487" spans="1:25">
      <c r="A487" s="48"/>
      <c r="B487" s="48"/>
      <c r="C487" s="48"/>
      <c r="D487" s="48"/>
      <c r="E487" s="48"/>
      <c r="F487" s="48"/>
      <c r="G487" s="48"/>
      <c r="H487" s="48"/>
      <c r="I487" s="81"/>
      <c r="J487" s="65">
        <v>254</v>
      </c>
      <c r="K487" s="48"/>
      <c r="L487" s="77"/>
      <c r="M487" s="48"/>
      <c r="N487" s="77"/>
      <c r="O487" s="48"/>
      <c r="P487" s="77"/>
      <c r="Q487" s="48"/>
      <c r="R487" s="77"/>
      <c r="S487" s="48"/>
      <c r="T487" s="77"/>
      <c r="U487" s="48"/>
      <c r="V487" s="48"/>
      <c r="W487" s="48"/>
      <c r="X487" s="48"/>
      <c r="Y487" s="48"/>
    </row>
    <row r="488" spans="1:25">
      <c r="A488" s="48"/>
      <c r="B488" s="48"/>
      <c r="C488" s="48"/>
      <c r="D488" s="48"/>
      <c r="E488" s="48"/>
      <c r="F488" s="48"/>
      <c r="G488" s="48"/>
      <c r="H488" s="48"/>
      <c r="I488" s="81"/>
      <c r="J488" s="65">
        <v>253</v>
      </c>
      <c r="K488" s="48"/>
      <c r="L488" s="77"/>
      <c r="M488" s="48"/>
      <c r="N488" s="77"/>
      <c r="O488" s="48"/>
      <c r="P488" s="77"/>
      <c r="R488" s="77"/>
      <c r="S488" s="48"/>
      <c r="T488" s="77"/>
      <c r="U488" s="48"/>
      <c r="V488" s="48"/>
      <c r="W488" s="48"/>
      <c r="X488" s="48"/>
      <c r="Y488" s="48"/>
    </row>
    <row r="489" spans="1:25">
      <c r="A489" s="48"/>
      <c r="B489" s="48"/>
      <c r="C489" s="48"/>
      <c r="D489" s="48"/>
      <c r="E489" s="48"/>
      <c r="F489" s="48"/>
      <c r="G489" s="48"/>
      <c r="H489" s="48"/>
      <c r="I489" s="81"/>
      <c r="J489" s="65">
        <v>251</v>
      </c>
      <c r="K489" s="48"/>
      <c r="L489" s="77"/>
      <c r="M489" s="48"/>
      <c r="N489" s="77"/>
      <c r="O489" s="48"/>
      <c r="P489" s="77"/>
      <c r="R489" s="77"/>
      <c r="S489" s="48"/>
      <c r="T489" s="77"/>
      <c r="U489" s="48"/>
      <c r="V489" s="48"/>
      <c r="W489" s="48"/>
      <c r="X489" s="48"/>
      <c r="Y489" s="48"/>
    </row>
    <row r="490" spans="1:25">
      <c r="A490" s="48"/>
      <c r="B490" s="48"/>
      <c r="C490" s="48"/>
      <c r="D490" s="48"/>
      <c r="E490" s="48"/>
      <c r="F490" s="48"/>
      <c r="G490" s="48"/>
      <c r="H490" s="48"/>
      <c r="I490" s="81"/>
      <c r="J490" s="65">
        <v>243</v>
      </c>
      <c r="K490" s="48"/>
      <c r="L490" s="77"/>
      <c r="M490" s="48"/>
      <c r="N490" s="77"/>
      <c r="O490" s="48"/>
      <c r="P490" s="77"/>
      <c r="R490" s="77"/>
      <c r="S490" s="48"/>
      <c r="T490" s="77"/>
      <c r="U490" s="48"/>
      <c r="V490" s="48"/>
      <c r="W490" s="48"/>
      <c r="X490" s="48"/>
      <c r="Y490" s="48"/>
    </row>
    <row r="491" spans="1:25">
      <c r="A491" s="48"/>
      <c r="B491" s="48"/>
      <c r="C491" s="48"/>
      <c r="D491" s="48"/>
      <c r="E491" s="48"/>
      <c r="F491" s="48"/>
      <c r="G491" s="48"/>
      <c r="H491" s="48"/>
      <c r="I491" s="81"/>
      <c r="J491" s="65">
        <v>240</v>
      </c>
      <c r="K491" s="48"/>
      <c r="L491" s="77"/>
      <c r="M491" s="48"/>
      <c r="N491" s="77"/>
      <c r="O491" s="48"/>
      <c r="P491" s="77"/>
      <c r="R491" s="77"/>
      <c r="S491" s="48"/>
      <c r="T491" s="77"/>
      <c r="U491" s="48"/>
      <c r="V491" s="48"/>
      <c r="W491" s="48"/>
      <c r="X491" s="48"/>
      <c r="Y491" s="48"/>
    </row>
    <row r="492" spans="1:25">
      <c r="A492" s="48"/>
      <c r="B492" s="48"/>
      <c r="C492" s="48"/>
      <c r="D492" s="48"/>
      <c r="E492" s="48"/>
      <c r="F492" s="48"/>
      <c r="G492" s="48"/>
      <c r="H492" s="48"/>
      <c r="I492" s="81"/>
      <c r="J492" s="65">
        <v>240</v>
      </c>
      <c r="K492" s="48"/>
      <c r="L492" s="77"/>
      <c r="M492" s="48"/>
      <c r="N492" s="77"/>
      <c r="O492" s="48"/>
      <c r="P492" s="77"/>
      <c r="R492" s="77"/>
      <c r="S492" s="48"/>
      <c r="T492" s="77"/>
      <c r="U492" s="48"/>
      <c r="V492" s="48"/>
      <c r="W492" s="48"/>
      <c r="X492" s="48"/>
      <c r="Y492" s="48"/>
    </row>
    <row r="493" spans="1:25">
      <c r="A493" s="48"/>
      <c r="B493" s="48"/>
      <c r="C493" s="48"/>
      <c r="D493" s="48"/>
      <c r="E493" s="48"/>
      <c r="F493" s="48"/>
      <c r="G493" s="48"/>
      <c r="H493" s="48"/>
      <c r="I493" s="81"/>
      <c r="J493" s="65">
        <v>238</v>
      </c>
      <c r="K493" s="48"/>
      <c r="L493" s="77"/>
      <c r="M493" s="48"/>
      <c r="N493" s="77"/>
      <c r="O493" s="48"/>
      <c r="P493" s="77"/>
      <c r="R493" s="77"/>
      <c r="S493" s="48"/>
      <c r="T493" s="77"/>
      <c r="U493" s="48"/>
      <c r="V493" s="48"/>
      <c r="W493" s="48"/>
      <c r="X493" s="48"/>
      <c r="Y493" s="48"/>
    </row>
    <row r="494" spans="1:25">
      <c r="A494" s="48"/>
      <c r="B494" s="48"/>
      <c r="C494" s="48"/>
      <c r="D494" s="48"/>
      <c r="E494" s="48"/>
      <c r="F494" s="48"/>
      <c r="G494" s="48"/>
      <c r="H494" s="48"/>
      <c r="I494" s="81"/>
      <c r="J494" s="65">
        <v>237</v>
      </c>
      <c r="K494" s="48"/>
      <c r="L494" s="77"/>
      <c r="M494" s="48"/>
      <c r="N494" s="77"/>
      <c r="O494" s="48"/>
      <c r="P494" s="77"/>
      <c r="R494" s="77"/>
      <c r="S494" s="48"/>
      <c r="T494" s="77"/>
      <c r="U494" s="48"/>
      <c r="V494" s="48"/>
      <c r="W494" s="48"/>
      <c r="X494" s="48"/>
      <c r="Y494" s="48"/>
    </row>
    <row r="495" spans="1:25">
      <c r="A495" s="48"/>
      <c r="B495" s="48"/>
      <c r="C495" s="48"/>
      <c r="D495" s="48"/>
      <c r="E495" s="48"/>
      <c r="F495" s="48"/>
      <c r="G495" s="48"/>
      <c r="H495" s="48"/>
      <c r="I495" s="81"/>
      <c r="J495" s="65">
        <v>234</v>
      </c>
      <c r="K495" s="48"/>
      <c r="L495" s="77"/>
      <c r="M495" s="48"/>
      <c r="N495" s="77"/>
      <c r="O495" s="48"/>
      <c r="P495" s="77"/>
      <c r="R495" s="77"/>
      <c r="S495" s="48"/>
      <c r="T495" s="77"/>
      <c r="U495" s="48"/>
      <c r="V495" s="48"/>
      <c r="W495" s="48"/>
      <c r="X495" s="48"/>
      <c r="Y495" s="48"/>
    </row>
    <row r="496" spans="1:25">
      <c r="A496" s="48"/>
      <c r="B496" s="48"/>
      <c r="C496" s="48"/>
      <c r="D496" s="48"/>
      <c r="E496" s="48"/>
      <c r="F496" s="48"/>
      <c r="G496" s="48"/>
      <c r="H496" s="48"/>
      <c r="I496" s="81"/>
      <c r="J496" s="65">
        <v>234</v>
      </c>
      <c r="K496" s="48"/>
      <c r="L496" s="77"/>
      <c r="M496" s="48"/>
      <c r="N496" s="77"/>
      <c r="O496" s="48"/>
      <c r="P496" s="77"/>
      <c r="R496" s="77"/>
      <c r="S496" s="48"/>
      <c r="T496" s="77"/>
      <c r="U496" s="48"/>
      <c r="V496" s="48"/>
      <c r="W496" s="48"/>
      <c r="X496" s="48"/>
      <c r="Y496" s="48"/>
    </row>
    <row r="497" spans="1:25">
      <c r="A497" s="48"/>
      <c r="B497" s="48"/>
      <c r="C497" s="48"/>
      <c r="D497" s="48"/>
      <c r="E497" s="48"/>
      <c r="F497" s="48"/>
      <c r="G497" s="48"/>
      <c r="H497" s="48"/>
      <c r="I497" s="81"/>
      <c r="J497" s="65">
        <v>232</v>
      </c>
      <c r="K497" s="48"/>
      <c r="L497" s="77"/>
      <c r="M497" s="48"/>
      <c r="N497" s="77"/>
      <c r="O497" s="48"/>
      <c r="P497" s="77"/>
      <c r="R497" s="77"/>
      <c r="S497" s="48"/>
      <c r="T497" s="77"/>
      <c r="U497" s="48"/>
      <c r="V497" s="48"/>
      <c r="W497" s="48"/>
      <c r="X497" s="48"/>
      <c r="Y497" s="48"/>
    </row>
    <row r="498" spans="1:25">
      <c r="A498" s="48"/>
      <c r="B498" s="48"/>
      <c r="C498" s="48"/>
      <c r="D498" s="48"/>
      <c r="E498" s="48"/>
      <c r="F498" s="48"/>
      <c r="G498" s="48"/>
      <c r="H498" s="48"/>
      <c r="I498" s="81"/>
      <c r="J498" s="65">
        <v>232</v>
      </c>
      <c r="K498" s="48"/>
      <c r="L498" s="77"/>
      <c r="M498" s="48"/>
      <c r="N498" s="77"/>
      <c r="O498" s="48"/>
      <c r="P498" s="77"/>
      <c r="R498" s="77"/>
      <c r="S498" s="48"/>
      <c r="T498" s="77"/>
      <c r="U498" s="48"/>
      <c r="V498" s="48"/>
      <c r="W498" s="48"/>
      <c r="X498" s="48"/>
      <c r="Y498" s="48"/>
    </row>
    <row r="499" spans="1:25">
      <c r="A499" s="48"/>
      <c r="B499" s="48"/>
      <c r="C499" s="48"/>
      <c r="D499" s="48"/>
      <c r="E499" s="48"/>
      <c r="F499" s="48"/>
      <c r="G499" s="48"/>
      <c r="H499" s="48"/>
      <c r="I499" s="81"/>
      <c r="J499" s="65">
        <v>229</v>
      </c>
      <c r="K499" s="48"/>
      <c r="L499" s="77"/>
      <c r="M499" s="48"/>
      <c r="N499" s="77"/>
      <c r="O499" s="48"/>
      <c r="P499" s="77"/>
      <c r="R499" s="77"/>
      <c r="S499" s="48"/>
      <c r="T499" s="77"/>
      <c r="U499" s="48"/>
      <c r="V499" s="48"/>
      <c r="W499" s="48"/>
      <c r="X499" s="48"/>
      <c r="Y499" s="48"/>
    </row>
    <row r="500" spans="1:25">
      <c r="A500" s="48"/>
      <c r="B500" s="48"/>
      <c r="C500" s="48"/>
      <c r="D500" s="48"/>
      <c r="E500" s="48"/>
      <c r="F500" s="48"/>
      <c r="G500" s="48"/>
      <c r="H500" s="48"/>
      <c r="I500" s="81"/>
      <c r="J500" s="65">
        <v>226</v>
      </c>
      <c r="K500" s="48"/>
      <c r="L500" s="77"/>
      <c r="M500" s="48"/>
      <c r="N500" s="77"/>
      <c r="O500" s="48"/>
      <c r="P500" s="77"/>
      <c r="R500" s="77"/>
      <c r="S500" s="48"/>
      <c r="T500" s="77"/>
      <c r="U500" s="48"/>
      <c r="V500" s="48"/>
      <c r="W500" s="48"/>
      <c r="X500" s="48"/>
      <c r="Y500" s="48"/>
    </row>
    <row r="501" spans="1:25">
      <c r="A501" s="48"/>
      <c r="B501" s="48"/>
      <c r="C501" s="48"/>
      <c r="D501" s="48"/>
      <c r="E501" s="48"/>
      <c r="F501" s="48"/>
      <c r="G501" s="48"/>
      <c r="H501" s="48"/>
      <c r="I501" s="81"/>
      <c r="J501" s="65">
        <v>226</v>
      </c>
      <c r="K501" s="48"/>
      <c r="L501" s="77"/>
      <c r="M501" s="48"/>
      <c r="N501" s="77"/>
      <c r="O501" s="48"/>
      <c r="P501" s="77"/>
      <c r="R501" s="77"/>
      <c r="S501" s="48"/>
      <c r="T501" s="77"/>
      <c r="U501" s="48"/>
      <c r="V501" s="48"/>
      <c r="W501" s="48"/>
      <c r="X501" s="48"/>
      <c r="Y501" s="48"/>
    </row>
    <row r="502" spans="1:25">
      <c r="A502" s="48"/>
      <c r="B502" s="48"/>
      <c r="C502" s="48"/>
      <c r="D502" s="48"/>
      <c r="E502" s="48"/>
      <c r="F502" s="48"/>
      <c r="G502" s="48"/>
      <c r="H502" s="48"/>
      <c r="I502" s="81"/>
      <c r="J502" s="65">
        <v>225</v>
      </c>
      <c r="K502" s="48"/>
      <c r="L502" s="77"/>
      <c r="M502" s="48"/>
      <c r="N502" s="77"/>
      <c r="O502" s="48"/>
      <c r="P502" s="77"/>
      <c r="R502" s="77"/>
      <c r="S502" s="48"/>
      <c r="T502" s="77"/>
      <c r="U502" s="48"/>
      <c r="V502" s="48"/>
      <c r="W502" s="48"/>
      <c r="X502" s="48"/>
      <c r="Y502" s="48"/>
    </row>
    <row r="503" spans="1:25">
      <c r="A503" s="48"/>
      <c r="B503" s="48"/>
      <c r="C503" s="48"/>
      <c r="D503" s="48"/>
      <c r="E503" s="48"/>
      <c r="F503" s="48"/>
      <c r="G503" s="48"/>
      <c r="H503" s="48"/>
      <c r="I503" s="81"/>
      <c r="J503" s="65">
        <v>223</v>
      </c>
      <c r="K503" s="48"/>
      <c r="L503" s="77"/>
      <c r="M503" s="48"/>
      <c r="N503" s="77"/>
      <c r="O503" s="48"/>
      <c r="P503" s="77"/>
      <c r="R503" s="77"/>
      <c r="S503" s="48"/>
      <c r="T503" s="77"/>
      <c r="U503" s="48"/>
      <c r="V503" s="48"/>
      <c r="W503" s="48"/>
      <c r="X503" s="48"/>
      <c r="Y503" s="48"/>
    </row>
    <row r="504" spans="1:25">
      <c r="A504" s="48"/>
      <c r="B504" s="48"/>
      <c r="C504" s="48"/>
      <c r="D504" s="48"/>
      <c r="E504" s="48"/>
      <c r="F504" s="48"/>
      <c r="G504" s="48"/>
      <c r="H504" s="48"/>
      <c r="I504" s="81"/>
      <c r="J504" s="65">
        <v>222</v>
      </c>
      <c r="K504" s="48"/>
      <c r="L504" s="77"/>
      <c r="M504" s="48"/>
      <c r="N504" s="77"/>
      <c r="O504" s="48"/>
      <c r="P504" s="77"/>
      <c r="R504" s="77"/>
      <c r="S504" s="48"/>
      <c r="T504" s="77"/>
      <c r="U504" s="48"/>
      <c r="V504" s="48"/>
      <c r="W504" s="48"/>
      <c r="X504" s="48"/>
      <c r="Y504" s="48"/>
    </row>
    <row r="505" spans="1:25">
      <c r="A505" s="48"/>
      <c r="B505" s="48"/>
      <c r="C505" s="48"/>
      <c r="D505" s="48"/>
      <c r="E505" s="48"/>
      <c r="F505" s="48"/>
      <c r="G505" s="48"/>
      <c r="H505" s="48"/>
      <c r="I505" s="81"/>
      <c r="J505" s="65">
        <v>222</v>
      </c>
      <c r="K505" s="48"/>
      <c r="L505" s="77"/>
      <c r="M505" s="48"/>
      <c r="N505" s="77"/>
      <c r="O505" s="48"/>
      <c r="P505" s="77"/>
      <c r="R505" s="77"/>
      <c r="S505" s="48"/>
      <c r="T505" s="77"/>
      <c r="U505" s="48"/>
      <c r="V505" s="48"/>
      <c r="W505" s="48"/>
      <c r="X505" s="48"/>
      <c r="Y505" s="48"/>
    </row>
    <row r="506" spans="1:25">
      <c r="A506" s="48"/>
      <c r="B506" s="48"/>
      <c r="C506" s="48"/>
      <c r="D506" s="48"/>
      <c r="E506" s="48"/>
      <c r="F506" s="48"/>
      <c r="G506" s="48"/>
      <c r="H506" s="48"/>
      <c r="I506" s="81"/>
      <c r="J506" s="65">
        <v>219</v>
      </c>
      <c r="K506" s="48"/>
      <c r="L506" s="77"/>
      <c r="M506" s="48"/>
      <c r="N506" s="77"/>
      <c r="O506" s="48"/>
      <c r="P506" s="77"/>
      <c r="R506" s="77"/>
      <c r="S506" s="48"/>
      <c r="T506" s="77"/>
      <c r="U506" s="48"/>
      <c r="V506" s="48"/>
      <c r="W506" s="48"/>
      <c r="X506" s="48"/>
      <c r="Y506" s="48"/>
    </row>
    <row r="507" spans="1:25">
      <c r="A507" s="48"/>
      <c r="B507" s="48"/>
      <c r="C507" s="48"/>
      <c r="D507" s="48"/>
      <c r="E507" s="48"/>
      <c r="F507" s="48"/>
      <c r="G507" s="48"/>
      <c r="H507" s="48"/>
      <c r="I507" s="81"/>
      <c r="J507" s="65">
        <v>219</v>
      </c>
      <c r="K507" s="48"/>
      <c r="L507" s="77"/>
      <c r="M507" s="48"/>
      <c r="N507" s="77"/>
      <c r="O507" s="48"/>
      <c r="P507" s="77"/>
      <c r="R507" s="77"/>
      <c r="S507" s="48"/>
      <c r="T507" s="77"/>
      <c r="U507" s="48"/>
      <c r="V507" s="48"/>
      <c r="W507" s="48"/>
      <c r="X507" s="48"/>
      <c r="Y507" s="48"/>
    </row>
    <row r="508" spans="1:25">
      <c r="A508" s="48"/>
      <c r="B508" s="48"/>
      <c r="C508" s="48"/>
      <c r="D508" s="48"/>
      <c r="E508" s="48"/>
      <c r="F508" s="48"/>
      <c r="G508" s="48"/>
      <c r="H508" s="48"/>
      <c r="I508" s="81"/>
      <c r="J508" s="65">
        <v>217</v>
      </c>
      <c r="K508" s="48"/>
      <c r="L508" s="77"/>
      <c r="M508" s="48"/>
      <c r="N508" s="77"/>
      <c r="O508" s="48"/>
      <c r="P508" s="77"/>
      <c r="R508" s="77"/>
      <c r="S508" s="48"/>
      <c r="T508" s="77"/>
      <c r="U508" s="48"/>
      <c r="V508" s="48"/>
      <c r="W508" s="48"/>
      <c r="X508" s="48"/>
      <c r="Y508" s="48"/>
    </row>
    <row r="509" spans="1:25">
      <c r="A509" s="48"/>
      <c r="B509" s="48"/>
      <c r="C509" s="48"/>
      <c r="D509" s="48"/>
      <c r="E509" s="48"/>
      <c r="F509" s="48"/>
      <c r="G509" s="48"/>
      <c r="H509" s="48"/>
      <c r="I509" s="81"/>
      <c r="J509" s="65">
        <v>215</v>
      </c>
      <c r="K509" s="48"/>
      <c r="L509" s="77"/>
      <c r="M509" s="48"/>
      <c r="N509" s="77"/>
      <c r="O509" s="48"/>
      <c r="P509" s="77"/>
      <c r="R509" s="77"/>
      <c r="S509" s="48"/>
      <c r="T509" s="77"/>
      <c r="U509" s="48"/>
      <c r="V509" s="48"/>
      <c r="W509" s="48"/>
      <c r="X509" s="48"/>
      <c r="Y509" s="48"/>
    </row>
    <row r="510" spans="1:25">
      <c r="A510" s="48"/>
      <c r="B510" s="48"/>
      <c r="C510" s="48"/>
      <c r="D510" s="48"/>
      <c r="E510" s="48"/>
      <c r="F510" s="48"/>
      <c r="G510" s="48"/>
      <c r="H510" s="48"/>
      <c r="I510" s="81"/>
      <c r="J510" s="65">
        <v>209</v>
      </c>
      <c r="K510" s="48"/>
      <c r="L510" s="77"/>
      <c r="M510" s="48"/>
      <c r="N510" s="77"/>
      <c r="O510" s="48"/>
      <c r="P510" s="77"/>
      <c r="R510" s="77"/>
      <c r="S510" s="48"/>
      <c r="T510" s="77"/>
      <c r="U510" s="48"/>
      <c r="V510" s="48"/>
      <c r="W510" s="48"/>
      <c r="X510" s="48"/>
      <c r="Y510" s="48"/>
    </row>
    <row r="511" spans="1:25">
      <c r="A511" s="48"/>
      <c r="B511" s="48"/>
      <c r="C511" s="48"/>
      <c r="D511" s="48"/>
      <c r="E511" s="48"/>
      <c r="F511" s="48"/>
      <c r="G511" s="48"/>
      <c r="H511" s="48"/>
      <c r="I511" s="81"/>
      <c r="J511" s="65">
        <v>208</v>
      </c>
      <c r="K511" s="48"/>
      <c r="L511" s="77"/>
      <c r="M511" s="48"/>
      <c r="N511" s="77"/>
      <c r="O511" s="48"/>
      <c r="P511" s="77"/>
      <c r="R511" s="77"/>
      <c r="S511" s="48"/>
      <c r="T511" s="77"/>
      <c r="U511" s="48"/>
      <c r="V511" s="48"/>
      <c r="W511" s="48"/>
      <c r="X511" s="48"/>
      <c r="Y511" s="48"/>
    </row>
    <row r="512" spans="1:25">
      <c r="A512" s="48"/>
      <c r="B512" s="48"/>
      <c r="C512" s="48"/>
      <c r="D512" s="48"/>
      <c r="E512" s="48"/>
      <c r="F512" s="48"/>
      <c r="G512" s="48"/>
      <c r="H512" s="48"/>
      <c r="I512" s="81"/>
      <c r="J512" s="65">
        <v>206</v>
      </c>
      <c r="K512" s="48"/>
      <c r="L512" s="77"/>
      <c r="M512" s="48"/>
      <c r="N512" s="77"/>
      <c r="O512" s="48"/>
      <c r="P512" s="77"/>
      <c r="R512" s="77"/>
      <c r="S512" s="48"/>
      <c r="T512" s="77"/>
      <c r="U512" s="48"/>
      <c r="V512" s="48"/>
      <c r="W512" s="48"/>
      <c r="X512" s="48"/>
      <c r="Y512" s="48"/>
    </row>
    <row r="513" spans="1:25">
      <c r="A513" s="48"/>
      <c r="B513" s="48"/>
      <c r="C513" s="48"/>
      <c r="D513" s="48"/>
      <c r="E513" s="48"/>
      <c r="F513" s="48"/>
      <c r="G513" s="48"/>
      <c r="H513" s="48"/>
      <c r="I513" s="81"/>
      <c r="J513" s="65">
        <v>205</v>
      </c>
      <c r="K513" s="48"/>
      <c r="L513" s="77"/>
      <c r="M513" s="48"/>
      <c r="N513" s="77"/>
      <c r="O513" s="48"/>
      <c r="P513" s="77"/>
      <c r="R513" s="77"/>
      <c r="S513" s="48"/>
      <c r="T513" s="77"/>
      <c r="U513" s="48"/>
      <c r="V513" s="48"/>
      <c r="W513" s="48"/>
      <c r="X513" s="48"/>
      <c r="Y513" s="48"/>
    </row>
    <row r="514" spans="1:25">
      <c r="A514" s="48"/>
      <c r="B514" s="48"/>
      <c r="C514" s="48"/>
      <c r="D514" s="48"/>
      <c r="E514" s="48"/>
      <c r="F514" s="48"/>
      <c r="G514" s="48"/>
      <c r="H514" s="48"/>
      <c r="I514" s="81"/>
      <c r="J514" s="65">
        <v>204</v>
      </c>
      <c r="K514" s="48"/>
      <c r="L514" s="77"/>
      <c r="M514" s="48"/>
      <c r="N514" s="77"/>
      <c r="O514" s="48"/>
      <c r="P514" s="77"/>
      <c r="R514" s="77"/>
      <c r="S514" s="48"/>
      <c r="T514" s="77"/>
      <c r="U514" s="48"/>
      <c r="V514" s="48"/>
      <c r="W514" s="48"/>
      <c r="X514" s="48"/>
      <c r="Y514" s="48"/>
    </row>
    <row r="515" spans="1:25">
      <c r="A515" s="48"/>
      <c r="B515" s="48"/>
      <c r="C515" s="48"/>
      <c r="D515" s="48"/>
      <c r="E515" s="48"/>
      <c r="F515" s="48"/>
      <c r="G515" s="48"/>
      <c r="H515" s="48"/>
      <c r="I515" s="81"/>
      <c r="J515" s="65">
        <v>204</v>
      </c>
      <c r="K515" s="48"/>
      <c r="L515" s="77"/>
      <c r="M515" s="48"/>
      <c r="N515" s="77"/>
      <c r="O515" s="48"/>
      <c r="P515" s="77"/>
      <c r="R515" s="77"/>
      <c r="S515" s="48"/>
      <c r="T515" s="77"/>
      <c r="U515" s="48"/>
      <c r="V515" s="48"/>
      <c r="W515" s="48"/>
      <c r="X515" s="48"/>
      <c r="Y515" s="48"/>
    </row>
    <row r="516" spans="1:25">
      <c r="A516" s="48"/>
      <c r="B516" s="48"/>
      <c r="C516" s="48"/>
      <c r="D516" s="48"/>
      <c r="E516" s="48"/>
      <c r="F516" s="48"/>
      <c r="G516" s="48"/>
      <c r="H516" s="48"/>
      <c r="I516" s="81"/>
      <c r="J516" s="65">
        <v>198</v>
      </c>
      <c r="K516" s="48"/>
      <c r="L516" s="77"/>
      <c r="M516" s="48"/>
      <c r="N516" s="77"/>
      <c r="O516" s="48"/>
      <c r="P516" s="77"/>
      <c r="R516" s="77"/>
      <c r="S516" s="48"/>
      <c r="T516" s="77"/>
      <c r="U516" s="48"/>
      <c r="V516" s="48"/>
      <c r="W516" s="48"/>
      <c r="X516" s="48"/>
      <c r="Y516" s="48"/>
    </row>
    <row r="517" spans="1:25">
      <c r="A517" s="48"/>
      <c r="B517" s="48"/>
      <c r="C517" s="48"/>
      <c r="D517" s="48"/>
      <c r="E517" s="48"/>
      <c r="F517" s="48"/>
      <c r="G517" s="48"/>
      <c r="H517" s="48"/>
      <c r="I517" s="81"/>
      <c r="J517" s="65">
        <v>197</v>
      </c>
      <c r="K517" s="48"/>
      <c r="L517" s="77"/>
      <c r="M517" s="48"/>
      <c r="N517" s="77"/>
      <c r="O517" s="48"/>
      <c r="P517" s="77"/>
      <c r="R517" s="77"/>
      <c r="S517" s="48"/>
      <c r="T517" s="77"/>
      <c r="U517" s="48"/>
      <c r="V517" s="48"/>
      <c r="W517" s="48"/>
      <c r="X517" s="48"/>
      <c r="Y517" s="48"/>
    </row>
    <row r="518" spans="1:25">
      <c r="A518" s="48"/>
      <c r="B518" s="48"/>
      <c r="C518" s="48"/>
      <c r="D518" s="48"/>
      <c r="E518" s="48"/>
      <c r="F518" s="48"/>
      <c r="G518" s="48"/>
      <c r="H518" s="48"/>
      <c r="I518" s="81"/>
      <c r="J518" s="65">
        <v>195</v>
      </c>
      <c r="K518" s="48"/>
      <c r="L518" s="77"/>
      <c r="M518" s="48"/>
      <c r="N518" s="77"/>
      <c r="O518" s="48"/>
      <c r="P518" s="77"/>
      <c r="R518" s="77"/>
      <c r="S518" s="48"/>
      <c r="T518" s="77"/>
      <c r="U518" s="48"/>
      <c r="V518" s="48"/>
      <c r="W518" s="48"/>
      <c r="X518" s="48"/>
      <c r="Y518" s="48"/>
    </row>
    <row r="519" spans="1:25">
      <c r="A519" s="48"/>
      <c r="B519" s="48"/>
      <c r="C519" s="48"/>
      <c r="D519" s="48"/>
      <c r="E519" s="48"/>
      <c r="F519" s="48"/>
      <c r="G519" s="48"/>
      <c r="H519" s="48"/>
      <c r="I519" s="81"/>
      <c r="J519" s="65">
        <v>193</v>
      </c>
      <c r="K519" s="48"/>
      <c r="L519" s="77"/>
      <c r="M519" s="48"/>
      <c r="N519" s="77"/>
      <c r="O519" s="48"/>
      <c r="P519" s="77"/>
      <c r="R519" s="77"/>
      <c r="S519" s="48"/>
      <c r="T519" s="77"/>
      <c r="U519" s="48"/>
      <c r="V519" s="48"/>
      <c r="W519" s="48"/>
      <c r="X519" s="48"/>
      <c r="Y519" s="48"/>
    </row>
    <row r="520" spans="1:25">
      <c r="A520" s="48"/>
      <c r="B520" s="48"/>
      <c r="C520" s="48"/>
      <c r="D520" s="48"/>
      <c r="E520" s="48"/>
      <c r="F520" s="48"/>
      <c r="G520" s="48"/>
      <c r="H520" s="48"/>
      <c r="I520" s="81"/>
      <c r="J520" s="65">
        <v>193</v>
      </c>
      <c r="K520" s="48"/>
      <c r="L520" s="77"/>
      <c r="M520" s="48"/>
      <c r="N520" s="77"/>
      <c r="O520" s="48"/>
      <c r="P520" s="77"/>
      <c r="R520" s="77"/>
      <c r="S520" s="48"/>
      <c r="T520" s="77"/>
      <c r="U520" s="48"/>
      <c r="V520" s="48"/>
      <c r="W520" s="48"/>
      <c r="X520" s="48"/>
      <c r="Y520" s="48"/>
    </row>
    <row r="521" spans="1:25">
      <c r="A521" s="48"/>
      <c r="B521" s="48"/>
      <c r="C521" s="48"/>
      <c r="D521" s="48"/>
      <c r="E521" s="48"/>
      <c r="F521" s="48"/>
      <c r="G521" s="48"/>
      <c r="H521" s="48"/>
      <c r="I521" s="81"/>
      <c r="J521" s="65">
        <v>190</v>
      </c>
      <c r="K521" s="48"/>
      <c r="L521" s="77"/>
      <c r="M521" s="48"/>
      <c r="N521" s="77"/>
      <c r="O521" s="48"/>
      <c r="P521" s="77"/>
      <c r="R521" s="77"/>
      <c r="S521" s="48"/>
      <c r="T521" s="77"/>
      <c r="U521" s="48"/>
      <c r="V521" s="48"/>
      <c r="W521" s="48"/>
      <c r="X521" s="48"/>
      <c r="Y521" s="48"/>
    </row>
    <row r="522" spans="1:25">
      <c r="A522" s="48"/>
      <c r="B522" s="48"/>
      <c r="C522" s="48"/>
      <c r="D522" s="48"/>
      <c r="E522" s="48"/>
      <c r="F522" s="48"/>
      <c r="G522" s="48"/>
      <c r="H522" s="48"/>
      <c r="I522" s="81"/>
      <c r="J522" s="65">
        <v>189</v>
      </c>
      <c r="K522" s="48"/>
      <c r="L522" s="77"/>
      <c r="M522" s="48"/>
      <c r="N522" s="77"/>
      <c r="O522" s="48"/>
      <c r="P522" s="77"/>
      <c r="R522" s="77"/>
      <c r="S522" s="48"/>
      <c r="T522" s="77"/>
      <c r="U522" s="48"/>
      <c r="V522" s="48"/>
      <c r="W522" s="48"/>
      <c r="X522" s="48"/>
      <c r="Y522" s="48"/>
    </row>
    <row r="523" spans="1:25">
      <c r="A523" s="48"/>
      <c r="B523" s="48"/>
      <c r="C523" s="48"/>
      <c r="D523" s="48"/>
      <c r="E523" s="48"/>
      <c r="F523" s="48"/>
      <c r="G523" s="48"/>
      <c r="H523" s="48"/>
      <c r="I523" s="81"/>
      <c r="J523" s="65">
        <v>188</v>
      </c>
      <c r="K523" s="48"/>
      <c r="L523" s="77"/>
      <c r="M523" s="48"/>
      <c r="N523" s="77"/>
      <c r="O523" s="48"/>
      <c r="P523" s="77"/>
      <c r="R523" s="77"/>
      <c r="S523" s="48"/>
      <c r="T523" s="77"/>
      <c r="U523" s="48"/>
      <c r="V523" s="48"/>
      <c r="W523" s="48"/>
      <c r="X523" s="48"/>
      <c r="Y523" s="48"/>
    </row>
    <row r="524" spans="1:25">
      <c r="A524" s="48"/>
      <c r="B524" s="48"/>
      <c r="C524" s="48"/>
      <c r="D524" s="48"/>
      <c r="E524" s="48"/>
      <c r="F524" s="48"/>
      <c r="G524" s="48"/>
      <c r="H524" s="48"/>
      <c r="I524" s="81"/>
      <c r="J524" s="65">
        <v>187</v>
      </c>
      <c r="K524" s="48"/>
      <c r="L524" s="77"/>
      <c r="M524" s="48"/>
      <c r="N524" s="77"/>
      <c r="O524" s="48"/>
      <c r="P524" s="77"/>
      <c r="R524" s="77"/>
      <c r="S524" s="48"/>
      <c r="T524" s="77"/>
      <c r="U524" s="48"/>
      <c r="V524" s="48"/>
      <c r="W524" s="48"/>
      <c r="X524" s="48"/>
      <c r="Y524" s="48"/>
    </row>
    <row r="525" spans="1:25">
      <c r="A525" s="48"/>
      <c r="B525" s="48"/>
      <c r="C525" s="48"/>
      <c r="D525" s="48"/>
      <c r="E525" s="48"/>
      <c r="F525" s="48"/>
      <c r="G525" s="48"/>
      <c r="H525" s="48"/>
      <c r="I525" s="81"/>
      <c r="J525" s="65">
        <v>187</v>
      </c>
      <c r="K525" s="48"/>
      <c r="L525" s="77"/>
      <c r="M525" s="48"/>
      <c r="N525" s="77"/>
      <c r="O525" s="48"/>
      <c r="P525" s="77"/>
      <c r="R525" s="77"/>
      <c r="S525" s="48"/>
      <c r="T525" s="77"/>
      <c r="U525" s="48"/>
      <c r="V525" s="48"/>
      <c r="W525" s="48"/>
      <c r="X525" s="48"/>
      <c r="Y525" s="48"/>
    </row>
    <row r="526" spans="1:25">
      <c r="A526" s="48"/>
      <c r="B526" s="48"/>
      <c r="C526" s="48"/>
      <c r="D526" s="48"/>
      <c r="E526" s="48"/>
      <c r="F526" s="48"/>
      <c r="G526" s="48"/>
      <c r="H526" s="48"/>
      <c r="I526" s="81"/>
      <c r="J526" s="65">
        <v>187</v>
      </c>
      <c r="K526" s="48"/>
      <c r="L526" s="77"/>
      <c r="M526" s="48"/>
      <c r="N526" s="77"/>
      <c r="O526" s="48"/>
      <c r="P526" s="77"/>
      <c r="R526" s="77"/>
      <c r="S526" s="48"/>
      <c r="T526" s="77"/>
      <c r="U526" s="48"/>
      <c r="V526" s="48"/>
      <c r="W526" s="48"/>
      <c r="X526" s="48"/>
      <c r="Y526" s="48"/>
    </row>
    <row r="527" spans="1:25">
      <c r="A527" s="48"/>
      <c r="B527" s="48"/>
      <c r="C527" s="48"/>
      <c r="D527" s="48"/>
      <c r="E527" s="48"/>
      <c r="F527" s="48"/>
      <c r="G527" s="48"/>
      <c r="H527" s="48"/>
      <c r="I527" s="81"/>
      <c r="J527" s="65">
        <v>187</v>
      </c>
      <c r="K527" s="48"/>
      <c r="L527" s="77"/>
      <c r="M527" s="48"/>
      <c r="N527" s="77"/>
      <c r="O527" s="48"/>
      <c r="P527" s="77"/>
      <c r="R527" s="77"/>
      <c r="S527" s="48"/>
      <c r="T527" s="77"/>
      <c r="U527" s="48"/>
      <c r="V527" s="48"/>
      <c r="W527" s="48"/>
      <c r="X527" s="48"/>
      <c r="Y527" s="48"/>
    </row>
    <row r="528" spans="1:25">
      <c r="A528" s="48"/>
      <c r="B528" s="48"/>
      <c r="C528" s="48"/>
      <c r="D528" s="48"/>
      <c r="E528" s="48"/>
      <c r="F528" s="48"/>
      <c r="G528" s="48"/>
      <c r="H528" s="48"/>
      <c r="I528" s="81"/>
      <c r="J528" s="65">
        <v>186</v>
      </c>
      <c r="K528" s="48"/>
      <c r="L528" s="77"/>
      <c r="M528" s="48"/>
      <c r="N528" s="77"/>
      <c r="O528" s="48"/>
      <c r="P528" s="77"/>
      <c r="R528" s="77"/>
      <c r="S528" s="48"/>
      <c r="T528" s="77"/>
      <c r="U528" s="48"/>
      <c r="V528" s="48"/>
      <c r="W528" s="48"/>
      <c r="X528" s="48"/>
      <c r="Y528" s="48"/>
    </row>
    <row r="529" spans="1:25">
      <c r="A529" s="48"/>
      <c r="B529" s="48"/>
      <c r="C529" s="48"/>
      <c r="D529" s="48"/>
      <c r="E529" s="48"/>
      <c r="F529" s="48"/>
      <c r="G529" s="48"/>
      <c r="H529" s="48"/>
      <c r="I529" s="81"/>
      <c r="J529" s="65">
        <v>186</v>
      </c>
      <c r="K529" s="48"/>
      <c r="L529" s="77"/>
      <c r="M529" s="48"/>
      <c r="N529" s="77"/>
      <c r="O529" s="48"/>
      <c r="P529" s="77"/>
      <c r="R529" s="77"/>
      <c r="S529" s="48"/>
      <c r="T529" s="77"/>
      <c r="U529" s="48"/>
      <c r="V529" s="48"/>
      <c r="W529" s="48"/>
      <c r="X529" s="48"/>
      <c r="Y529" s="48"/>
    </row>
    <row r="530" spans="1:25">
      <c r="A530" s="48"/>
      <c r="B530" s="48"/>
      <c r="C530" s="48"/>
      <c r="D530" s="48"/>
      <c r="E530" s="48"/>
      <c r="F530" s="48"/>
      <c r="G530" s="48"/>
      <c r="H530" s="48"/>
      <c r="I530" s="81"/>
      <c r="J530" s="65">
        <v>185</v>
      </c>
      <c r="K530" s="48"/>
      <c r="L530" s="77"/>
      <c r="M530" s="48"/>
      <c r="N530" s="77"/>
      <c r="O530" s="48"/>
      <c r="P530" s="77"/>
      <c r="R530" s="77"/>
      <c r="S530" s="48"/>
      <c r="T530" s="77"/>
      <c r="U530" s="48"/>
      <c r="V530" s="48"/>
      <c r="W530" s="48"/>
      <c r="X530" s="48"/>
      <c r="Y530" s="48"/>
    </row>
    <row r="531" spans="1:25">
      <c r="A531" s="48"/>
      <c r="B531" s="48"/>
      <c r="C531" s="48"/>
      <c r="D531" s="48"/>
      <c r="E531" s="48"/>
      <c r="F531" s="48"/>
      <c r="G531" s="48"/>
      <c r="H531" s="48"/>
      <c r="I531" s="81"/>
      <c r="J531" s="65">
        <v>185</v>
      </c>
      <c r="K531" s="48"/>
      <c r="L531" s="77"/>
      <c r="M531" s="48"/>
      <c r="N531" s="77"/>
      <c r="O531" s="48"/>
      <c r="P531" s="77"/>
      <c r="R531" s="77"/>
      <c r="S531" s="48"/>
      <c r="T531" s="77"/>
      <c r="U531" s="48"/>
      <c r="V531" s="48"/>
      <c r="W531" s="48"/>
      <c r="X531" s="48"/>
      <c r="Y531" s="48"/>
    </row>
    <row r="532" spans="1:25">
      <c r="A532" s="48"/>
      <c r="B532" s="48"/>
      <c r="C532" s="48"/>
      <c r="D532" s="48"/>
      <c r="E532" s="48"/>
      <c r="F532" s="48"/>
      <c r="G532" s="48"/>
      <c r="H532" s="48"/>
      <c r="I532" s="81"/>
      <c r="J532" s="65">
        <v>185</v>
      </c>
      <c r="K532" s="48"/>
      <c r="L532" s="77"/>
      <c r="M532" s="48"/>
      <c r="N532" s="77"/>
      <c r="O532" s="48"/>
      <c r="P532" s="77"/>
      <c r="R532" s="77"/>
      <c r="S532" s="48"/>
      <c r="T532" s="77"/>
      <c r="U532" s="48"/>
      <c r="V532" s="48"/>
      <c r="W532" s="48"/>
      <c r="X532" s="48"/>
      <c r="Y532" s="48"/>
    </row>
    <row r="533" spans="1:25">
      <c r="A533" s="48"/>
      <c r="B533" s="48"/>
      <c r="C533" s="48"/>
      <c r="D533" s="48"/>
      <c r="E533" s="48"/>
      <c r="F533" s="48"/>
      <c r="G533" s="48"/>
      <c r="H533" s="48"/>
      <c r="I533" s="81"/>
      <c r="J533" s="65">
        <v>184</v>
      </c>
      <c r="K533" s="48"/>
      <c r="L533" s="77"/>
      <c r="M533" s="48"/>
      <c r="N533" s="77"/>
      <c r="O533" s="48"/>
      <c r="P533" s="77"/>
      <c r="R533" s="77"/>
      <c r="S533" s="48"/>
      <c r="T533" s="77"/>
      <c r="U533" s="48"/>
      <c r="V533" s="48"/>
      <c r="W533" s="48"/>
      <c r="X533" s="48"/>
      <c r="Y533" s="48"/>
    </row>
    <row r="534" spans="1:25">
      <c r="A534" s="48"/>
      <c r="B534" s="48"/>
      <c r="C534" s="48"/>
      <c r="D534" s="48"/>
      <c r="E534" s="48"/>
      <c r="F534" s="48"/>
      <c r="G534" s="48"/>
      <c r="H534" s="48"/>
      <c r="I534" s="81"/>
      <c r="J534" s="65">
        <v>182</v>
      </c>
      <c r="K534" s="48"/>
      <c r="L534" s="77"/>
      <c r="M534" s="48"/>
      <c r="N534" s="77"/>
      <c r="O534" s="48"/>
      <c r="P534" s="77"/>
      <c r="R534" s="77"/>
      <c r="S534" s="48"/>
      <c r="T534" s="77"/>
      <c r="U534" s="48"/>
      <c r="V534" s="48"/>
      <c r="W534" s="48"/>
      <c r="X534" s="48"/>
      <c r="Y534" s="48"/>
    </row>
    <row r="535" spans="1:25">
      <c r="A535" s="48"/>
      <c r="B535" s="48"/>
      <c r="C535" s="48"/>
      <c r="D535" s="48"/>
      <c r="E535" s="48"/>
      <c r="F535" s="48"/>
      <c r="G535" s="48"/>
      <c r="H535" s="48"/>
      <c r="I535" s="81"/>
      <c r="J535" s="65">
        <v>180</v>
      </c>
      <c r="K535" s="48"/>
      <c r="L535" s="77"/>
      <c r="M535" s="48"/>
      <c r="N535" s="77"/>
      <c r="O535" s="48"/>
      <c r="P535" s="77"/>
      <c r="R535" s="77"/>
      <c r="S535" s="48"/>
      <c r="T535" s="77"/>
      <c r="U535" s="48"/>
      <c r="V535" s="48"/>
      <c r="W535" s="48"/>
      <c r="X535" s="48"/>
      <c r="Y535" s="48"/>
    </row>
    <row r="536" spans="1:25">
      <c r="A536" s="48"/>
      <c r="B536" s="48"/>
      <c r="C536" s="48"/>
      <c r="D536" s="48"/>
      <c r="E536" s="48"/>
      <c r="F536" s="48"/>
      <c r="G536" s="48"/>
      <c r="H536" s="48"/>
      <c r="I536" s="81"/>
      <c r="J536" s="65">
        <v>180</v>
      </c>
      <c r="K536" s="48"/>
      <c r="L536" s="77"/>
      <c r="M536" s="48"/>
      <c r="N536" s="77"/>
      <c r="O536" s="48"/>
      <c r="P536" s="77"/>
      <c r="R536" s="77"/>
      <c r="S536" s="48"/>
      <c r="T536" s="77"/>
      <c r="U536" s="48"/>
      <c r="V536" s="48"/>
      <c r="W536" s="48"/>
      <c r="X536" s="48"/>
      <c r="Y536" s="48"/>
    </row>
    <row r="537" spans="1:25">
      <c r="A537" s="48"/>
      <c r="B537" s="48"/>
      <c r="C537" s="48"/>
      <c r="D537" s="48"/>
      <c r="E537" s="48"/>
      <c r="F537" s="48"/>
      <c r="G537" s="48"/>
      <c r="H537" s="48"/>
      <c r="I537" s="81"/>
      <c r="J537" s="65">
        <v>179</v>
      </c>
      <c r="K537" s="48"/>
      <c r="L537" s="77"/>
      <c r="M537" s="48"/>
      <c r="N537" s="77"/>
      <c r="O537" s="48"/>
      <c r="P537" s="77"/>
      <c r="R537" s="77"/>
      <c r="S537" s="48"/>
      <c r="T537" s="77"/>
      <c r="U537" s="48"/>
      <c r="V537" s="48"/>
      <c r="W537" s="48"/>
      <c r="X537" s="48"/>
      <c r="Y537" s="48"/>
    </row>
    <row r="538" spans="1:25">
      <c r="A538" s="48"/>
      <c r="B538" s="48"/>
      <c r="C538" s="48"/>
      <c r="D538" s="48"/>
      <c r="E538" s="48"/>
      <c r="F538" s="48"/>
      <c r="G538" s="48"/>
      <c r="H538" s="48"/>
      <c r="I538" s="81"/>
      <c r="J538" s="65">
        <v>176</v>
      </c>
      <c r="K538" s="48"/>
      <c r="L538" s="77"/>
      <c r="M538" s="48"/>
      <c r="N538" s="77"/>
      <c r="O538" s="48"/>
      <c r="P538" s="77"/>
      <c r="R538" s="77"/>
      <c r="S538" s="48"/>
      <c r="T538" s="77"/>
      <c r="U538" s="48"/>
      <c r="V538" s="48"/>
      <c r="W538" s="48"/>
      <c r="X538" s="48"/>
      <c r="Y538" s="48"/>
    </row>
    <row r="539" spans="1:25">
      <c r="A539" s="48"/>
      <c r="B539" s="48"/>
      <c r="C539" s="48"/>
      <c r="D539" s="48"/>
      <c r="E539" s="48"/>
      <c r="F539" s="48"/>
      <c r="G539" s="48"/>
      <c r="H539" s="48"/>
      <c r="I539" s="81"/>
      <c r="J539" s="65">
        <v>170</v>
      </c>
      <c r="K539" s="48"/>
      <c r="L539" s="77"/>
      <c r="M539" s="48"/>
      <c r="N539" s="77"/>
      <c r="O539" s="48"/>
      <c r="P539" s="77"/>
      <c r="R539" s="77"/>
      <c r="S539" s="48"/>
      <c r="T539" s="77"/>
      <c r="U539" s="48"/>
      <c r="V539" s="48"/>
      <c r="W539" s="48"/>
      <c r="X539" s="48"/>
      <c r="Y539" s="48"/>
    </row>
    <row r="540" spans="1:25">
      <c r="A540" s="48"/>
      <c r="B540" s="48"/>
      <c r="C540" s="48"/>
      <c r="D540" s="48"/>
      <c r="E540" s="48"/>
      <c r="F540" s="48"/>
      <c r="G540" s="48"/>
      <c r="H540" s="48"/>
      <c r="I540" s="81"/>
      <c r="J540" s="65">
        <v>169</v>
      </c>
      <c r="K540" s="48"/>
      <c r="L540" s="77"/>
      <c r="M540" s="48"/>
      <c r="N540" s="77"/>
      <c r="O540" s="48"/>
      <c r="P540" s="77"/>
      <c r="R540" s="77"/>
      <c r="S540" s="48"/>
      <c r="T540" s="77"/>
      <c r="U540" s="48"/>
      <c r="V540" s="48"/>
      <c r="W540" s="48"/>
      <c r="X540" s="48"/>
      <c r="Y540" s="48"/>
    </row>
    <row r="541" spans="1:25">
      <c r="A541" s="48"/>
      <c r="B541" s="48"/>
      <c r="C541" s="48"/>
      <c r="D541" s="48"/>
      <c r="E541" s="48"/>
      <c r="F541" s="48"/>
      <c r="G541" s="48"/>
      <c r="H541" s="48"/>
      <c r="I541" s="81"/>
      <c r="J541" s="65">
        <v>168</v>
      </c>
      <c r="K541" s="48"/>
      <c r="L541" s="77"/>
      <c r="M541" s="48"/>
      <c r="N541" s="77"/>
      <c r="O541" s="48"/>
      <c r="P541" s="77"/>
      <c r="R541" s="77"/>
      <c r="S541" s="48"/>
      <c r="T541" s="77"/>
      <c r="U541" s="48"/>
      <c r="V541" s="48"/>
      <c r="W541" s="48"/>
      <c r="X541" s="48"/>
      <c r="Y541" s="48"/>
    </row>
    <row r="542" spans="1:25">
      <c r="A542" s="48"/>
      <c r="B542" s="48"/>
      <c r="C542" s="48"/>
      <c r="D542" s="48"/>
      <c r="E542" s="48"/>
      <c r="F542" s="48"/>
      <c r="G542" s="48"/>
      <c r="H542" s="48"/>
      <c r="I542" s="81"/>
      <c r="J542" s="65">
        <v>168</v>
      </c>
      <c r="K542" s="48"/>
      <c r="L542" s="77"/>
      <c r="M542" s="48"/>
      <c r="N542" s="77"/>
      <c r="O542" s="48"/>
      <c r="P542" s="77"/>
      <c r="R542" s="77"/>
      <c r="S542" s="48"/>
      <c r="T542" s="77"/>
      <c r="U542" s="48"/>
      <c r="V542" s="48"/>
      <c r="W542" s="48"/>
      <c r="X542" s="48"/>
      <c r="Y542" s="48"/>
    </row>
    <row r="543" spans="1:25">
      <c r="A543" s="48"/>
      <c r="B543" s="48"/>
      <c r="C543" s="48"/>
      <c r="D543" s="48"/>
      <c r="E543" s="48"/>
      <c r="F543" s="48"/>
      <c r="G543" s="48"/>
      <c r="H543" s="48"/>
      <c r="I543" s="81"/>
      <c r="J543" s="65">
        <v>168</v>
      </c>
      <c r="K543" s="48"/>
      <c r="L543" s="77"/>
      <c r="M543" s="48"/>
      <c r="N543" s="77"/>
      <c r="O543" s="48"/>
      <c r="P543" s="77"/>
      <c r="R543" s="77"/>
      <c r="S543" s="48"/>
      <c r="T543" s="77"/>
      <c r="U543" s="48"/>
      <c r="V543" s="48"/>
      <c r="W543" s="48"/>
      <c r="X543" s="48"/>
      <c r="Y543" s="48"/>
    </row>
    <row r="544" spans="1:25">
      <c r="A544" s="48"/>
      <c r="B544" s="48"/>
      <c r="C544" s="48"/>
      <c r="D544" s="48"/>
      <c r="E544" s="48"/>
      <c r="F544" s="48"/>
      <c r="G544" s="48"/>
      <c r="H544" s="48"/>
      <c r="I544" s="81"/>
      <c r="J544" s="65">
        <v>164</v>
      </c>
      <c r="K544" s="48"/>
      <c r="L544" s="77"/>
      <c r="M544" s="48"/>
      <c r="N544" s="77"/>
      <c r="O544" s="48"/>
      <c r="P544" s="77"/>
      <c r="R544" s="77"/>
      <c r="S544" s="48"/>
      <c r="T544" s="77"/>
      <c r="U544" s="48"/>
      <c r="V544" s="48"/>
      <c r="W544" s="48"/>
      <c r="X544" s="48"/>
      <c r="Y544" s="48"/>
    </row>
    <row r="545" spans="1:25">
      <c r="A545" s="48"/>
      <c r="B545" s="48"/>
      <c r="C545" s="48"/>
      <c r="D545" s="48"/>
      <c r="E545" s="48"/>
      <c r="F545" s="48"/>
      <c r="G545" s="48"/>
      <c r="H545" s="48"/>
      <c r="I545" s="81"/>
      <c r="J545" s="65">
        <v>163</v>
      </c>
      <c r="K545" s="48"/>
      <c r="L545" s="77"/>
      <c r="M545" s="48"/>
      <c r="N545" s="77"/>
      <c r="O545" s="48"/>
      <c r="P545" s="77"/>
      <c r="R545" s="77"/>
      <c r="S545" s="48"/>
      <c r="T545" s="77"/>
      <c r="U545" s="48"/>
      <c r="V545" s="48"/>
      <c r="W545" s="48"/>
      <c r="X545" s="48"/>
      <c r="Y545" s="48"/>
    </row>
    <row r="546" spans="1:25">
      <c r="A546" s="48"/>
      <c r="B546" s="48"/>
      <c r="C546" s="48"/>
      <c r="D546" s="48"/>
      <c r="E546" s="48"/>
      <c r="F546" s="48"/>
      <c r="G546" s="48"/>
      <c r="H546" s="48"/>
      <c r="I546" s="81"/>
      <c r="J546" s="65">
        <v>162</v>
      </c>
      <c r="K546" s="48"/>
      <c r="L546" s="77"/>
      <c r="M546" s="48"/>
      <c r="N546" s="77"/>
      <c r="O546" s="48"/>
      <c r="P546" s="77"/>
      <c r="R546" s="77"/>
      <c r="S546" s="48"/>
      <c r="T546" s="77"/>
      <c r="U546" s="48"/>
      <c r="V546" s="48"/>
      <c r="W546" s="48"/>
      <c r="X546" s="48"/>
      <c r="Y546" s="48"/>
    </row>
    <row r="547" spans="1:25">
      <c r="A547" s="48"/>
      <c r="B547" s="48"/>
      <c r="C547" s="48"/>
      <c r="D547" s="48"/>
      <c r="E547" s="48"/>
      <c r="F547" s="48"/>
      <c r="G547" s="48"/>
      <c r="H547" s="48"/>
      <c r="I547" s="81"/>
      <c r="J547" s="65">
        <v>162</v>
      </c>
      <c r="K547" s="48"/>
      <c r="L547" s="77"/>
      <c r="M547" s="48"/>
      <c r="N547" s="77"/>
      <c r="O547" s="48"/>
      <c r="P547" s="77"/>
      <c r="R547" s="77"/>
      <c r="S547" s="48"/>
      <c r="T547" s="77"/>
      <c r="U547" s="48"/>
      <c r="V547" s="48"/>
      <c r="W547" s="48"/>
      <c r="X547" s="48"/>
      <c r="Y547" s="48"/>
    </row>
    <row r="548" spans="1:25">
      <c r="A548" s="48"/>
      <c r="B548" s="48"/>
      <c r="C548" s="48"/>
      <c r="D548" s="48"/>
      <c r="E548" s="48"/>
      <c r="F548" s="48"/>
      <c r="G548" s="48"/>
      <c r="H548" s="48"/>
      <c r="I548" s="81"/>
      <c r="J548" s="65">
        <v>161</v>
      </c>
      <c r="K548" s="48"/>
      <c r="L548" s="77"/>
      <c r="M548" s="48"/>
      <c r="N548" s="77"/>
      <c r="O548" s="48"/>
      <c r="P548" s="77"/>
      <c r="R548" s="77"/>
      <c r="S548" s="48"/>
      <c r="T548" s="77"/>
      <c r="U548" s="48"/>
      <c r="V548" s="48"/>
      <c r="W548" s="48"/>
      <c r="X548" s="48"/>
      <c r="Y548" s="48"/>
    </row>
    <row r="549" spans="1:25">
      <c r="A549" s="48"/>
      <c r="B549" s="48"/>
      <c r="C549" s="48"/>
      <c r="D549" s="48"/>
      <c r="E549" s="48"/>
      <c r="F549" s="48"/>
      <c r="G549" s="48"/>
      <c r="H549" s="48"/>
      <c r="I549" s="81"/>
      <c r="J549" s="65">
        <v>160</v>
      </c>
      <c r="K549" s="48"/>
      <c r="L549" s="77"/>
      <c r="M549" s="48"/>
      <c r="N549" s="77"/>
      <c r="O549" s="48"/>
      <c r="P549" s="77"/>
      <c r="R549" s="77"/>
      <c r="S549" s="48"/>
      <c r="T549" s="77"/>
      <c r="U549" s="48"/>
      <c r="V549" s="48"/>
      <c r="W549" s="48"/>
      <c r="X549" s="48"/>
      <c r="Y549" s="48"/>
    </row>
    <row r="550" spans="1:25">
      <c r="A550" s="48"/>
      <c r="B550" s="48"/>
      <c r="C550" s="48"/>
      <c r="D550" s="48"/>
      <c r="E550" s="48"/>
      <c r="F550" s="48"/>
      <c r="G550" s="48"/>
      <c r="H550" s="48"/>
      <c r="I550" s="81"/>
      <c r="J550" s="65">
        <v>158</v>
      </c>
      <c r="K550" s="48"/>
      <c r="L550" s="77"/>
      <c r="M550" s="48"/>
      <c r="N550" s="77"/>
      <c r="O550" s="48"/>
      <c r="P550" s="77"/>
      <c r="R550" s="77"/>
      <c r="S550" s="48"/>
      <c r="T550" s="77"/>
      <c r="U550" s="48"/>
      <c r="V550" s="48"/>
      <c r="W550" s="48"/>
      <c r="X550" s="48"/>
      <c r="Y550" s="48"/>
    </row>
    <row r="551" spans="1:25">
      <c r="A551" s="48"/>
      <c r="B551" s="48"/>
      <c r="C551" s="48"/>
      <c r="D551" s="48"/>
      <c r="E551" s="48"/>
      <c r="F551" s="48"/>
      <c r="G551" s="48"/>
      <c r="H551" s="48"/>
      <c r="I551" s="81"/>
      <c r="J551" s="65">
        <v>157</v>
      </c>
      <c r="K551" s="48"/>
      <c r="L551" s="77"/>
      <c r="M551" s="48"/>
      <c r="N551" s="77"/>
      <c r="O551" s="48"/>
      <c r="P551" s="77"/>
      <c r="R551" s="77"/>
      <c r="S551" s="48"/>
      <c r="T551" s="77"/>
      <c r="U551" s="48"/>
      <c r="V551" s="48"/>
      <c r="W551" s="48"/>
      <c r="X551" s="48"/>
      <c r="Y551" s="48"/>
    </row>
    <row r="552" spans="1:25">
      <c r="A552" s="48"/>
      <c r="B552" s="48"/>
      <c r="C552" s="48"/>
      <c r="D552" s="48"/>
      <c r="E552" s="48"/>
      <c r="F552" s="48"/>
      <c r="G552" s="48"/>
      <c r="H552" s="48"/>
      <c r="I552" s="81"/>
      <c r="J552" s="65">
        <v>152</v>
      </c>
      <c r="K552" s="48"/>
      <c r="L552" s="77"/>
      <c r="M552" s="48"/>
      <c r="N552" s="77"/>
      <c r="O552" s="48"/>
      <c r="P552" s="77"/>
      <c r="R552" s="77"/>
      <c r="S552" s="48"/>
      <c r="T552" s="77"/>
      <c r="U552" s="48"/>
      <c r="V552" s="48"/>
      <c r="W552" s="48"/>
      <c r="X552" s="48"/>
      <c r="Y552" s="48"/>
    </row>
    <row r="553" spans="1:25">
      <c r="A553" s="48"/>
      <c r="B553" s="48"/>
      <c r="C553" s="48"/>
      <c r="D553" s="48"/>
      <c r="E553" s="48"/>
      <c r="F553" s="48"/>
      <c r="G553" s="48"/>
      <c r="H553" s="48"/>
      <c r="I553" s="81"/>
      <c r="J553" s="65">
        <v>149</v>
      </c>
      <c r="K553" s="48"/>
      <c r="L553" s="77"/>
      <c r="M553" s="48"/>
      <c r="N553" s="77"/>
      <c r="O553" s="48"/>
      <c r="P553" s="77"/>
      <c r="R553" s="77"/>
      <c r="S553" s="48"/>
      <c r="T553" s="77"/>
      <c r="U553" s="48"/>
      <c r="V553" s="48"/>
      <c r="W553" s="48"/>
      <c r="X553" s="48"/>
      <c r="Y553" s="48"/>
    </row>
    <row r="554" spans="1:25">
      <c r="A554" s="48"/>
      <c r="B554" s="48"/>
      <c r="C554" s="48"/>
      <c r="D554" s="48"/>
      <c r="E554" s="48"/>
      <c r="F554" s="48"/>
      <c r="G554" s="48"/>
      <c r="H554" s="48"/>
      <c r="I554" s="81"/>
      <c r="J554" s="65">
        <v>145</v>
      </c>
      <c r="K554" s="48"/>
      <c r="L554" s="77"/>
      <c r="M554" s="48"/>
      <c r="N554" s="77"/>
      <c r="O554" s="48"/>
      <c r="P554" s="77"/>
      <c r="R554" s="77"/>
      <c r="S554" s="48"/>
      <c r="T554" s="77"/>
      <c r="U554" s="48"/>
      <c r="V554" s="48"/>
      <c r="W554" s="48"/>
      <c r="X554" s="48"/>
      <c r="Y554" s="48"/>
    </row>
    <row r="555" spans="1:25">
      <c r="A555" s="48"/>
      <c r="B555" s="48"/>
      <c r="C555" s="48"/>
      <c r="D555" s="48"/>
      <c r="E555" s="48"/>
      <c r="F555" s="48"/>
      <c r="G555" s="48"/>
      <c r="H555" s="48"/>
      <c r="I555" s="81"/>
      <c r="J555" s="65">
        <v>145</v>
      </c>
      <c r="K555" s="48"/>
      <c r="L555" s="77"/>
      <c r="M555" s="48"/>
      <c r="N555" s="77"/>
      <c r="O555" s="48"/>
      <c r="P555" s="77"/>
      <c r="R555" s="77"/>
      <c r="S555" s="48"/>
      <c r="T555" s="77"/>
      <c r="U555" s="48"/>
      <c r="V555" s="48"/>
      <c r="W555" s="48"/>
      <c r="X555" s="48"/>
      <c r="Y555" s="48"/>
    </row>
    <row r="556" spans="1:25">
      <c r="A556" s="48"/>
      <c r="B556" s="48"/>
      <c r="C556" s="48"/>
      <c r="D556" s="48"/>
      <c r="E556" s="48"/>
      <c r="F556" s="48"/>
      <c r="G556" s="48"/>
      <c r="H556" s="48"/>
      <c r="I556" s="81"/>
      <c r="J556" s="65">
        <v>138</v>
      </c>
      <c r="K556" s="48"/>
      <c r="L556" s="77"/>
      <c r="M556" s="48"/>
      <c r="N556" s="77"/>
      <c r="O556" s="48"/>
      <c r="P556" s="77"/>
      <c r="R556" s="77"/>
      <c r="S556" s="48"/>
      <c r="T556" s="77"/>
      <c r="U556" s="48"/>
      <c r="V556" s="48"/>
      <c r="W556" s="48"/>
      <c r="X556" s="48"/>
      <c r="Y556" s="48"/>
    </row>
    <row r="557" spans="1:25">
      <c r="A557" s="48"/>
      <c r="B557" s="48"/>
      <c r="C557" s="48"/>
      <c r="D557" s="48"/>
      <c r="E557" s="48"/>
      <c r="F557" s="48"/>
      <c r="G557" s="48"/>
      <c r="H557" s="48"/>
      <c r="I557" s="81"/>
      <c r="J557" s="65">
        <v>138</v>
      </c>
      <c r="K557" s="48"/>
      <c r="L557" s="77"/>
      <c r="M557" s="48"/>
      <c r="N557" s="77"/>
      <c r="O557" s="48"/>
      <c r="P557" s="77"/>
      <c r="R557" s="77"/>
      <c r="S557" s="48"/>
      <c r="T557" s="77"/>
      <c r="U557" s="48"/>
      <c r="V557" s="48"/>
      <c r="W557" s="48"/>
      <c r="X557" s="48"/>
      <c r="Y557" s="48"/>
    </row>
    <row r="558" spans="1:25">
      <c r="A558" s="48"/>
      <c r="B558" s="48"/>
      <c r="C558" s="48"/>
      <c r="D558" s="48"/>
      <c r="E558" s="48"/>
      <c r="F558" s="48"/>
      <c r="G558" s="48"/>
      <c r="H558" s="48"/>
      <c r="I558" s="81"/>
      <c r="J558" s="65">
        <v>137</v>
      </c>
      <c r="K558" s="48"/>
      <c r="L558" s="77"/>
      <c r="M558" s="48"/>
      <c r="N558" s="77"/>
      <c r="O558" s="48"/>
      <c r="P558" s="77"/>
      <c r="R558" s="77"/>
      <c r="S558" s="48"/>
      <c r="T558" s="77"/>
      <c r="U558" s="48"/>
      <c r="V558" s="48"/>
      <c r="W558" s="48"/>
      <c r="X558" s="48"/>
      <c r="Y558" s="48"/>
    </row>
    <row r="559" spans="1:25">
      <c r="A559" s="48"/>
      <c r="B559" s="48"/>
      <c r="C559" s="48"/>
      <c r="D559" s="48"/>
      <c r="E559" s="48"/>
      <c r="F559" s="48"/>
      <c r="G559" s="48"/>
      <c r="H559" s="48"/>
      <c r="I559" s="81"/>
      <c r="J559" s="65">
        <v>137</v>
      </c>
      <c r="K559" s="48"/>
      <c r="L559" s="77"/>
      <c r="M559" s="48"/>
      <c r="N559" s="77"/>
      <c r="O559" s="48"/>
      <c r="P559" s="77"/>
      <c r="R559" s="77"/>
      <c r="S559" s="48"/>
      <c r="T559" s="77"/>
      <c r="U559" s="48"/>
      <c r="V559" s="48"/>
      <c r="W559" s="48"/>
      <c r="X559" s="48"/>
      <c r="Y559" s="48"/>
    </row>
    <row r="560" spans="1:25">
      <c r="A560" s="48"/>
      <c r="B560" s="48"/>
      <c r="C560" s="48"/>
      <c r="D560" s="48"/>
      <c r="E560" s="48"/>
      <c r="F560" s="48"/>
      <c r="G560" s="48"/>
      <c r="H560" s="48"/>
      <c r="I560" s="81"/>
      <c r="J560" s="65">
        <v>136</v>
      </c>
      <c r="K560" s="48"/>
      <c r="L560" s="77"/>
      <c r="M560" s="48"/>
      <c r="N560" s="77"/>
      <c r="O560" s="48"/>
      <c r="P560" s="77"/>
      <c r="R560" s="77"/>
      <c r="S560" s="48"/>
      <c r="T560" s="77"/>
      <c r="U560" s="48"/>
      <c r="V560" s="48"/>
      <c r="W560" s="48"/>
      <c r="X560" s="48"/>
      <c r="Y560" s="48"/>
    </row>
    <row r="561" spans="1:25">
      <c r="A561" s="48"/>
      <c r="B561" s="48"/>
      <c r="C561" s="48"/>
      <c r="D561" s="48"/>
      <c r="E561" s="48"/>
      <c r="F561" s="48"/>
      <c r="G561" s="48"/>
      <c r="H561" s="48"/>
      <c r="I561" s="81"/>
      <c r="J561" s="65">
        <v>135</v>
      </c>
      <c r="K561" s="48"/>
      <c r="L561" s="77"/>
      <c r="M561" s="48"/>
      <c r="N561" s="77"/>
      <c r="O561" s="48"/>
      <c r="P561" s="77"/>
      <c r="R561" s="77"/>
      <c r="S561" s="48"/>
      <c r="T561" s="77"/>
      <c r="U561" s="48"/>
      <c r="V561" s="48"/>
      <c r="W561" s="48"/>
      <c r="X561" s="48"/>
      <c r="Y561" s="48"/>
    </row>
    <row r="562" spans="1:25">
      <c r="A562" s="48"/>
      <c r="B562" s="48"/>
      <c r="C562" s="48"/>
      <c r="D562" s="48"/>
      <c r="E562" s="48"/>
      <c r="F562" s="48"/>
      <c r="G562" s="48"/>
      <c r="H562" s="48"/>
      <c r="I562" s="81"/>
      <c r="J562" s="65">
        <v>135</v>
      </c>
      <c r="K562" s="48"/>
      <c r="L562" s="77"/>
      <c r="M562" s="48"/>
      <c r="N562" s="77"/>
      <c r="O562" s="48"/>
      <c r="P562" s="77"/>
      <c r="R562" s="77"/>
      <c r="S562" s="48"/>
      <c r="T562" s="77"/>
      <c r="U562" s="48"/>
      <c r="V562" s="48"/>
      <c r="W562" s="48"/>
      <c r="X562" s="48"/>
      <c r="Y562" s="48"/>
    </row>
    <row r="563" spans="1:25">
      <c r="A563" s="48"/>
      <c r="B563" s="48"/>
      <c r="C563" s="48"/>
      <c r="D563" s="48"/>
      <c r="E563" s="48"/>
      <c r="F563" s="48"/>
      <c r="G563" s="48"/>
      <c r="H563" s="48"/>
      <c r="I563" s="81"/>
      <c r="J563" s="65">
        <v>132</v>
      </c>
      <c r="K563" s="48"/>
      <c r="L563" s="77"/>
      <c r="M563" s="48"/>
      <c r="N563" s="77"/>
      <c r="O563" s="48"/>
      <c r="P563" s="77"/>
      <c r="R563" s="77"/>
      <c r="S563" s="48"/>
      <c r="T563" s="77"/>
      <c r="U563" s="48"/>
      <c r="V563" s="48"/>
      <c r="W563" s="48"/>
      <c r="X563" s="48"/>
      <c r="Y563" s="48"/>
    </row>
    <row r="564" spans="1:25">
      <c r="A564" s="48"/>
      <c r="B564" s="48"/>
      <c r="C564" s="48"/>
      <c r="D564" s="48"/>
      <c r="E564" s="48"/>
      <c r="F564" s="48"/>
      <c r="G564" s="48"/>
      <c r="H564" s="48"/>
      <c r="I564" s="81"/>
      <c r="J564" s="65">
        <v>131</v>
      </c>
      <c r="K564" s="48"/>
      <c r="L564" s="77"/>
      <c r="M564" s="48"/>
      <c r="N564" s="77"/>
      <c r="O564" s="48"/>
      <c r="P564" s="77"/>
      <c r="R564" s="77"/>
      <c r="S564" s="48"/>
      <c r="T564" s="77"/>
      <c r="U564" s="48"/>
      <c r="V564" s="48"/>
      <c r="W564" s="48"/>
      <c r="X564" s="48"/>
      <c r="Y564" s="48"/>
    </row>
    <row r="565" spans="1:25">
      <c r="A565" s="48"/>
      <c r="B565" s="48"/>
      <c r="C565" s="48"/>
      <c r="D565" s="48"/>
      <c r="E565" s="48"/>
      <c r="F565" s="48"/>
      <c r="G565" s="48"/>
      <c r="H565" s="48"/>
      <c r="I565" s="81"/>
      <c r="J565" s="65">
        <v>129</v>
      </c>
      <c r="K565" s="48"/>
      <c r="L565" s="77"/>
      <c r="M565" s="48"/>
      <c r="N565" s="77"/>
      <c r="O565" s="48"/>
      <c r="P565" s="77"/>
      <c r="S565" s="48"/>
      <c r="T565" s="77"/>
      <c r="U565" s="48"/>
      <c r="V565" s="48"/>
      <c r="W565" s="48"/>
      <c r="X565" s="48"/>
      <c r="Y565" s="48"/>
    </row>
    <row r="566" spans="1:25">
      <c r="A566" s="48"/>
      <c r="B566" s="48"/>
      <c r="C566" s="48"/>
      <c r="D566" s="48"/>
      <c r="E566" s="48"/>
      <c r="F566" s="48"/>
      <c r="G566" s="48"/>
      <c r="H566" s="48"/>
      <c r="I566" s="81"/>
      <c r="J566" s="65">
        <v>125</v>
      </c>
      <c r="K566" s="48"/>
      <c r="L566" s="77"/>
      <c r="M566" s="48"/>
      <c r="N566" s="77"/>
      <c r="O566" s="48"/>
      <c r="P566" s="77"/>
      <c r="S566" s="48"/>
      <c r="T566" s="77"/>
      <c r="U566" s="48"/>
      <c r="V566" s="48"/>
      <c r="W566" s="48"/>
      <c r="X566" s="48"/>
      <c r="Y566" s="48"/>
    </row>
    <row r="567" spans="1:25">
      <c r="A567" s="48"/>
      <c r="B567" s="48"/>
      <c r="C567" s="48"/>
      <c r="D567" s="48"/>
      <c r="E567" s="48"/>
      <c r="F567" s="48"/>
      <c r="G567" s="48"/>
      <c r="H567" s="48"/>
      <c r="I567" s="81"/>
      <c r="J567" s="65">
        <v>120</v>
      </c>
      <c r="K567" s="48"/>
      <c r="L567" s="77"/>
      <c r="M567" s="48"/>
      <c r="N567" s="77"/>
      <c r="O567" s="48"/>
      <c r="P567" s="77"/>
      <c r="S567" s="48"/>
      <c r="T567" s="77"/>
      <c r="U567" s="48"/>
      <c r="V567" s="48"/>
      <c r="W567" s="48"/>
      <c r="X567" s="48"/>
      <c r="Y567" s="48"/>
    </row>
    <row r="568" spans="1:25">
      <c r="A568" s="48"/>
      <c r="B568" s="48"/>
      <c r="C568" s="48"/>
      <c r="D568" s="48"/>
      <c r="E568" s="48"/>
      <c r="F568" s="48"/>
      <c r="G568" s="48"/>
      <c r="H568" s="48"/>
      <c r="I568" s="81"/>
      <c r="J568" s="65">
        <v>113</v>
      </c>
      <c r="K568" s="48"/>
      <c r="L568" s="77"/>
      <c r="M568" s="48"/>
      <c r="N568" s="77"/>
      <c r="O568" s="48"/>
      <c r="P568" s="77"/>
      <c r="S568" s="48"/>
      <c r="T568" s="77"/>
      <c r="U568" s="48"/>
      <c r="V568" s="48"/>
      <c r="W568" s="48"/>
      <c r="X568" s="48"/>
      <c r="Y568" s="48"/>
    </row>
    <row r="569" spans="1:25">
      <c r="A569" s="48"/>
      <c r="B569" s="48"/>
      <c r="C569" s="48"/>
      <c r="D569" s="48"/>
      <c r="E569" s="48"/>
      <c r="F569" s="48"/>
      <c r="G569" s="48"/>
      <c r="H569" s="48"/>
      <c r="I569" s="81"/>
      <c r="J569" s="65">
        <v>106</v>
      </c>
      <c r="K569" s="48"/>
      <c r="L569" s="77"/>
      <c r="M569" s="48"/>
      <c r="N569" s="77"/>
      <c r="O569" s="48"/>
      <c r="P569" s="77"/>
      <c r="S569" s="48"/>
      <c r="T569" s="77"/>
      <c r="U569" s="48"/>
      <c r="V569" s="48"/>
      <c r="W569" s="48"/>
      <c r="X569" s="48"/>
      <c r="Y569" s="48"/>
    </row>
    <row r="570" spans="1:25">
      <c r="A570" s="48"/>
      <c r="B570" s="48"/>
      <c r="C570" s="48"/>
      <c r="D570" s="48"/>
      <c r="E570" s="48"/>
      <c r="F570" s="48"/>
      <c r="G570" s="48"/>
      <c r="H570" s="48"/>
      <c r="I570" s="81"/>
      <c r="J570" s="65">
        <v>102</v>
      </c>
      <c r="K570" s="48"/>
      <c r="L570" s="77"/>
      <c r="M570" s="48"/>
      <c r="N570" s="77"/>
      <c r="O570" s="48"/>
      <c r="P570" s="77"/>
      <c r="S570" s="48"/>
      <c r="T570" s="77"/>
      <c r="U570" s="48"/>
      <c r="V570" s="48"/>
      <c r="W570" s="48"/>
      <c r="X570" s="48"/>
      <c r="Y570" s="48"/>
    </row>
    <row r="571" spans="1:25">
      <c r="A571" s="48"/>
      <c r="B571" s="48"/>
      <c r="C571" s="48"/>
      <c r="D571" s="48"/>
      <c r="E571" s="48"/>
      <c r="F571" s="48"/>
      <c r="G571" s="48"/>
      <c r="H571" s="48"/>
      <c r="I571" s="81"/>
      <c r="J571" s="65">
        <v>101</v>
      </c>
      <c r="K571" s="48"/>
      <c r="L571" s="77"/>
      <c r="M571" s="48"/>
      <c r="N571" s="77"/>
      <c r="O571" s="48"/>
      <c r="P571" s="77"/>
      <c r="S571" s="48"/>
      <c r="T571" s="77"/>
      <c r="U571" s="48"/>
      <c r="V571" s="48"/>
      <c r="W571" s="48"/>
      <c r="X571" s="48"/>
      <c r="Y571" s="48"/>
    </row>
    <row r="572" spans="1:25">
      <c r="A572" s="48"/>
      <c r="B572" s="48"/>
      <c r="C572" s="48"/>
      <c r="D572" s="48"/>
      <c r="E572" s="48"/>
      <c r="F572" s="48"/>
      <c r="G572" s="48"/>
      <c r="H572" s="48"/>
      <c r="I572" s="81"/>
      <c r="J572" s="65">
        <v>100</v>
      </c>
      <c r="K572" s="48"/>
      <c r="L572" s="77"/>
      <c r="M572" s="48"/>
      <c r="N572" s="77"/>
      <c r="O572" s="48"/>
      <c r="P572" s="77"/>
      <c r="S572" s="48"/>
      <c r="T572" s="77"/>
      <c r="U572" s="48"/>
      <c r="V572" s="48"/>
      <c r="W572" s="48"/>
      <c r="X572" s="48"/>
      <c r="Y572" s="48"/>
    </row>
    <row r="573" spans="1:25">
      <c r="A573" s="48"/>
      <c r="B573" s="48"/>
      <c r="C573" s="48"/>
      <c r="D573" s="48"/>
      <c r="E573" s="48"/>
      <c r="F573" s="48"/>
      <c r="G573" s="48"/>
      <c r="H573" s="48"/>
      <c r="I573" s="81"/>
      <c r="J573" s="65">
        <v>97</v>
      </c>
      <c r="K573" s="48"/>
      <c r="L573" s="77"/>
      <c r="M573" s="48"/>
      <c r="N573" s="77"/>
      <c r="O573" s="48"/>
      <c r="P573" s="77"/>
      <c r="S573" s="48"/>
      <c r="T573" s="77"/>
      <c r="U573" s="48"/>
      <c r="V573" s="48"/>
      <c r="W573" s="48"/>
      <c r="X573" s="48"/>
      <c r="Y573" s="48"/>
    </row>
    <row r="574" spans="1:25">
      <c r="A574" s="48"/>
      <c r="B574" s="48"/>
      <c r="C574" s="48"/>
      <c r="D574" s="48"/>
      <c r="E574" s="48"/>
      <c r="F574" s="48"/>
      <c r="G574" s="48"/>
      <c r="H574" s="48"/>
      <c r="I574" s="81"/>
      <c r="J574" s="65">
        <v>94</v>
      </c>
      <c r="K574" s="48"/>
      <c r="L574" s="77"/>
      <c r="M574" s="48"/>
      <c r="N574" s="77"/>
      <c r="O574" s="48"/>
      <c r="P574" s="77"/>
      <c r="S574" s="48"/>
      <c r="T574" s="77"/>
      <c r="U574" s="48"/>
      <c r="V574" s="48"/>
      <c r="W574" s="48"/>
      <c r="X574" s="48"/>
      <c r="Y574" s="48"/>
    </row>
    <row r="575" spans="1:25">
      <c r="A575" s="48"/>
      <c r="B575" s="48"/>
      <c r="C575" s="48"/>
      <c r="D575" s="48"/>
      <c r="E575" s="48"/>
      <c r="F575" s="48"/>
      <c r="G575" s="48"/>
      <c r="H575" s="48"/>
      <c r="I575" s="81"/>
      <c r="J575" s="65">
        <v>89</v>
      </c>
      <c r="K575" s="48"/>
      <c r="L575" s="77"/>
      <c r="M575" s="48"/>
      <c r="N575" s="77"/>
      <c r="O575" s="48"/>
      <c r="P575" s="77"/>
      <c r="S575" s="48"/>
      <c r="T575" s="77"/>
      <c r="U575" s="48"/>
      <c r="V575" s="48"/>
      <c r="W575" s="48"/>
      <c r="X575" s="48"/>
      <c r="Y575" s="48"/>
    </row>
    <row r="576" spans="1:25">
      <c r="A576" s="48"/>
      <c r="B576" s="48"/>
      <c r="C576" s="48"/>
      <c r="D576" s="48"/>
      <c r="E576" s="48"/>
      <c r="F576" s="48"/>
      <c r="G576" s="48"/>
      <c r="H576" s="48"/>
      <c r="I576" s="81"/>
      <c r="J576" s="65">
        <v>88</v>
      </c>
      <c r="K576" s="48"/>
      <c r="L576" s="77"/>
      <c r="M576" s="48"/>
      <c r="N576" s="77"/>
      <c r="O576" s="48"/>
      <c r="P576" s="77"/>
      <c r="S576" s="48"/>
      <c r="T576" s="77"/>
      <c r="U576" s="48"/>
      <c r="V576" s="48"/>
      <c r="W576" s="48"/>
      <c r="X576" s="48"/>
      <c r="Y576" s="48"/>
    </row>
    <row r="577" spans="1:25">
      <c r="A577" s="48"/>
      <c r="B577" s="48"/>
      <c r="C577" s="48"/>
      <c r="D577" s="48"/>
      <c r="E577" s="48"/>
      <c r="F577" s="48"/>
      <c r="G577" s="48"/>
      <c r="H577" s="48"/>
      <c r="I577" s="81"/>
      <c r="J577" s="65">
        <v>86</v>
      </c>
      <c r="K577" s="48"/>
      <c r="L577" s="77"/>
      <c r="M577" s="48"/>
      <c r="N577" s="77"/>
      <c r="O577" s="48"/>
      <c r="P577" s="77"/>
      <c r="S577" s="48"/>
      <c r="T577" s="77"/>
      <c r="U577" s="48"/>
      <c r="V577" s="48"/>
      <c r="W577" s="48"/>
      <c r="X577" s="48"/>
      <c r="Y577" s="48"/>
    </row>
    <row r="578" spans="1:25">
      <c r="A578" s="48"/>
      <c r="B578" s="48"/>
      <c r="C578" s="48"/>
      <c r="D578" s="48"/>
      <c r="E578" s="48"/>
      <c r="F578" s="48"/>
      <c r="G578" s="48"/>
      <c r="H578" s="48"/>
      <c r="I578" s="81"/>
      <c r="J578" s="65">
        <v>82</v>
      </c>
      <c r="K578" s="48"/>
      <c r="L578" s="77"/>
      <c r="M578" s="48"/>
      <c r="N578" s="77"/>
      <c r="O578" s="48"/>
      <c r="P578" s="77"/>
      <c r="S578" s="48"/>
      <c r="T578" s="77"/>
      <c r="U578" s="48"/>
      <c r="V578" s="48"/>
      <c r="W578" s="48"/>
      <c r="X578" s="48"/>
      <c r="Y578" s="48"/>
    </row>
    <row r="579" spans="1:25">
      <c r="A579" s="48"/>
      <c r="B579" s="48"/>
      <c r="C579" s="48"/>
      <c r="D579" s="48"/>
      <c r="E579" s="48"/>
      <c r="F579" s="48"/>
      <c r="G579" s="48"/>
      <c r="H579" s="48"/>
      <c r="I579" s="81"/>
      <c r="J579" s="65">
        <v>80</v>
      </c>
      <c r="K579" s="48"/>
      <c r="L579" s="77"/>
      <c r="M579" s="48"/>
      <c r="N579" s="77"/>
      <c r="O579" s="48"/>
      <c r="P579" s="77"/>
      <c r="S579" s="48"/>
      <c r="T579" s="77"/>
      <c r="U579" s="48"/>
      <c r="V579" s="48"/>
      <c r="W579" s="48"/>
      <c r="X579" s="48"/>
      <c r="Y579" s="48"/>
    </row>
    <row r="580" spans="1:25">
      <c r="A580" s="48"/>
      <c r="B580" s="48"/>
      <c r="C580" s="48"/>
      <c r="D580" s="48"/>
      <c r="E580" s="48"/>
      <c r="F580" s="48"/>
      <c r="G580" s="48"/>
      <c r="H580" s="48"/>
      <c r="I580" s="81"/>
      <c r="J580" s="65">
        <v>78</v>
      </c>
      <c r="K580" s="48"/>
      <c r="L580" s="77"/>
      <c r="M580" s="48"/>
      <c r="N580" s="77"/>
      <c r="O580" s="48"/>
      <c r="P580" s="77"/>
      <c r="S580" s="48"/>
      <c r="T580" s="77"/>
      <c r="U580" s="48"/>
      <c r="V580" s="48"/>
      <c r="W580" s="48"/>
      <c r="X580" s="48"/>
      <c r="Y580" s="48"/>
    </row>
    <row r="581" spans="1:25">
      <c r="A581" s="48"/>
      <c r="B581" s="48"/>
      <c r="C581" s="48"/>
      <c r="D581" s="48"/>
      <c r="E581" s="48"/>
      <c r="F581" s="48"/>
      <c r="G581" s="48"/>
      <c r="H581" s="48"/>
      <c r="I581" s="81"/>
      <c r="J581" s="65">
        <v>78</v>
      </c>
      <c r="K581" s="48"/>
      <c r="L581" s="77"/>
      <c r="M581" s="48"/>
      <c r="N581" s="77"/>
      <c r="O581" s="48"/>
      <c r="P581" s="77"/>
      <c r="S581" s="48"/>
      <c r="T581" s="77"/>
      <c r="U581" s="48"/>
      <c r="V581" s="48"/>
      <c r="W581" s="48"/>
      <c r="X581" s="48"/>
      <c r="Y581" s="48"/>
    </row>
    <row r="582" spans="1:25">
      <c r="A582" s="48"/>
      <c r="B582" s="48"/>
      <c r="C582" s="48"/>
      <c r="D582" s="48"/>
      <c r="E582" s="48"/>
      <c r="F582" s="48"/>
      <c r="G582" s="48"/>
      <c r="H582" s="48"/>
      <c r="I582" s="81"/>
      <c r="J582" s="65">
        <v>78</v>
      </c>
      <c r="K582" s="48"/>
      <c r="L582" s="77"/>
      <c r="M582" s="48"/>
      <c r="N582" s="77"/>
      <c r="O582" s="48"/>
      <c r="P582" s="77"/>
      <c r="S582" s="48"/>
      <c r="T582" s="77"/>
      <c r="U582" s="48"/>
      <c r="V582" s="48"/>
      <c r="W582" s="48"/>
      <c r="X582" s="48"/>
      <c r="Y582" s="48"/>
    </row>
    <row r="583" spans="1:25">
      <c r="A583" s="48"/>
      <c r="B583" s="48"/>
      <c r="C583" s="48"/>
      <c r="D583" s="48"/>
      <c r="E583" s="48"/>
      <c r="F583" s="48"/>
      <c r="G583" s="48"/>
      <c r="H583" s="48"/>
      <c r="I583" s="81"/>
      <c r="J583" s="65">
        <v>68</v>
      </c>
      <c r="K583" s="48"/>
      <c r="L583" s="77"/>
      <c r="M583" s="48"/>
      <c r="N583" s="77"/>
      <c r="O583" s="48"/>
      <c r="P583" s="77"/>
      <c r="S583" s="48"/>
      <c r="T583" s="77"/>
      <c r="U583" s="48"/>
      <c r="V583" s="48"/>
      <c r="W583" s="48"/>
      <c r="X583" s="48"/>
      <c r="Y583" s="48"/>
    </row>
    <row r="584" spans="1:25">
      <c r="A584" s="48"/>
      <c r="B584" s="48"/>
      <c r="C584" s="48"/>
      <c r="D584" s="48"/>
      <c r="E584" s="48"/>
      <c r="F584" s="48"/>
      <c r="G584" s="48"/>
      <c r="H584" s="48"/>
      <c r="I584" s="81"/>
      <c r="J584" s="65">
        <v>67</v>
      </c>
      <c r="K584" s="48"/>
      <c r="L584" s="77"/>
      <c r="M584" s="48"/>
      <c r="N584" s="77"/>
      <c r="O584" s="48"/>
      <c r="P584" s="77"/>
      <c r="S584" s="48"/>
      <c r="T584" s="77"/>
      <c r="U584" s="48"/>
      <c r="V584" s="48"/>
      <c r="W584" s="48"/>
      <c r="X584" s="48"/>
      <c r="Y584" s="48"/>
    </row>
    <row r="585" spans="1:25">
      <c r="A585" s="48"/>
      <c r="B585" s="48"/>
      <c r="C585" s="48"/>
      <c r="D585" s="48"/>
      <c r="E585" s="48"/>
      <c r="F585" s="48"/>
      <c r="G585" s="48"/>
      <c r="H585" s="48"/>
      <c r="I585" s="81"/>
      <c r="J585" s="65">
        <v>58</v>
      </c>
      <c r="K585" s="48"/>
      <c r="L585" s="77"/>
      <c r="M585" s="48"/>
      <c r="N585" s="77"/>
      <c r="O585" s="48"/>
      <c r="P585" s="77"/>
      <c r="S585" s="48"/>
      <c r="T585" s="77"/>
      <c r="U585" s="48"/>
      <c r="V585" s="48"/>
      <c r="W585" s="48"/>
      <c r="X585" s="48"/>
      <c r="Y585" s="48"/>
    </row>
    <row r="586" spans="1:25">
      <c r="A586" s="48"/>
      <c r="B586" s="48"/>
      <c r="C586" s="48"/>
      <c r="D586" s="48"/>
      <c r="E586" s="48"/>
      <c r="F586" s="48"/>
      <c r="G586" s="48"/>
      <c r="H586" s="48"/>
      <c r="I586" s="81"/>
      <c r="J586" s="65">
        <v>52</v>
      </c>
      <c r="K586" s="48"/>
      <c r="L586" s="77"/>
      <c r="M586" s="48"/>
      <c r="N586" s="77"/>
      <c r="O586" s="48"/>
      <c r="P586" s="77"/>
      <c r="S586" s="48"/>
      <c r="T586" s="77"/>
      <c r="U586" s="48"/>
      <c r="V586" s="48"/>
      <c r="W586" s="48"/>
      <c r="X586" s="48"/>
      <c r="Y586" s="48"/>
    </row>
    <row r="587" spans="1:25">
      <c r="A587" s="48"/>
      <c r="B587" s="48"/>
      <c r="C587" s="48"/>
      <c r="D587" s="48"/>
      <c r="E587" s="48"/>
      <c r="F587" s="48"/>
      <c r="G587" s="48"/>
      <c r="H587" s="48"/>
      <c r="I587" s="81"/>
      <c r="J587" s="65">
        <v>50</v>
      </c>
      <c r="K587" s="48"/>
      <c r="L587" s="77"/>
      <c r="M587" s="48"/>
      <c r="N587" s="77"/>
      <c r="O587" s="48"/>
      <c r="P587" s="77"/>
      <c r="S587" s="48"/>
      <c r="T587" s="77"/>
      <c r="U587" s="48"/>
      <c r="V587" s="48"/>
      <c r="W587" s="48"/>
      <c r="X587" s="48"/>
      <c r="Y587" s="48"/>
    </row>
    <row r="588" spans="1:25">
      <c r="A588" s="48"/>
      <c r="B588" s="48"/>
      <c r="C588" s="48"/>
      <c r="D588" s="48"/>
      <c r="E588" s="48"/>
      <c r="F588" s="48"/>
      <c r="G588" s="48"/>
      <c r="H588" s="48"/>
      <c r="I588" s="81"/>
      <c r="J588" s="65">
        <v>48</v>
      </c>
      <c r="K588" s="48"/>
      <c r="L588" s="77"/>
      <c r="M588" s="48"/>
      <c r="N588" s="77"/>
      <c r="O588" s="48"/>
      <c r="P588" s="77"/>
      <c r="S588" s="48"/>
      <c r="T588" s="77"/>
      <c r="U588" s="48"/>
      <c r="V588" s="48"/>
      <c r="W588" s="48"/>
      <c r="X588" s="48"/>
      <c r="Y588" s="48"/>
    </row>
    <row r="589" spans="1:25">
      <c r="A589" s="48"/>
      <c r="B589" s="48"/>
      <c r="C589" s="48"/>
      <c r="D589" s="48"/>
      <c r="E589" s="48"/>
      <c r="F589" s="48"/>
      <c r="G589" s="48"/>
      <c r="H589" s="48"/>
      <c r="I589" s="81"/>
      <c r="J589" s="65">
        <v>48</v>
      </c>
      <c r="K589" s="48"/>
      <c r="L589" s="77"/>
      <c r="M589" s="48"/>
      <c r="N589" s="77"/>
      <c r="O589" s="48"/>
      <c r="P589" s="77"/>
      <c r="S589" s="48"/>
      <c r="T589" s="77"/>
      <c r="U589" s="48"/>
      <c r="V589" s="48"/>
      <c r="W589" s="48"/>
      <c r="X589" s="48"/>
      <c r="Y589" s="48"/>
    </row>
    <row r="590" spans="1:25">
      <c r="A590" s="48"/>
      <c r="B590" s="48"/>
      <c r="C590" s="48"/>
      <c r="D590" s="48"/>
      <c r="E590" s="48"/>
      <c r="F590" s="48"/>
      <c r="G590" s="48"/>
      <c r="H590" s="48"/>
      <c r="I590" s="81"/>
      <c r="J590" s="65">
        <v>48</v>
      </c>
      <c r="K590" s="48"/>
      <c r="L590" s="77"/>
      <c r="M590" s="48"/>
      <c r="N590" s="77"/>
      <c r="O590" s="48"/>
      <c r="P590" s="77"/>
      <c r="S590" s="48"/>
      <c r="T590" s="77"/>
      <c r="U590" s="48"/>
      <c r="V590" s="48"/>
      <c r="W590" s="48"/>
      <c r="X590" s="48"/>
      <c r="Y590" s="48"/>
    </row>
    <row r="591" spans="1:25">
      <c r="A591" s="48"/>
      <c r="B591" s="48"/>
      <c r="C591" s="48"/>
      <c r="D591" s="48"/>
      <c r="E591" s="48"/>
      <c r="F591" s="48"/>
      <c r="G591" s="48"/>
      <c r="H591" s="48"/>
      <c r="I591" s="81"/>
      <c r="J591" s="65">
        <v>47</v>
      </c>
      <c r="K591" s="48"/>
      <c r="L591" s="77"/>
      <c r="M591" s="48"/>
      <c r="N591" s="77"/>
      <c r="O591" s="48"/>
      <c r="P591" s="77"/>
      <c r="S591" s="48"/>
      <c r="T591" s="77"/>
      <c r="U591" s="48"/>
      <c r="V591" s="48"/>
      <c r="W591" s="48"/>
      <c r="X591" s="48"/>
      <c r="Y591" s="48"/>
    </row>
    <row r="592" spans="1:25">
      <c r="A592" s="48"/>
      <c r="B592" s="48"/>
      <c r="C592" s="48"/>
      <c r="D592" s="48"/>
      <c r="E592" s="48"/>
      <c r="F592" s="48"/>
      <c r="G592" s="48"/>
      <c r="H592" s="48"/>
      <c r="I592" s="81"/>
      <c r="J592" s="65">
        <v>45</v>
      </c>
      <c r="K592" s="48"/>
      <c r="L592" s="77"/>
      <c r="M592" s="48"/>
      <c r="N592" s="77"/>
      <c r="O592" s="48"/>
      <c r="P592" s="77"/>
      <c r="S592" s="48"/>
      <c r="T592" s="77"/>
      <c r="U592" s="48"/>
      <c r="V592" s="48"/>
      <c r="W592" s="48"/>
      <c r="X592" s="48"/>
      <c r="Y592" s="48"/>
    </row>
    <row r="593" spans="1:25">
      <c r="A593" s="48"/>
      <c r="B593" s="48"/>
      <c r="C593" s="48"/>
      <c r="D593" s="48"/>
      <c r="E593" s="48"/>
      <c r="F593" s="48"/>
      <c r="G593" s="48"/>
      <c r="H593" s="48"/>
      <c r="I593" s="81"/>
      <c r="J593" s="65">
        <v>44</v>
      </c>
      <c r="K593" s="48"/>
      <c r="L593" s="77"/>
      <c r="M593" s="48"/>
      <c r="N593" s="77"/>
      <c r="O593" s="48"/>
      <c r="P593" s="77"/>
      <c r="S593" s="48"/>
      <c r="T593" s="77"/>
      <c r="U593" s="48"/>
      <c r="V593" s="48"/>
      <c r="W593" s="48"/>
      <c r="X593" s="48"/>
      <c r="Y593" s="48"/>
    </row>
    <row r="594" spans="1:25">
      <c r="A594" s="48"/>
      <c r="B594" s="48"/>
      <c r="C594" s="48"/>
      <c r="D594" s="48"/>
      <c r="E594" s="48"/>
      <c r="F594" s="48"/>
      <c r="G594" s="48"/>
      <c r="H594" s="48"/>
      <c r="I594" s="81"/>
      <c r="J594" s="65">
        <v>29</v>
      </c>
      <c r="K594" s="48"/>
      <c r="L594" s="77"/>
      <c r="M594" s="48"/>
      <c r="N594" s="77"/>
      <c r="O594" s="48"/>
      <c r="P594" s="77"/>
      <c r="S594" s="48"/>
      <c r="T594" s="77"/>
      <c r="U594" s="48"/>
      <c r="V594" s="48"/>
      <c r="W594" s="48"/>
      <c r="X594" s="48"/>
      <c r="Y594" s="48"/>
    </row>
    <row r="595" spans="1:25">
      <c r="A595" s="48"/>
      <c r="B595" s="48"/>
      <c r="C595" s="48"/>
      <c r="D595" s="48"/>
      <c r="E595" s="48"/>
      <c r="F595" s="48"/>
      <c r="G595" s="48"/>
      <c r="H595" s="48"/>
      <c r="I595" s="81"/>
      <c r="J595" s="65">
        <v>13</v>
      </c>
      <c r="K595" s="48"/>
      <c r="L595" s="77"/>
      <c r="M595" s="48"/>
      <c r="N595" s="77"/>
      <c r="O595" s="48"/>
      <c r="P595" s="77"/>
      <c r="S595" s="48"/>
      <c r="T595" s="77"/>
      <c r="U595" s="48"/>
      <c r="V595" s="48"/>
      <c r="W595" s="48"/>
      <c r="X595" s="48"/>
      <c r="Y595" s="48"/>
    </row>
    <row r="596" spans="1:25">
      <c r="A596" s="48"/>
      <c r="B596" s="48"/>
      <c r="C596" s="48"/>
      <c r="D596" s="48"/>
      <c r="E596" s="48"/>
      <c r="F596" s="48"/>
      <c r="G596" s="48"/>
      <c r="H596" s="48"/>
      <c r="I596" s="81"/>
      <c r="J596" s="65">
        <v>12</v>
      </c>
      <c r="K596" s="48"/>
      <c r="L596" s="77"/>
      <c r="M596" s="48"/>
      <c r="N596" s="77"/>
      <c r="O596" s="48"/>
      <c r="P596" s="77"/>
      <c r="S596" s="48"/>
      <c r="T596" s="77"/>
      <c r="U596" s="48"/>
      <c r="V596" s="48"/>
      <c r="W596" s="48"/>
      <c r="X596" s="48"/>
      <c r="Y596" s="48"/>
    </row>
    <row r="597" spans="1:25">
      <c r="A597" s="48"/>
      <c r="B597" s="48"/>
      <c r="C597" s="48"/>
      <c r="D597" s="48"/>
      <c r="E597" s="48"/>
      <c r="F597" s="48"/>
      <c r="G597" s="48"/>
      <c r="H597" s="48"/>
      <c r="I597" s="81"/>
      <c r="J597" s="65">
        <v>0</v>
      </c>
      <c r="K597" s="48"/>
      <c r="L597" s="77"/>
      <c r="M597" s="48"/>
      <c r="N597" s="77"/>
      <c r="O597" s="48"/>
      <c r="P597" s="77"/>
      <c r="S597" s="48"/>
      <c r="T597" s="77"/>
      <c r="U597" s="48"/>
      <c r="V597" s="48"/>
      <c r="W597" s="48"/>
      <c r="X597" s="48"/>
      <c r="Y597" s="48"/>
    </row>
    <row r="598" spans="1:25">
      <c r="A598" s="48"/>
      <c r="B598" s="48"/>
      <c r="C598" s="48"/>
      <c r="D598" s="48"/>
      <c r="E598" s="48"/>
      <c r="F598" s="48"/>
      <c r="G598" s="48"/>
      <c r="H598" s="48"/>
      <c r="I598" s="81"/>
      <c r="J598" s="65">
        <v>0</v>
      </c>
      <c r="K598" s="48"/>
      <c r="L598" s="77"/>
      <c r="M598" s="48"/>
      <c r="N598" s="77"/>
      <c r="O598" s="48"/>
      <c r="P598" s="77"/>
      <c r="S598" s="48"/>
      <c r="T598" s="77"/>
      <c r="U598" s="48"/>
      <c r="V598" s="48"/>
      <c r="W598" s="48"/>
      <c r="X598" s="48"/>
      <c r="Y598" s="48"/>
    </row>
    <row r="599" spans="1:25" ht="14" thickBot="1">
      <c r="A599" s="48"/>
      <c r="B599" s="48"/>
      <c r="C599" s="48"/>
      <c r="D599" s="48"/>
      <c r="E599" s="48"/>
      <c r="F599" s="48"/>
      <c r="G599" s="48"/>
      <c r="H599" s="48"/>
      <c r="I599" s="83"/>
      <c r="J599" s="67">
        <v>0</v>
      </c>
      <c r="K599" s="48"/>
      <c r="L599" s="77"/>
      <c r="M599" s="48"/>
      <c r="N599" s="77"/>
      <c r="O599" s="48"/>
      <c r="P599" s="77"/>
      <c r="S599" s="48"/>
      <c r="T599" s="77"/>
      <c r="U599" s="48"/>
      <c r="V599" s="48"/>
      <c r="W599" s="48"/>
      <c r="X599" s="48"/>
      <c r="Y599" s="48"/>
    </row>
    <row r="600" spans="1:25">
      <c r="A600" s="48"/>
      <c r="B600" s="48"/>
      <c r="C600" s="48"/>
      <c r="D600" s="48"/>
      <c r="E600" s="48"/>
      <c r="F600" s="48"/>
      <c r="G600" s="48"/>
      <c r="H600" s="48"/>
      <c r="I600" s="48"/>
      <c r="J600" s="48"/>
      <c r="K600" s="48"/>
      <c r="L600" s="77"/>
      <c r="M600" s="48"/>
      <c r="N600" s="77"/>
      <c r="O600" s="48"/>
      <c r="P600" s="77"/>
      <c r="S600" s="48"/>
      <c r="T600" s="77"/>
      <c r="U600" s="48"/>
      <c r="V600" s="48"/>
      <c r="W600" s="48"/>
      <c r="X600" s="48"/>
      <c r="Y600" s="48"/>
    </row>
    <row r="601" spans="1:25">
      <c r="A601" s="48"/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77"/>
      <c r="M601" s="48"/>
      <c r="N601" s="77"/>
      <c r="O601" s="48"/>
      <c r="P601" s="77"/>
      <c r="S601" s="48"/>
      <c r="T601" s="77"/>
      <c r="U601" s="48"/>
      <c r="V601" s="48"/>
      <c r="W601" s="48"/>
      <c r="X601" s="48"/>
      <c r="Y601" s="48"/>
    </row>
    <row r="602" spans="1:25">
      <c r="A602" s="48"/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77"/>
      <c r="M602" s="48"/>
      <c r="N602" s="77"/>
      <c r="O602" s="48"/>
      <c r="P602" s="77"/>
      <c r="S602" s="48"/>
      <c r="T602" s="77"/>
      <c r="U602" s="48"/>
      <c r="V602" s="48"/>
      <c r="W602" s="48"/>
      <c r="X602" s="48"/>
      <c r="Y602" s="48"/>
    </row>
    <row r="603" spans="1:25">
      <c r="A603" s="48"/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77"/>
      <c r="M603" s="48"/>
      <c r="N603" s="77"/>
      <c r="O603" s="48"/>
      <c r="P603" s="77"/>
      <c r="S603" s="48"/>
      <c r="T603" s="77"/>
      <c r="U603" s="48"/>
      <c r="V603" s="48"/>
      <c r="W603" s="48"/>
      <c r="X603" s="48"/>
      <c r="Y603" s="48"/>
    </row>
    <row r="604" spans="1:25">
      <c r="A604" s="48"/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77"/>
      <c r="M604" s="48"/>
      <c r="N604" s="77"/>
      <c r="O604" s="48"/>
      <c r="P604" s="77"/>
      <c r="S604" s="48"/>
      <c r="T604" s="77"/>
      <c r="U604" s="48"/>
      <c r="V604" s="48"/>
      <c r="W604" s="48"/>
      <c r="X604" s="48"/>
      <c r="Y604" s="48"/>
    </row>
    <row r="605" spans="1:25">
      <c r="A605" s="48"/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77"/>
      <c r="M605" s="48"/>
      <c r="N605" s="77"/>
      <c r="O605" s="48"/>
      <c r="P605" s="77"/>
      <c r="S605" s="48"/>
      <c r="T605" s="77"/>
      <c r="U605" s="48"/>
      <c r="V605" s="48"/>
      <c r="W605" s="48"/>
      <c r="X605" s="48"/>
      <c r="Y605" s="48"/>
    </row>
    <row r="606" spans="1:25">
      <c r="A606" s="48"/>
      <c r="B606" s="48"/>
      <c r="C606" s="48"/>
      <c r="D606" s="48"/>
      <c r="E606" s="48"/>
      <c r="F606" s="48"/>
      <c r="G606" s="48"/>
      <c r="H606" s="48"/>
      <c r="I606" s="48"/>
      <c r="J606" s="48"/>
      <c r="K606" s="48"/>
      <c r="L606" s="77"/>
      <c r="M606" s="48"/>
      <c r="N606" s="77"/>
      <c r="O606" s="48"/>
      <c r="P606" s="77"/>
      <c r="S606" s="48"/>
      <c r="T606" s="77"/>
      <c r="U606" s="48"/>
      <c r="V606" s="48"/>
      <c r="W606" s="48"/>
      <c r="X606" s="48"/>
      <c r="Y606" s="48"/>
    </row>
    <row r="607" spans="1:25">
      <c r="A607" s="48"/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77"/>
      <c r="M607" s="48"/>
      <c r="N607" s="77"/>
      <c r="O607" s="48"/>
      <c r="P607" s="77"/>
      <c r="S607" s="48"/>
      <c r="T607" s="77"/>
      <c r="U607" s="48"/>
      <c r="V607" s="48"/>
      <c r="W607" s="48"/>
      <c r="X607" s="48"/>
      <c r="Y607" s="48"/>
    </row>
    <row r="608" spans="1:25">
      <c r="A608" s="48"/>
      <c r="B608" s="48"/>
      <c r="C608" s="48"/>
      <c r="D608" s="48"/>
      <c r="E608" s="48"/>
      <c r="F608" s="48"/>
      <c r="G608" s="48"/>
      <c r="H608" s="48"/>
      <c r="I608" s="48"/>
      <c r="J608" s="48"/>
      <c r="K608" s="48"/>
      <c r="L608" s="77"/>
      <c r="M608" s="48"/>
      <c r="N608" s="77"/>
      <c r="O608" s="48"/>
      <c r="P608" s="77"/>
      <c r="S608" s="48"/>
      <c r="T608" s="77"/>
      <c r="U608" s="48"/>
      <c r="V608" s="48"/>
      <c r="W608" s="48"/>
      <c r="X608" s="48"/>
      <c r="Y608" s="48"/>
    </row>
    <row r="609" spans="1:25">
      <c r="A609" s="48"/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77"/>
      <c r="M609" s="48"/>
      <c r="N609" s="77"/>
      <c r="O609" s="48"/>
      <c r="P609" s="77"/>
      <c r="S609" s="48"/>
      <c r="T609" s="77"/>
      <c r="U609" s="48"/>
      <c r="V609" s="48"/>
      <c r="W609" s="48"/>
      <c r="X609" s="48"/>
      <c r="Y609" s="48"/>
    </row>
    <row r="610" spans="1:25">
      <c r="A610" s="48"/>
      <c r="B610" s="48"/>
      <c r="C610" s="48"/>
      <c r="D610" s="48"/>
      <c r="E610" s="48"/>
      <c r="F610" s="48"/>
      <c r="G610" s="48"/>
      <c r="H610" s="48"/>
      <c r="I610" s="48"/>
      <c r="J610" s="48"/>
      <c r="K610" s="48"/>
      <c r="L610" s="77"/>
      <c r="M610" s="48"/>
      <c r="N610" s="77"/>
      <c r="O610" s="48"/>
      <c r="P610" s="77"/>
      <c r="S610" s="48"/>
      <c r="T610" s="77"/>
      <c r="U610" s="48"/>
      <c r="V610" s="48"/>
      <c r="W610" s="48"/>
      <c r="X610" s="48"/>
      <c r="Y610" s="48"/>
    </row>
    <row r="611" spans="1:25">
      <c r="A611" s="48"/>
      <c r="B611" s="48"/>
      <c r="C611" s="48"/>
      <c r="D611" s="48"/>
      <c r="E611" s="48"/>
      <c r="F611" s="48"/>
      <c r="G611" s="48"/>
      <c r="H611" s="48"/>
      <c r="I611" s="48"/>
      <c r="J611" s="48"/>
      <c r="K611" s="48"/>
      <c r="L611" s="77"/>
      <c r="M611" s="48"/>
      <c r="N611" s="77"/>
      <c r="O611" s="48"/>
      <c r="P611" s="77"/>
      <c r="S611" s="48"/>
      <c r="T611" s="77"/>
      <c r="U611" s="48"/>
      <c r="V611" s="48"/>
      <c r="W611" s="48"/>
      <c r="X611" s="48"/>
      <c r="Y611" s="48"/>
    </row>
    <row r="612" spans="1:25">
      <c r="A612" s="48"/>
      <c r="B612" s="48"/>
      <c r="C612" s="48"/>
      <c r="D612" s="48"/>
      <c r="E612" s="48"/>
      <c r="F612" s="48"/>
      <c r="G612" s="48"/>
      <c r="H612" s="48"/>
      <c r="I612" s="48"/>
      <c r="J612" s="48"/>
      <c r="K612" s="48"/>
      <c r="L612" s="77"/>
      <c r="M612" s="48"/>
      <c r="N612" s="77"/>
      <c r="O612" s="48"/>
      <c r="P612" s="77"/>
      <c r="S612" s="48"/>
      <c r="T612" s="77"/>
      <c r="U612" s="48"/>
      <c r="V612" s="48"/>
      <c r="W612" s="48"/>
      <c r="X612" s="48"/>
      <c r="Y612" s="48"/>
    </row>
    <row r="613" spans="1:25">
      <c r="A613" s="48"/>
      <c r="B613" s="48"/>
      <c r="C613" s="48"/>
      <c r="D613" s="48"/>
      <c r="E613" s="48"/>
      <c r="F613" s="48"/>
      <c r="G613" s="48"/>
      <c r="H613" s="48"/>
      <c r="I613" s="48"/>
      <c r="J613" s="48"/>
      <c r="K613" s="48"/>
      <c r="L613" s="77"/>
      <c r="M613" s="48"/>
      <c r="N613" s="77"/>
      <c r="O613" s="48"/>
      <c r="P613" s="77"/>
      <c r="S613" s="48"/>
      <c r="T613" s="77"/>
      <c r="U613" s="48"/>
      <c r="V613" s="48"/>
      <c r="W613" s="48"/>
      <c r="X613" s="48"/>
      <c r="Y613" s="48"/>
    </row>
    <row r="614" spans="1:25">
      <c r="A614" s="48"/>
      <c r="B614" s="48"/>
      <c r="C614" s="48"/>
      <c r="D614" s="48"/>
      <c r="E614" s="48"/>
      <c r="F614" s="48"/>
      <c r="G614" s="48"/>
      <c r="H614" s="48"/>
      <c r="I614" s="48"/>
      <c r="J614" s="48"/>
      <c r="K614" s="48"/>
      <c r="L614" s="77"/>
      <c r="M614" s="48"/>
      <c r="N614" s="77"/>
      <c r="O614" s="48"/>
      <c r="P614" s="77"/>
      <c r="S614" s="48"/>
      <c r="T614" s="77"/>
      <c r="U614" s="48"/>
      <c r="V614" s="48"/>
      <c r="W614" s="48"/>
      <c r="X614" s="48"/>
      <c r="Y614" s="48"/>
    </row>
    <row r="615" spans="1:25">
      <c r="A615" s="48"/>
      <c r="B615" s="48"/>
      <c r="C615" s="48"/>
      <c r="D615" s="48"/>
      <c r="E615" s="48"/>
      <c r="F615" s="48"/>
      <c r="G615" s="48"/>
      <c r="H615" s="48"/>
      <c r="I615" s="48"/>
      <c r="J615" s="48"/>
      <c r="K615" s="48"/>
      <c r="L615" s="77"/>
      <c r="M615" s="48"/>
      <c r="N615" s="77"/>
      <c r="O615" s="48"/>
      <c r="P615" s="77"/>
      <c r="S615" s="48"/>
      <c r="T615" s="77"/>
      <c r="U615" s="48"/>
      <c r="V615" s="48"/>
      <c r="W615" s="48"/>
      <c r="X615" s="48"/>
      <c r="Y615" s="48"/>
    </row>
    <row r="616" spans="1:25">
      <c r="A616" s="48"/>
      <c r="B616" s="48"/>
      <c r="C616" s="48"/>
      <c r="D616" s="48"/>
      <c r="E616" s="48"/>
      <c r="F616" s="48"/>
      <c r="G616" s="48"/>
      <c r="H616" s="48"/>
      <c r="I616" s="48"/>
      <c r="J616" s="48"/>
      <c r="K616" s="48"/>
      <c r="L616" s="77"/>
      <c r="M616" s="48"/>
      <c r="N616" s="77"/>
      <c r="O616" s="48"/>
      <c r="P616" s="77"/>
      <c r="S616" s="48"/>
      <c r="T616" s="77"/>
      <c r="U616" s="48"/>
      <c r="V616" s="48"/>
      <c r="W616" s="48"/>
      <c r="X616" s="48"/>
      <c r="Y616" s="48"/>
    </row>
    <row r="617" spans="1:25">
      <c r="A617" s="48"/>
      <c r="B617" s="48"/>
      <c r="C617" s="48"/>
      <c r="D617" s="48"/>
      <c r="E617" s="48"/>
      <c r="F617" s="48"/>
      <c r="G617" s="48"/>
      <c r="H617" s="48"/>
      <c r="I617" s="48"/>
      <c r="J617" s="48"/>
      <c r="K617" s="48"/>
      <c r="L617" s="77"/>
      <c r="M617" s="48"/>
      <c r="N617" s="77"/>
      <c r="O617" s="48"/>
      <c r="P617" s="77"/>
      <c r="S617" s="48"/>
      <c r="T617" s="77"/>
      <c r="U617" s="48"/>
      <c r="V617" s="48"/>
      <c r="W617" s="48"/>
      <c r="X617" s="48"/>
      <c r="Y617" s="48"/>
    </row>
    <row r="618" spans="1:25">
      <c r="B618" s="48"/>
      <c r="C618" s="48"/>
      <c r="D618" s="48"/>
      <c r="E618" s="48"/>
      <c r="F618" s="48"/>
      <c r="G618" s="48"/>
      <c r="H618" s="48"/>
      <c r="I618" s="48"/>
      <c r="J618" s="48"/>
      <c r="K618" s="48"/>
      <c r="L618" s="77"/>
      <c r="M618" s="48"/>
      <c r="N618" s="77"/>
      <c r="P618" s="5"/>
      <c r="T618" s="5"/>
    </row>
    <row r="619" spans="1:25">
      <c r="B619" s="48"/>
      <c r="C619" s="48"/>
      <c r="D619" s="48"/>
      <c r="E619" s="48"/>
      <c r="F619" s="48"/>
      <c r="G619" s="48"/>
      <c r="H619" s="48"/>
      <c r="I619" s="48"/>
      <c r="J619" s="48"/>
      <c r="K619" s="48"/>
      <c r="L619" s="77"/>
      <c r="M619" s="48"/>
      <c r="N619" s="77"/>
      <c r="P619" s="5"/>
      <c r="T619" s="5"/>
    </row>
    <row r="620" spans="1:25">
      <c r="B620" s="48"/>
      <c r="C620" s="48"/>
      <c r="D620" s="48"/>
      <c r="E620" s="48"/>
      <c r="F620" s="48"/>
      <c r="G620" s="48"/>
      <c r="H620" s="48"/>
      <c r="I620" s="48"/>
      <c r="J620" s="48"/>
      <c r="K620" s="48"/>
      <c r="L620" s="77"/>
      <c r="M620" s="48"/>
      <c r="N620" s="77"/>
      <c r="P620" s="5"/>
      <c r="T620" s="5"/>
    </row>
    <row r="621" spans="1:25">
      <c r="B621" s="48"/>
      <c r="C621" s="48"/>
      <c r="D621" s="48"/>
      <c r="E621" s="48"/>
      <c r="F621" s="48"/>
      <c r="G621" s="48"/>
      <c r="H621" s="48"/>
      <c r="I621" s="48"/>
      <c r="J621" s="48"/>
      <c r="K621" s="48"/>
      <c r="L621" s="77"/>
      <c r="M621" s="48"/>
      <c r="N621" s="77"/>
      <c r="P621" s="5"/>
      <c r="T621" s="5"/>
    </row>
    <row r="622" spans="1:25">
      <c r="B622" s="48"/>
      <c r="C622" s="48"/>
      <c r="D622" s="48"/>
      <c r="E622" s="48"/>
      <c r="F622" s="48"/>
      <c r="G622" s="48"/>
      <c r="H622" s="48"/>
      <c r="I622" s="48"/>
      <c r="J622" s="48"/>
      <c r="K622" s="48"/>
      <c r="L622" s="77"/>
      <c r="M622" s="48"/>
      <c r="N622" s="77"/>
      <c r="P622" s="5"/>
      <c r="T622" s="5"/>
    </row>
    <row r="623" spans="1:25"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77"/>
      <c r="M623" s="48"/>
      <c r="N623" s="77"/>
      <c r="P623" s="5"/>
      <c r="T623" s="5"/>
    </row>
    <row r="624" spans="1:25"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77"/>
      <c r="M624" s="48"/>
      <c r="N624" s="77"/>
      <c r="P624" s="5"/>
      <c r="T624" s="5"/>
    </row>
    <row r="625" spans="2:20"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77"/>
      <c r="M625" s="48"/>
      <c r="N625" s="77"/>
      <c r="P625" s="5"/>
      <c r="T625" s="5"/>
    </row>
    <row r="626" spans="2:20">
      <c r="B626" s="48"/>
      <c r="C626" s="48"/>
      <c r="D626" s="48"/>
      <c r="E626" s="48"/>
      <c r="F626" s="48"/>
      <c r="G626" s="48"/>
      <c r="H626" s="48"/>
      <c r="I626" s="48"/>
      <c r="J626" s="48"/>
      <c r="K626" s="48"/>
      <c r="L626" s="77"/>
      <c r="M626" s="48"/>
      <c r="N626" s="77"/>
      <c r="P626" s="5"/>
      <c r="T626" s="5"/>
    </row>
    <row r="627" spans="2:20">
      <c r="B627" s="48"/>
      <c r="C627" s="48"/>
      <c r="D627" s="48"/>
      <c r="E627" s="48"/>
      <c r="F627" s="48"/>
      <c r="G627" s="48"/>
      <c r="H627" s="48"/>
      <c r="I627" s="48"/>
      <c r="J627" s="48"/>
      <c r="K627" s="48"/>
      <c r="L627" s="77"/>
      <c r="M627" s="48"/>
      <c r="N627" s="77"/>
      <c r="P627" s="5"/>
      <c r="T627" s="5"/>
    </row>
    <row r="628" spans="2:20">
      <c r="B628" s="48"/>
      <c r="C628" s="48"/>
      <c r="D628" s="48"/>
      <c r="E628" s="48"/>
      <c r="F628" s="48"/>
      <c r="G628" s="48"/>
      <c r="H628" s="48"/>
      <c r="I628" s="48"/>
      <c r="J628" s="48"/>
      <c r="K628" s="48"/>
      <c r="L628" s="77"/>
      <c r="M628" s="48"/>
      <c r="N628" s="77"/>
      <c r="P628" s="5"/>
      <c r="T628" s="5"/>
    </row>
    <row r="629" spans="2:20">
      <c r="B629" s="48"/>
      <c r="C629" s="48"/>
      <c r="D629" s="48"/>
      <c r="E629" s="48"/>
      <c r="F629" s="48"/>
      <c r="G629" s="48"/>
      <c r="H629" s="48"/>
      <c r="I629" s="48"/>
      <c r="J629" s="48"/>
      <c r="K629" s="48"/>
      <c r="L629" s="77"/>
      <c r="M629" s="48"/>
      <c r="N629" s="77"/>
      <c r="P629" s="5"/>
      <c r="T629" s="5"/>
    </row>
    <row r="630" spans="2:20">
      <c r="B630" s="48"/>
      <c r="C630" s="48"/>
      <c r="D630" s="48"/>
      <c r="E630" s="48"/>
      <c r="F630" s="48"/>
      <c r="G630" s="48"/>
      <c r="H630" s="48"/>
      <c r="I630" s="48"/>
      <c r="J630" s="48"/>
      <c r="K630" s="48"/>
      <c r="L630" s="77"/>
      <c r="M630" s="48"/>
      <c r="N630" s="77"/>
      <c r="P630" s="5"/>
      <c r="T630" s="5"/>
    </row>
    <row r="631" spans="2:20">
      <c r="B631" s="48"/>
      <c r="C631" s="48"/>
      <c r="D631" s="48"/>
      <c r="E631" s="48"/>
      <c r="F631" s="48"/>
      <c r="G631" s="48"/>
      <c r="H631" s="48"/>
      <c r="I631" s="48"/>
      <c r="J631" s="48"/>
      <c r="K631" s="48"/>
      <c r="L631" s="77"/>
      <c r="M631" s="48"/>
      <c r="N631" s="77"/>
      <c r="P631" s="5"/>
      <c r="T631" s="5"/>
    </row>
    <row r="632" spans="2:20">
      <c r="B632" s="48"/>
      <c r="C632" s="48"/>
      <c r="D632" s="48"/>
      <c r="E632" s="48"/>
      <c r="F632" s="48"/>
      <c r="G632" s="48"/>
      <c r="H632" s="48"/>
      <c r="I632" s="48"/>
      <c r="J632" s="48"/>
      <c r="K632" s="48"/>
      <c r="L632" s="77"/>
      <c r="M632" s="48"/>
      <c r="N632" s="77"/>
      <c r="P632" s="5"/>
      <c r="T632" s="5"/>
    </row>
    <row r="633" spans="2:20"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77"/>
      <c r="M633" s="48"/>
      <c r="N633" s="77"/>
      <c r="P633" s="5"/>
      <c r="T633" s="5"/>
    </row>
    <row r="634" spans="2:20">
      <c r="B634" s="48"/>
      <c r="C634" s="48"/>
      <c r="D634" s="48"/>
      <c r="E634" s="48"/>
      <c r="F634" s="48"/>
      <c r="G634" s="48"/>
      <c r="H634" s="48"/>
      <c r="I634" s="48"/>
      <c r="J634" s="48"/>
      <c r="K634" s="48"/>
      <c r="L634" s="77"/>
      <c r="M634" s="48"/>
      <c r="N634" s="77"/>
      <c r="P634" s="5"/>
      <c r="T634" s="5"/>
    </row>
    <row r="635" spans="2:20"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77"/>
      <c r="M635" s="48"/>
      <c r="N635" s="77"/>
      <c r="P635" s="5"/>
      <c r="T635" s="5"/>
    </row>
    <row r="636" spans="2:20">
      <c r="B636" s="48"/>
      <c r="C636" s="48"/>
      <c r="D636" s="48"/>
      <c r="E636" s="48"/>
      <c r="F636" s="48"/>
      <c r="G636" s="48"/>
      <c r="H636" s="48"/>
      <c r="I636" s="48"/>
      <c r="J636" s="48"/>
      <c r="K636" s="48"/>
      <c r="L636" s="77"/>
      <c r="M636" s="48"/>
      <c r="N636" s="77"/>
      <c r="P636" s="5"/>
      <c r="T636" s="5"/>
    </row>
    <row r="637" spans="2:20"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77"/>
      <c r="M637" s="48"/>
      <c r="N637" s="77"/>
      <c r="P637" s="5"/>
      <c r="T637" s="5"/>
    </row>
    <row r="638" spans="2:20">
      <c r="B638" s="48"/>
      <c r="C638" s="48"/>
      <c r="D638" s="48"/>
      <c r="E638" s="48"/>
      <c r="F638" s="48"/>
      <c r="G638" s="48"/>
      <c r="H638" s="48"/>
      <c r="I638" s="48"/>
      <c r="J638" s="48"/>
      <c r="K638" s="48"/>
      <c r="L638" s="77"/>
      <c r="M638" s="48"/>
      <c r="N638" s="77"/>
      <c r="P638" s="5"/>
      <c r="T638" s="5"/>
    </row>
    <row r="639" spans="2:20">
      <c r="B639" s="48"/>
      <c r="C639" s="48"/>
      <c r="D639" s="48"/>
      <c r="E639" s="48"/>
      <c r="F639" s="48"/>
      <c r="G639" s="48"/>
      <c r="H639" s="48"/>
      <c r="I639" s="48"/>
      <c r="J639" s="48"/>
      <c r="K639" s="48"/>
      <c r="L639" s="77"/>
      <c r="M639" s="48"/>
      <c r="N639" s="77"/>
      <c r="P639" s="5"/>
      <c r="T639" s="5"/>
    </row>
    <row r="640" spans="2:20">
      <c r="B640" s="48"/>
      <c r="C640" s="48"/>
      <c r="D640" s="48"/>
      <c r="E640" s="48"/>
      <c r="F640" s="48"/>
      <c r="G640" s="48"/>
      <c r="H640" s="48"/>
      <c r="I640" s="48"/>
      <c r="J640" s="48"/>
      <c r="K640" s="48"/>
      <c r="L640" s="77"/>
      <c r="M640" s="48"/>
      <c r="N640" s="77"/>
      <c r="P640" s="5"/>
      <c r="T640" s="5"/>
    </row>
    <row r="641" spans="2:20">
      <c r="B641" s="48"/>
      <c r="C641" s="48"/>
      <c r="D641" s="48"/>
      <c r="E641" s="48"/>
      <c r="F641" s="48"/>
      <c r="G641" s="48"/>
      <c r="H641" s="48"/>
      <c r="I641" s="48"/>
      <c r="J641" s="48"/>
      <c r="K641" s="48"/>
      <c r="L641" s="77"/>
      <c r="M641" s="48"/>
      <c r="N641" s="77"/>
      <c r="P641" s="5"/>
      <c r="T641" s="5"/>
    </row>
    <row r="642" spans="2:20">
      <c r="B642" s="48"/>
      <c r="C642" s="48"/>
      <c r="D642" s="48"/>
      <c r="E642" s="48"/>
      <c r="F642" s="48"/>
      <c r="G642" s="48"/>
      <c r="H642" s="48"/>
      <c r="I642" s="48"/>
      <c r="J642" s="48"/>
      <c r="K642" s="48"/>
      <c r="L642" s="77"/>
      <c r="M642" s="48"/>
      <c r="N642" s="77"/>
      <c r="P642" s="5"/>
      <c r="T642" s="5"/>
    </row>
    <row r="643" spans="2:20">
      <c r="B643" s="48"/>
      <c r="C643" s="48"/>
      <c r="D643" s="48"/>
      <c r="E643" s="48"/>
      <c r="F643" s="48"/>
      <c r="G643" s="48"/>
      <c r="H643" s="48"/>
      <c r="I643" s="48"/>
      <c r="J643" s="48"/>
      <c r="K643" s="48"/>
      <c r="L643" s="77"/>
      <c r="M643" s="48"/>
      <c r="N643" s="77"/>
      <c r="P643" s="5"/>
      <c r="T643" s="5"/>
    </row>
    <row r="644" spans="2:20">
      <c r="B644" s="48"/>
      <c r="C644" s="48"/>
      <c r="D644" s="48"/>
      <c r="E644" s="48"/>
      <c r="F644" s="48"/>
      <c r="G644" s="48"/>
      <c r="H644" s="48"/>
      <c r="I644" s="48"/>
      <c r="J644" s="48"/>
      <c r="K644" s="48"/>
      <c r="L644" s="77"/>
      <c r="M644" s="48"/>
      <c r="N644" s="77"/>
      <c r="P644" s="5"/>
      <c r="T644" s="5"/>
    </row>
    <row r="645" spans="2:20"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77"/>
      <c r="M645" s="48"/>
      <c r="N645" s="77"/>
      <c r="P645" s="5"/>
      <c r="T645" s="5"/>
    </row>
    <row r="646" spans="2:20">
      <c r="B646" s="48"/>
      <c r="C646" s="48"/>
      <c r="D646" s="48"/>
      <c r="E646" s="48"/>
      <c r="F646" s="48"/>
      <c r="G646" s="48"/>
      <c r="H646" s="48"/>
      <c r="I646" s="48"/>
      <c r="J646" s="48"/>
      <c r="K646" s="48"/>
      <c r="L646" s="77"/>
      <c r="M646" s="48"/>
      <c r="N646" s="77"/>
      <c r="P646" s="5"/>
      <c r="T646" s="5"/>
    </row>
    <row r="647" spans="2:20"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77"/>
      <c r="M647" s="48"/>
      <c r="N647" s="77"/>
      <c r="P647" s="5"/>
      <c r="T647" s="5"/>
    </row>
    <row r="648" spans="2:20">
      <c r="B648" s="48"/>
      <c r="C648" s="48"/>
      <c r="D648" s="48"/>
      <c r="E648" s="48"/>
      <c r="F648" s="48"/>
      <c r="G648" s="48"/>
      <c r="H648" s="48"/>
      <c r="I648" s="48"/>
      <c r="J648" s="48"/>
      <c r="K648" s="48"/>
      <c r="L648" s="77"/>
      <c r="M648" s="48"/>
      <c r="N648" s="77"/>
      <c r="P648" s="5"/>
      <c r="T648" s="5"/>
    </row>
    <row r="649" spans="2:20">
      <c r="B649" s="48"/>
      <c r="C649" s="48"/>
      <c r="D649" s="48"/>
      <c r="E649" s="48"/>
      <c r="F649" s="48"/>
      <c r="G649" s="48"/>
      <c r="H649" s="48"/>
      <c r="I649" s="48"/>
      <c r="J649" s="48"/>
      <c r="K649" s="48"/>
      <c r="L649" s="77"/>
      <c r="M649" s="48"/>
      <c r="N649" s="77"/>
      <c r="P649" s="5"/>
      <c r="T649" s="5"/>
    </row>
    <row r="650" spans="2:20">
      <c r="B650" s="48"/>
      <c r="C650" s="48"/>
      <c r="D650" s="48"/>
      <c r="E650" s="48"/>
      <c r="F650" s="48"/>
      <c r="G650" s="48"/>
      <c r="H650" s="48"/>
      <c r="I650" s="48"/>
      <c r="J650" s="48"/>
      <c r="K650" s="48"/>
      <c r="L650" s="77"/>
      <c r="M650" s="48"/>
      <c r="N650" s="77"/>
      <c r="P650" s="5"/>
      <c r="T650" s="5"/>
    </row>
    <row r="651" spans="2:20">
      <c r="B651" s="48"/>
      <c r="C651" s="48"/>
      <c r="D651" s="48"/>
      <c r="E651" s="48"/>
      <c r="F651" s="48"/>
      <c r="G651" s="48"/>
      <c r="H651" s="48"/>
      <c r="I651" s="48"/>
      <c r="J651" s="48"/>
      <c r="K651" s="48"/>
      <c r="L651" s="77"/>
      <c r="M651" s="48"/>
      <c r="N651" s="77"/>
      <c r="P651" s="5"/>
      <c r="T651" s="5"/>
    </row>
    <row r="652" spans="2:20">
      <c r="B652" s="48"/>
      <c r="C652" s="48"/>
      <c r="D652" s="48"/>
      <c r="E652" s="48"/>
      <c r="F652" s="48"/>
      <c r="G652" s="48"/>
      <c r="H652" s="48"/>
      <c r="I652" s="48"/>
      <c r="J652" s="48"/>
      <c r="K652" s="48"/>
      <c r="L652" s="77"/>
      <c r="M652" s="48"/>
      <c r="N652" s="77"/>
      <c r="P652" s="5"/>
      <c r="T652" s="5"/>
    </row>
    <row r="653" spans="2:20">
      <c r="B653" s="48"/>
      <c r="C653" s="48"/>
      <c r="D653" s="48"/>
      <c r="E653" s="48"/>
      <c r="F653" s="48"/>
      <c r="G653" s="48"/>
      <c r="H653" s="48"/>
      <c r="I653" s="48"/>
      <c r="J653" s="48"/>
      <c r="K653" s="48"/>
      <c r="L653" s="77"/>
      <c r="M653" s="48"/>
      <c r="N653" s="77"/>
      <c r="P653" s="5"/>
      <c r="T653" s="5"/>
    </row>
    <row r="654" spans="2:20">
      <c r="B654" s="48"/>
      <c r="C654" s="48"/>
      <c r="D654" s="48"/>
      <c r="E654" s="48"/>
      <c r="F654" s="48"/>
      <c r="G654" s="48"/>
      <c r="H654" s="48"/>
      <c r="I654" s="48"/>
      <c r="J654" s="48"/>
      <c r="K654" s="48"/>
      <c r="L654" s="77"/>
      <c r="M654" s="48"/>
      <c r="N654" s="77"/>
      <c r="P654" s="5"/>
      <c r="T654" s="5"/>
    </row>
    <row r="655" spans="2:20"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77"/>
      <c r="M655" s="48"/>
      <c r="N655" s="77"/>
      <c r="P655" s="5"/>
      <c r="T655" s="5"/>
    </row>
    <row r="656" spans="2:20">
      <c r="B656" s="48"/>
      <c r="C656" s="48"/>
      <c r="D656" s="48"/>
      <c r="E656" s="48"/>
      <c r="F656" s="48"/>
      <c r="G656" s="48"/>
      <c r="H656" s="48"/>
      <c r="I656" s="48"/>
      <c r="J656" s="48"/>
      <c r="K656" s="48"/>
      <c r="L656" s="77"/>
      <c r="M656" s="48"/>
      <c r="N656" s="77"/>
      <c r="P656" s="5"/>
      <c r="T656" s="5"/>
    </row>
    <row r="657" spans="2:20">
      <c r="B657" s="48"/>
      <c r="C657" s="48"/>
      <c r="D657" s="48"/>
      <c r="E657" s="48"/>
      <c r="F657" s="48"/>
      <c r="G657" s="48"/>
      <c r="H657" s="48"/>
      <c r="I657" s="48"/>
      <c r="J657" s="48"/>
      <c r="K657" s="48"/>
      <c r="L657" s="77"/>
      <c r="M657" s="48"/>
      <c r="N657" s="77"/>
      <c r="P657" s="5"/>
      <c r="T657" s="5"/>
    </row>
    <row r="658" spans="2:20">
      <c r="B658" s="48"/>
      <c r="C658" s="48"/>
      <c r="D658" s="48"/>
      <c r="E658" s="48"/>
      <c r="F658" s="48"/>
      <c r="G658" s="48"/>
      <c r="H658" s="48"/>
      <c r="I658" s="48"/>
      <c r="J658" s="48"/>
      <c r="K658" s="48"/>
      <c r="L658" s="77"/>
      <c r="M658" s="48"/>
      <c r="N658" s="77"/>
      <c r="P658" s="5"/>
      <c r="T658" s="5"/>
    </row>
    <row r="659" spans="2:20">
      <c r="B659" s="48"/>
      <c r="C659" s="48"/>
      <c r="D659" s="48"/>
      <c r="E659" s="48"/>
      <c r="F659" s="48"/>
      <c r="G659" s="48"/>
      <c r="H659" s="48"/>
      <c r="I659" s="48"/>
      <c r="J659" s="48"/>
      <c r="K659" s="48"/>
      <c r="L659" s="77"/>
      <c r="M659" s="48"/>
      <c r="N659" s="77"/>
      <c r="P659" s="5"/>
      <c r="T659" s="5"/>
    </row>
    <row r="660" spans="2:20">
      <c r="B660" s="48"/>
      <c r="C660" s="48"/>
      <c r="D660" s="48"/>
      <c r="E660" s="48"/>
      <c r="F660" s="48"/>
      <c r="G660" s="48"/>
      <c r="H660" s="48"/>
      <c r="I660" s="48"/>
      <c r="J660" s="48"/>
      <c r="K660" s="48"/>
      <c r="L660" s="77"/>
      <c r="M660" s="48"/>
      <c r="N660" s="77"/>
      <c r="P660" s="5"/>
      <c r="T660" s="5"/>
    </row>
    <row r="661" spans="2:20">
      <c r="B661" s="48"/>
      <c r="C661" s="48"/>
      <c r="D661" s="48"/>
      <c r="E661" s="48"/>
      <c r="F661" s="48"/>
      <c r="G661" s="48"/>
      <c r="H661" s="48"/>
      <c r="I661" s="48"/>
      <c r="J661" s="48"/>
      <c r="K661" s="48"/>
      <c r="L661" s="77"/>
      <c r="M661" s="48"/>
      <c r="N661" s="77"/>
      <c r="P661" s="5"/>
      <c r="T661" s="5"/>
    </row>
    <row r="662" spans="2:20">
      <c r="B662" s="48"/>
      <c r="C662" s="48"/>
      <c r="D662" s="48"/>
      <c r="E662" s="48"/>
      <c r="F662" s="48"/>
      <c r="G662" s="48"/>
      <c r="H662" s="48"/>
      <c r="I662" s="48"/>
      <c r="J662" s="48"/>
      <c r="K662" s="48"/>
      <c r="L662" s="77"/>
      <c r="M662" s="48"/>
      <c r="N662" s="77"/>
      <c r="P662" s="5"/>
      <c r="T662" s="5"/>
    </row>
    <row r="663" spans="2:20">
      <c r="B663" s="48"/>
      <c r="C663" s="48"/>
      <c r="D663" s="48"/>
      <c r="E663" s="48"/>
      <c r="F663" s="48"/>
      <c r="G663" s="48"/>
      <c r="H663" s="48"/>
      <c r="I663" s="48"/>
      <c r="J663" s="48"/>
      <c r="K663" s="48"/>
      <c r="L663" s="77"/>
      <c r="M663" s="48"/>
      <c r="N663" s="77"/>
      <c r="P663" s="5"/>
      <c r="T663" s="5"/>
    </row>
    <row r="664" spans="2:20">
      <c r="B664" s="48"/>
      <c r="C664" s="48"/>
      <c r="D664" s="48"/>
      <c r="E664" s="48"/>
      <c r="F664" s="48"/>
      <c r="G664" s="48"/>
      <c r="H664" s="48"/>
      <c r="I664" s="48"/>
      <c r="J664" s="48"/>
      <c r="K664" s="48"/>
      <c r="L664" s="77"/>
      <c r="M664" s="48"/>
      <c r="N664" s="77"/>
      <c r="P664" s="5"/>
      <c r="T664" s="5"/>
    </row>
    <row r="665" spans="2:20">
      <c r="B665" s="48"/>
      <c r="C665" s="48"/>
      <c r="D665" s="48"/>
      <c r="E665" s="48"/>
      <c r="F665" s="48"/>
      <c r="G665" s="48"/>
      <c r="H665" s="48"/>
      <c r="I665" s="48"/>
      <c r="J665" s="48"/>
      <c r="K665" s="48"/>
      <c r="L665" s="77"/>
      <c r="M665" s="48"/>
      <c r="N665" s="77"/>
      <c r="P665" s="5"/>
      <c r="T665" s="5"/>
    </row>
    <row r="666" spans="2:20">
      <c r="B666" s="48"/>
      <c r="C666" s="48"/>
      <c r="D666" s="48"/>
      <c r="E666" s="48"/>
      <c r="F666" s="48"/>
      <c r="G666" s="48"/>
      <c r="H666" s="48"/>
      <c r="I666" s="48"/>
      <c r="J666" s="48"/>
      <c r="K666" s="48"/>
      <c r="L666" s="77"/>
      <c r="M666" s="48"/>
      <c r="N666" s="77"/>
      <c r="P666" s="5"/>
      <c r="T666" s="5"/>
    </row>
    <row r="667" spans="2:20">
      <c r="B667" s="48"/>
      <c r="C667" s="48"/>
      <c r="D667" s="48"/>
      <c r="E667" s="48"/>
      <c r="F667" s="48"/>
      <c r="G667" s="48"/>
      <c r="H667" s="48"/>
      <c r="I667" s="48"/>
      <c r="J667" s="48"/>
      <c r="K667" s="48"/>
      <c r="L667" s="77"/>
      <c r="M667" s="48"/>
      <c r="N667" s="77"/>
      <c r="P667" s="5"/>
      <c r="T667" s="5"/>
    </row>
    <row r="668" spans="2:20">
      <c r="B668" s="48"/>
      <c r="C668" s="48"/>
      <c r="D668" s="48"/>
      <c r="E668" s="48"/>
      <c r="F668" s="48"/>
      <c r="G668" s="48"/>
      <c r="H668" s="48"/>
      <c r="I668" s="48"/>
      <c r="J668" s="48"/>
      <c r="K668" s="48"/>
      <c r="L668" s="77"/>
      <c r="M668" s="48"/>
      <c r="N668" s="77"/>
      <c r="P668" s="5"/>
      <c r="T668" s="5"/>
    </row>
    <row r="669" spans="2:20">
      <c r="B669" s="48"/>
      <c r="C669" s="48"/>
      <c r="D669" s="48"/>
      <c r="E669" s="48"/>
      <c r="F669" s="48"/>
      <c r="G669" s="48"/>
      <c r="H669" s="48"/>
      <c r="I669" s="48"/>
      <c r="J669" s="48"/>
      <c r="K669" s="48"/>
      <c r="L669" s="77"/>
      <c r="M669" s="48"/>
      <c r="N669" s="77"/>
      <c r="P669" s="5"/>
      <c r="T669" s="5"/>
    </row>
    <row r="670" spans="2:20">
      <c r="B670" s="48"/>
      <c r="C670" s="48"/>
      <c r="D670" s="48"/>
      <c r="E670" s="48"/>
      <c r="F670" s="48"/>
      <c r="G670" s="48"/>
      <c r="H670" s="48"/>
      <c r="I670" s="48"/>
      <c r="J670" s="48"/>
      <c r="K670" s="48"/>
      <c r="L670" s="77"/>
      <c r="M670" s="48"/>
      <c r="N670" s="77"/>
      <c r="P670" s="5"/>
      <c r="T670" s="5"/>
    </row>
    <row r="671" spans="2:20">
      <c r="B671" s="48"/>
      <c r="C671" s="48"/>
      <c r="D671" s="48"/>
      <c r="E671" s="48"/>
      <c r="F671" s="48"/>
      <c r="G671" s="48"/>
      <c r="H671" s="48"/>
      <c r="I671" s="48"/>
      <c r="J671" s="48"/>
      <c r="K671" s="48"/>
      <c r="L671" s="77"/>
      <c r="M671" s="48"/>
      <c r="N671" s="77"/>
      <c r="P671" s="5"/>
      <c r="T671" s="5"/>
    </row>
    <row r="672" spans="2:20">
      <c r="B672" s="48"/>
      <c r="C672" s="48"/>
      <c r="D672" s="48"/>
      <c r="E672" s="48"/>
      <c r="F672" s="48"/>
      <c r="G672" s="48"/>
      <c r="H672" s="48"/>
      <c r="I672" s="48"/>
      <c r="J672" s="48"/>
      <c r="K672" s="48"/>
      <c r="L672" s="77"/>
      <c r="M672" s="48"/>
      <c r="N672" s="77"/>
      <c r="P672" s="5"/>
      <c r="T672" s="5"/>
    </row>
    <row r="673" spans="2:20">
      <c r="B673" s="48"/>
      <c r="C673" s="48"/>
      <c r="D673" s="48"/>
      <c r="E673" s="48"/>
      <c r="F673" s="48"/>
      <c r="G673" s="48"/>
      <c r="H673" s="48"/>
      <c r="I673" s="48"/>
      <c r="J673" s="48"/>
      <c r="K673" s="48"/>
      <c r="L673" s="77"/>
      <c r="M673" s="48"/>
      <c r="N673" s="77"/>
      <c r="P673" s="5"/>
      <c r="T673" s="5"/>
    </row>
    <row r="674" spans="2:20">
      <c r="B674" s="48"/>
      <c r="C674" s="48"/>
      <c r="D674" s="48"/>
      <c r="E674" s="48"/>
      <c r="F674" s="48"/>
      <c r="G674" s="48"/>
      <c r="H674" s="48"/>
      <c r="I674" s="48"/>
      <c r="J674" s="48"/>
      <c r="K674" s="48"/>
      <c r="L674" s="77"/>
      <c r="M674" s="48"/>
      <c r="N674" s="77"/>
      <c r="P674" s="5"/>
      <c r="T674" s="5"/>
    </row>
    <row r="675" spans="2:20">
      <c r="B675" s="48"/>
      <c r="C675" s="48"/>
      <c r="D675" s="48"/>
      <c r="E675" s="48"/>
      <c r="F675" s="48"/>
      <c r="G675" s="48"/>
      <c r="H675" s="48"/>
      <c r="I675" s="48"/>
      <c r="J675" s="48"/>
      <c r="K675" s="48"/>
      <c r="L675" s="77"/>
      <c r="M675" s="48"/>
      <c r="N675" s="77"/>
      <c r="P675" s="5"/>
      <c r="T675" s="5"/>
    </row>
    <row r="676" spans="2:20">
      <c r="B676" s="48"/>
      <c r="C676" s="48"/>
      <c r="D676" s="48"/>
      <c r="E676" s="48"/>
      <c r="F676" s="48"/>
      <c r="G676" s="48"/>
      <c r="H676" s="48"/>
      <c r="I676" s="48"/>
      <c r="J676" s="48"/>
      <c r="K676" s="48"/>
      <c r="L676" s="77"/>
      <c r="M676" s="48"/>
      <c r="N676" s="77"/>
      <c r="P676" s="5"/>
      <c r="T676" s="5"/>
    </row>
    <row r="677" spans="2:20">
      <c r="B677" s="48"/>
      <c r="C677" s="48"/>
      <c r="D677" s="48"/>
      <c r="E677" s="48"/>
      <c r="F677" s="48"/>
      <c r="G677" s="48"/>
      <c r="H677" s="48"/>
      <c r="I677" s="48"/>
      <c r="J677" s="48"/>
      <c r="K677" s="48"/>
      <c r="L677" s="77"/>
      <c r="M677" s="48"/>
      <c r="N677" s="77"/>
      <c r="P677" s="5"/>
      <c r="T677" s="5"/>
    </row>
    <row r="678" spans="2:20">
      <c r="B678" s="48"/>
      <c r="C678" s="48"/>
      <c r="D678" s="48"/>
      <c r="E678" s="48"/>
      <c r="F678" s="48"/>
      <c r="G678" s="48"/>
      <c r="H678" s="48"/>
      <c r="I678" s="48"/>
      <c r="J678" s="48"/>
      <c r="K678" s="48"/>
      <c r="L678" s="77"/>
      <c r="M678" s="48"/>
      <c r="N678" s="77"/>
      <c r="P678" s="5"/>
      <c r="T678" s="5"/>
    </row>
    <row r="679" spans="2:20">
      <c r="B679" s="48"/>
      <c r="C679" s="48"/>
      <c r="D679" s="48"/>
      <c r="E679" s="48"/>
      <c r="F679" s="48"/>
      <c r="G679" s="48"/>
      <c r="H679" s="48"/>
      <c r="I679" s="48"/>
      <c r="J679" s="48"/>
      <c r="K679" s="48"/>
      <c r="L679" s="77"/>
      <c r="M679" s="48"/>
      <c r="N679" s="77"/>
      <c r="P679" s="5"/>
      <c r="T679" s="5"/>
    </row>
    <row r="680" spans="2:20">
      <c r="B680" s="48"/>
      <c r="C680" s="48"/>
      <c r="D680" s="48"/>
      <c r="E680" s="48"/>
      <c r="F680" s="48"/>
      <c r="G680" s="48"/>
      <c r="H680" s="48"/>
      <c r="I680" s="48"/>
      <c r="J680" s="48"/>
      <c r="K680" s="48"/>
      <c r="L680" s="77"/>
      <c r="M680" s="48"/>
      <c r="N680" s="77"/>
      <c r="P680" s="5"/>
      <c r="T680" s="5"/>
    </row>
    <row r="681" spans="2:20">
      <c r="B681" s="48"/>
      <c r="C681" s="48"/>
      <c r="D681" s="48"/>
      <c r="E681" s="48"/>
      <c r="F681" s="48"/>
      <c r="G681" s="48"/>
      <c r="H681" s="48"/>
      <c r="I681" s="48"/>
      <c r="J681" s="48"/>
      <c r="K681" s="48"/>
      <c r="L681" s="77"/>
      <c r="M681" s="48"/>
      <c r="N681" s="77"/>
      <c r="P681" s="5"/>
      <c r="T681" s="5"/>
    </row>
    <row r="682" spans="2:20">
      <c r="B682" s="48"/>
      <c r="C682" s="48"/>
      <c r="D682" s="48"/>
      <c r="E682" s="48"/>
      <c r="F682" s="48"/>
      <c r="G682" s="48"/>
      <c r="H682" s="48"/>
      <c r="I682" s="48"/>
      <c r="J682" s="48"/>
      <c r="K682" s="48"/>
      <c r="L682" s="77"/>
      <c r="M682" s="48"/>
      <c r="N682" s="77"/>
      <c r="P682" s="5"/>
      <c r="T682" s="5"/>
    </row>
    <row r="683" spans="2:20">
      <c r="B683" s="48"/>
      <c r="C683" s="48"/>
      <c r="D683" s="48"/>
      <c r="E683" s="48"/>
      <c r="F683" s="48"/>
      <c r="G683" s="48"/>
      <c r="H683" s="48"/>
      <c r="I683" s="48"/>
      <c r="J683" s="48"/>
      <c r="K683" s="48"/>
      <c r="L683" s="77"/>
      <c r="M683" s="48"/>
      <c r="N683" s="77"/>
      <c r="P683" s="5"/>
      <c r="T683" s="5"/>
    </row>
    <row r="684" spans="2:20">
      <c r="B684" s="48"/>
      <c r="C684" s="48"/>
      <c r="D684" s="48"/>
      <c r="E684" s="48"/>
      <c r="F684" s="48"/>
      <c r="G684" s="48"/>
      <c r="H684" s="48"/>
      <c r="I684" s="48"/>
      <c r="J684" s="48"/>
      <c r="K684" s="48"/>
      <c r="L684" s="77"/>
      <c r="M684" s="48"/>
      <c r="N684" s="77"/>
      <c r="P684" s="5"/>
      <c r="T684" s="5"/>
    </row>
    <row r="685" spans="2:20"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77"/>
      <c r="M685" s="48"/>
      <c r="N685" s="77"/>
      <c r="P685" s="5"/>
      <c r="T685" s="5"/>
    </row>
    <row r="686" spans="2:20">
      <c r="B686" s="48"/>
      <c r="C686" s="48"/>
      <c r="D686" s="48"/>
      <c r="E686" s="48"/>
      <c r="F686" s="48"/>
      <c r="G686" s="48"/>
      <c r="H686" s="48"/>
      <c r="I686" s="48"/>
      <c r="J686" s="48"/>
      <c r="K686" s="48"/>
      <c r="L686" s="77"/>
      <c r="M686" s="48"/>
      <c r="N686" s="77"/>
      <c r="P686" s="5"/>
      <c r="T686" s="5"/>
    </row>
    <row r="687" spans="2:20">
      <c r="B687" s="48"/>
      <c r="C687" s="48"/>
      <c r="D687" s="48"/>
      <c r="E687" s="48"/>
      <c r="F687" s="48"/>
      <c r="G687" s="48"/>
      <c r="H687" s="48"/>
      <c r="I687" s="48"/>
      <c r="J687" s="48"/>
      <c r="K687" s="48"/>
      <c r="L687" s="77"/>
      <c r="M687" s="48"/>
      <c r="N687" s="77"/>
      <c r="P687" s="5"/>
      <c r="T687" s="5"/>
    </row>
    <row r="688" spans="2:20">
      <c r="B688" s="48"/>
      <c r="C688" s="48"/>
      <c r="D688" s="48"/>
      <c r="E688" s="48"/>
      <c r="F688" s="48"/>
      <c r="G688" s="48"/>
      <c r="H688" s="48"/>
      <c r="I688" s="48"/>
      <c r="J688" s="48"/>
      <c r="K688" s="48"/>
      <c r="L688" s="77"/>
      <c r="M688" s="48"/>
      <c r="N688" s="77"/>
      <c r="P688" s="5"/>
      <c r="T688" s="5"/>
    </row>
    <row r="689" spans="2:20">
      <c r="B689" s="48"/>
      <c r="C689" s="48"/>
      <c r="D689" s="48"/>
      <c r="E689" s="48"/>
      <c r="F689" s="48"/>
      <c r="G689" s="48"/>
      <c r="H689" s="48"/>
      <c r="I689" s="48"/>
      <c r="J689" s="48"/>
      <c r="K689" s="48"/>
      <c r="L689" s="77"/>
      <c r="M689" s="48"/>
      <c r="N689" s="77"/>
      <c r="P689" s="5"/>
      <c r="T689" s="5"/>
    </row>
    <row r="690" spans="2:20">
      <c r="B690" s="48"/>
      <c r="C690" s="48"/>
      <c r="D690" s="48"/>
      <c r="E690" s="48"/>
      <c r="F690" s="48"/>
      <c r="G690" s="48"/>
      <c r="H690" s="48"/>
      <c r="I690" s="48"/>
      <c r="J690" s="48"/>
      <c r="K690" s="48"/>
      <c r="L690" s="77"/>
      <c r="M690" s="48"/>
      <c r="N690" s="77"/>
      <c r="P690" s="5"/>
      <c r="T690" s="5"/>
    </row>
    <row r="691" spans="2:20">
      <c r="B691" s="48"/>
      <c r="C691" s="48"/>
      <c r="D691" s="48"/>
      <c r="E691" s="48"/>
      <c r="F691" s="48"/>
      <c r="G691" s="48"/>
      <c r="H691" s="48"/>
      <c r="I691" s="48"/>
      <c r="J691" s="48"/>
      <c r="K691" s="48"/>
      <c r="L691" s="77"/>
      <c r="M691" s="48"/>
      <c r="N691" s="77"/>
      <c r="P691" s="5"/>
      <c r="T691" s="5"/>
    </row>
    <row r="692" spans="2:20">
      <c r="B692" s="48"/>
      <c r="C692" s="48"/>
      <c r="D692" s="48"/>
      <c r="E692" s="48"/>
      <c r="F692" s="48"/>
      <c r="G692" s="48"/>
      <c r="H692" s="48"/>
      <c r="I692" s="48"/>
      <c r="J692" s="48"/>
      <c r="K692" s="48"/>
      <c r="L692" s="77"/>
      <c r="M692" s="48"/>
      <c r="N692" s="77"/>
      <c r="P692" s="5"/>
      <c r="T692" s="5"/>
    </row>
    <row r="693" spans="2:20">
      <c r="B693" s="48"/>
      <c r="C693" s="48"/>
      <c r="D693" s="48"/>
      <c r="E693" s="48"/>
      <c r="F693" s="48"/>
      <c r="G693" s="48"/>
      <c r="H693" s="48"/>
      <c r="I693" s="48"/>
      <c r="J693" s="48"/>
      <c r="K693" s="48"/>
      <c r="L693" s="77"/>
      <c r="M693" s="48"/>
      <c r="N693" s="77"/>
      <c r="P693" s="5"/>
      <c r="T693" s="5"/>
    </row>
    <row r="694" spans="2:20">
      <c r="B694" s="48"/>
      <c r="C694" s="48"/>
      <c r="D694" s="48"/>
      <c r="E694" s="48"/>
      <c r="F694" s="48"/>
      <c r="G694" s="48"/>
      <c r="H694" s="48"/>
      <c r="I694" s="48"/>
      <c r="J694" s="48"/>
      <c r="K694" s="48"/>
      <c r="L694" s="77"/>
      <c r="M694" s="48"/>
      <c r="N694" s="77"/>
      <c r="P694" s="5"/>
      <c r="T694" s="5"/>
    </row>
    <row r="695" spans="2:20">
      <c r="B695" s="48"/>
      <c r="C695" s="48"/>
      <c r="D695" s="48"/>
      <c r="E695" s="48"/>
      <c r="F695" s="48"/>
      <c r="G695" s="48"/>
      <c r="H695" s="48"/>
      <c r="I695" s="48"/>
      <c r="J695" s="48"/>
      <c r="K695" s="48"/>
      <c r="L695" s="77"/>
      <c r="M695" s="48"/>
      <c r="N695" s="77"/>
      <c r="P695" s="5"/>
      <c r="T695" s="5"/>
    </row>
    <row r="696" spans="2:20">
      <c r="B696" s="48"/>
      <c r="C696" s="48"/>
      <c r="D696" s="48"/>
      <c r="E696" s="48"/>
      <c r="F696" s="48"/>
      <c r="G696" s="48"/>
      <c r="H696" s="48"/>
      <c r="I696" s="48"/>
      <c r="J696" s="48"/>
      <c r="K696" s="48"/>
      <c r="L696" s="77"/>
      <c r="M696" s="48"/>
      <c r="N696" s="77"/>
      <c r="P696" s="5"/>
      <c r="T696" s="5"/>
    </row>
    <row r="697" spans="2:20">
      <c r="B697" s="48"/>
      <c r="C697" s="48"/>
      <c r="D697" s="48"/>
      <c r="E697" s="48"/>
      <c r="F697" s="48"/>
      <c r="G697" s="48"/>
      <c r="H697" s="48"/>
      <c r="I697" s="48"/>
      <c r="J697" s="48"/>
      <c r="K697" s="48"/>
      <c r="L697" s="77"/>
      <c r="M697" s="48"/>
      <c r="N697" s="77"/>
      <c r="P697" s="5"/>
      <c r="T697" s="5"/>
    </row>
    <row r="698" spans="2:20">
      <c r="B698" s="48"/>
      <c r="C698" s="48"/>
      <c r="D698" s="48"/>
      <c r="E698" s="48"/>
      <c r="F698" s="48"/>
      <c r="G698" s="48"/>
      <c r="H698" s="48"/>
      <c r="I698" s="48"/>
      <c r="J698" s="48"/>
      <c r="K698" s="48"/>
      <c r="L698" s="77"/>
      <c r="M698" s="48"/>
      <c r="N698" s="77"/>
      <c r="P698" s="5"/>
      <c r="T698" s="5"/>
    </row>
    <row r="699" spans="2:20">
      <c r="B699" s="48"/>
      <c r="C699" s="48"/>
      <c r="D699" s="48"/>
      <c r="E699" s="48"/>
      <c r="F699" s="48"/>
      <c r="G699" s="48"/>
      <c r="H699" s="48"/>
      <c r="I699" s="48"/>
      <c r="J699" s="48"/>
      <c r="K699" s="48"/>
      <c r="L699" s="77"/>
      <c r="M699" s="48"/>
      <c r="N699" s="77"/>
      <c r="P699" s="5"/>
      <c r="T699" s="5"/>
    </row>
    <row r="700" spans="2:20">
      <c r="B700" s="48"/>
      <c r="C700" s="48"/>
      <c r="D700" s="48"/>
      <c r="E700" s="48"/>
      <c r="F700" s="48"/>
      <c r="G700" s="48"/>
      <c r="H700" s="48"/>
      <c r="I700" s="48"/>
      <c r="J700" s="48"/>
      <c r="K700" s="48"/>
      <c r="L700" s="77"/>
      <c r="M700" s="48"/>
      <c r="N700" s="77"/>
      <c r="P700" s="5"/>
      <c r="T700" s="5"/>
    </row>
    <row r="701" spans="2:20"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77"/>
      <c r="M701" s="48"/>
      <c r="N701" s="77"/>
      <c r="P701" s="5"/>
      <c r="T701" s="5"/>
    </row>
    <row r="702" spans="2:20">
      <c r="B702" s="48"/>
      <c r="C702" s="48"/>
      <c r="D702" s="48"/>
      <c r="E702" s="48"/>
      <c r="F702" s="48"/>
      <c r="G702" s="48"/>
      <c r="H702" s="48"/>
      <c r="I702" s="48"/>
      <c r="J702" s="48"/>
      <c r="K702" s="48"/>
      <c r="L702" s="77"/>
      <c r="M702" s="48"/>
      <c r="N702" s="77"/>
      <c r="P702" s="5"/>
      <c r="T702" s="5"/>
    </row>
    <row r="703" spans="2:20">
      <c r="B703" s="48"/>
      <c r="C703" s="48"/>
      <c r="D703" s="48"/>
      <c r="E703" s="48"/>
      <c r="F703" s="48"/>
      <c r="G703" s="48"/>
      <c r="H703" s="48"/>
      <c r="I703" s="48"/>
      <c r="J703" s="48"/>
      <c r="K703" s="48"/>
      <c r="L703" s="77"/>
      <c r="M703" s="48"/>
      <c r="N703" s="77"/>
      <c r="P703" s="5"/>
      <c r="T703" s="5"/>
    </row>
    <row r="704" spans="2:20">
      <c r="B704" s="48"/>
      <c r="C704" s="48"/>
      <c r="D704" s="48"/>
      <c r="E704" s="48"/>
      <c r="F704" s="48"/>
      <c r="G704" s="48"/>
      <c r="H704" s="48"/>
      <c r="I704" s="48"/>
      <c r="J704" s="48"/>
      <c r="K704" s="48"/>
      <c r="L704" s="77"/>
      <c r="M704" s="48"/>
      <c r="N704" s="77"/>
      <c r="P704" s="5"/>
      <c r="T704" s="5"/>
    </row>
    <row r="705" spans="2:20">
      <c r="B705" s="48"/>
      <c r="C705" s="48"/>
      <c r="D705" s="48"/>
      <c r="E705" s="48"/>
      <c r="F705" s="48"/>
      <c r="G705" s="48"/>
      <c r="H705" s="48"/>
      <c r="I705" s="48"/>
      <c r="J705" s="48"/>
      <c r="K705" s="48"/>
      <c r="L705" s="77"/>
      <c r="M705" s="48"/>
      <c r="N705" s="77"/>
      <c r="P705" s="5"/>
      <c r="T705" s="5"/>
    </row>
    <row r="706" spans="2:20">
      <c r="B706" s="48"/>
      <c r="C706" s="48"/>
      <c r="D706" s="48"/>
      <c r="E706" s="48"/>
      <c r="F706" s="48"/>
      <c r="G706" s="48"/>
      <c r="H706" s="48"/>
      <c r="I706" s="48"/>
      <c r="J706" s="48"/>
      <c r="K706" s="48"/>
      <c r="L706" s="77"/>
      <c r="M706" s="48"/>
      <c r="N706" s="77"/>
      <c r="P706" s="5"/>
      <c r="T706" s="5"/>
    </row>
    <row r="707" spans="2:20">
      <c r="B707" s="48"/>
      <c r="C707" s="48"/>
      <c r="D707" s="48"/>
      <c r="E707" s="48"/>
      <c r="F707" s="48"/>
      <c r="G707" s="48"/>
      <c r="H707" s="48"/>
      <c r="I707" s="48"/>
      <c r="J707" s="48"/>
      <c r="K707" s="48"/>
      <c r="L707" s="77"/>
      <c r="M707" s="48"/>
      <c r="N707" s="77"/>
      <c r="P707" s="5"/>
      <c r="T707" s="5"/>
    </row>
    <row r="708" spans="2:20">
      <c r="B708" s="48"/>
      <c r="C708" s="48"/>
      <c r="D708" s="48"/>
      <c r="E708" s="48"/>
      <c r="F708" s="48"/>
      <c r="G708" s="48"/>
      <c r="H708" s="48"/>
      <c r="I708" s="48"/>
      <c r="J708" s="48"/>
      <c r="K708" s="48"/>
      <c r="L708" s="77"/>
      <c r="M708" s="48"/>
      <c r="N708" s="77"/>
      <c r="P708" s="5"/>
      <c r="T708" s="5"/>
    </row>
    <row r="709" spans="2:20">
      <c r="B709" s="48"/>
      <c r="C709" s="48"/>
      <c r="D709" s="48"/>
      <c r="E709" s="48"/>
      <c r="F709" s="48"/>
      <c r="G709" s="48"/>
      <c r="H709" s="48"/>
      <c r="I709" s="48"/>
      <c r="J709" s="48"/>
      <c r="K709" s="48"/>
      <c r="L709" s="77"/>
      <c r="M709" s="48"/>
      <c r="N709" s="77"/>
      <c r="P709" s="5"/>
      <c r="T709" s="5"/>
    </row>
    <row r="710" spans="2:20">
      <c r="B710" s="48"/>
      <c r="C710" s="48"/>
      <c r="D710" s="48"/>
      <c r="E710" s="48"/>
      <c r="F710" s="48"/>
      <c r="G710" s="48"/>
      <c r="H710" s="48"/>
      <c r="I710" s="48"/>
      <c r="J710" s="48"/>
      <c r="K710" s="48"/>
      <c r="L710" s="77"/>
      <c r="M710" s="48"/>
      <c r="N710" s="77"/>
      <c r="P710" s="5"/>
      <c r="T710" s="5"/>
    </row>
    <row r="711" spans="2:20">
      <c r="B711" s="48"/>
      <c r="C711" s="48"/>
      <c r="D711" s="48"/>
      <c r="E711" s="48"/>
      <c r="F711" s="48"/>
      <c r="G711" s="48"/>
      <c r="H711" s="48"/>
      <c r="I711" s="48"/>
      <c r="J711" s="48"/>
      <c r="K711" s="48"/>
      <c r="L711" s="77"/>
      <c r="M711" s="48"/>
      <c r="N711" s="77"/>
      <c r="P711" s="5"/>
      <c r="T711" s="5"/>
    </row>
    <row r="712" spans="2:20">
      <c r="B712" s="48"/>
      <c r="C712" s="48"/>
      <c r="D712" s="48"/>
      <c r="E712" s="48"/>
      <c r="F712" s="48"/>
      <c r="G712" s="48"/>
      <c r="H712" s="48"/>
      <c r="I712" s="48"/>
      <c r="J712" s="48"/>
      <c r="K712" s="48"/>
      <c r="L712" s="77"/>
      <c r="M712" s="48"/>
      <c r="N712" s="77"/>
      <c r="P712" s="5"/>
      <c r="T712" s="5"/>
    </row>
    <row r="713" spans="2:20"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77"/>
      <c r="M713" s="48"/>
      <c r="N713" s="77"/>
      <c r="P713" s="5"/>
      <c r="T713" s="5"/>
    </row>
    <row r="714" spans="2:20">
      <c r="B714" s="48"/>
      <c r="C714" s="48"/>
      <c r="D714" s="48"/>
      <c r="E714" s="48"/>
      <c r="F714" s="48"/>
      <c r="G714" s="48"/>
      <c r="H714" s="48"/>
      <c r="I714" s="48"/>
      <c r="J714" s="48"/>
      <c r="K714" s="48"/>
      <c r="L714" s="77"/>
      <c r="M714" s="48"/>
      <c r="N714" s="77"/>
      <c r="P714" s="5"/>
      <c r="T714" s="5"/>
    </row>
    <row r="715" spans="2:20">
      <c r="B715" s="48"/>
      <c r="C715" s="48"/>
      <c r="D715" s="48"/>
      <c r="E715" s="48"/>
      <c r="F715" s="48"/>
      <c r="G715" s="48"/>
      <c r="H715" s="48"/>
      <c r="I715" s="48"/>
      <c r="J715" s="48"/>
      <c r="K715" s="48"/>
      <c r="L715" s="77"/>
      <c r="M715" s="48"/>
      <c r="N715" s="77"/>
      <c r="P715" s="5"/>
      <c r="T715" s="5"/>
    </row>
    <row r="716" spans="2:20">
      <c r="B716" s="48"/>
      <c r="C716" s="48"/>
      <c r="D716" s="48"/>
      <c r="E716" s="48"/>
      <c r="F716" s="48"/>
      <c r="G716" s="48"/>
      <c r="H716" s="48"/>
      <c r="I716" s="48"/>
      <c r="J716" s="48"/>
      <c r="K716" s="48"/>
      <c r="L716" s="77"/>
      <c r="M716" s="48"/>
      <c r="N716" s="77"/>
      <c r="P716" s="5"/>
      <c r="T716" s="5"/>
    </row>
    <row r="717" spans="2:20">
      <c r="B717" s="48"/>
      <c r="C717" s="48"/>
      <c r="D717" s="48"/>
      <c r="E717" s="48"/>
      <c r="F717" s="48"/>
      <c r="G717" s="48"/>
      <c r="H717" s="48"/>
      <c r="I717" s="48"/>
      <c r="J717" s="48"/>
      <c r="K717" s="48"/>
      <c r="L717" s="77"/>
      <c r="M717" s="48"/>
      <c r="N717" s="77"/>
      <c r="P717" s="5"/>
      <c r="T717" s="5"/>
    </row>
    <row r="718" spans="2:20">
      <c r="B718" s="48"/>
      <c r="C718" s="48"/>
      <c r="D718" s="48"/>
      <c r="E718" s="48"/>
      <c r="F718" s="48"/>
      <c r="G718" s="48"/>
      <c r="H718" s="48"/>
      <c r="I718" s="48"/>
      <c r="J718" s="48"/>
      <c r="K718" s="48"/>
      <c r="L718" s="77"/>
      <c r="M718" s="48"/>
      <c r="N718" s="77"/>
      <c r="P718" s="5"/>
      <c r="T718" s="5"/>
    </row>
    <row r="719" spans="2:20">
      <c r="B719" s="48"/>
      <c r="C719" s="48"/>
      <c r="D719" s="48"/>
      <c r="E719" s="48"/>
      <c r="F719" s="48"/>
      <c r="G719" s="48"/>
      <c r="H719" s="48"/>
      <c r="I719" s="48"/>
      <c r="J719" s="48"/>
      <c r="K719" s="48"/>
      <c r="L719" s="77"/>
      <c r="M719" s="48"/>
      <c r="N719" s="77"/>
      <c r="P719" s="5"/>
      <c r="T719" s="5"/>
    </row>
    <row r="720" spans="2:20">
      <c r="B720" s="48"/>
      <c r="C720" s="48"/>
      <c r="D720" s="48"/>
      <c r="E720" s="48"/>
      <c r="F720" s="48"/>
      <c r="G720" s="48"/>
      <c r="H720" s="48"/>
      <c r="I720" s="48"/>
      <c r="J720" s="48"/>
      <c r="K720" s="48"/>
      <c r="L720" s="77"/>
      <c r="M720" s="48"/>
      <c r="N720" s="77"/>
      <c r="P720" s="5"/>
      <c r="T720" s="5"/>
    </row>
    <row r="721" spans="2:20">
      <c r="B721" s="48"/>
      <c r="C721" s="48"/>
      <c r="D721" s="48"/>
      <c r="E721" s="48"/>
      <c r="F721" s="48"/>
      <c r="G721" s="48"/>
      <c r="H721" s="48"/>
      <c r="I721" s="48"/>
      <c r="J721" s="48"/>
      <c r="K721" s="48"/>
      <c r="L721" s="77"/>
      <c r="M721" s="48"/>
      <c r="N721" s="77"/>
      <c r="P721" s="5"/>
      <c r="T721" s="5"/>
    </row>
    <row r="722" spans="2:20">
      <c r="B722" s="48"/>
      <c r="C722" s="48"/>
      <c r="D722" s="48"/>
      <c r="E722" s="48"/>
      <c r="F722" s="48"/>
      <c r="G722" s="48"/>
      <c r="H722" s="48"/>
      <c r="I722" s="48"/>
      <c r="J722" s="48"/>
      <c r="K722" s="48"/>
      <c r="L722" s="77"/>
      <c r="M722" s="48"/>
      <c r="N722" s="77"/>
      <c r="P722" s="5"/>
      <c r="T722" s="5"/>
    </row>
    <row r="723" spans="2:20"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77"/>
      <c r="M723" s="48"/>
      <c r="N723" s="77"/>
      <c r="P723" s="5"/>
      <c r="T723" s="5"/>
    </row>
    <row r="724" spans="2:20">
      <c r="B724" s="48"/>
      <c r="C724" s="48"/>
      <c r="D724" s="48"/>
      <c r="E724" s="48"/>
      <c r="F724" s="48"/>
      <c r="G724" s="48"/>
      <c r="H724" s="48"/>
      <c r="I724" s="48"/>
      <c r="J724" s="48"/>
      <c r="K724" s="48"/>
      <c r="L724" s="77"/>
      <c r="M724" s="48"/>
      <c r="N724" s="77"/>
      <c r="P724" s="5"/>
      <c r="T724" s="5"/>
    </row>
    <row r="725" spans="2:20"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77"/>
      <c r="M725" s="48"/>
      <c r="N725" s="77"/>
      <c r="P725" s="5"/>
      <c r="T725" s="5"/>
    </row>
    <row r="726" spans="2:20">
      <c r="B726" s="48"/>
      <c r="C726" s="48"/>
      <c r="D726" s="48"/>
      <c r="E726" s="48"/>
      <c r="F726" s="48"/>
      <c r="G726" s="48"/>
      <c r="H726" s="48"/>
      <c r="I726" s="48"/>
      <c r="J726" s="48"/>
      <c r="K726" s="48"/>
      <c r="L726" s="77"/>
      <c r="M726" s="48"/>
      <c r="N726" s="77"/>
      <c r="P726" s="5"/>
      <c r="T726" s="5"/>
    </row>
    <row r="727" spans="2:20"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77"/>
      <c r="M727" s="48"/>
      <c r="N727" s="77"/>
      <c r="P727" s="5"/>
      <c r="T727" s="5"/>
    </row>
    <row r="728" spans="2:20">
      <c r="B728" s="48"/>
      <c r="C728" s="48"/>
      <c r="D728" s="48"/>
      <c r="E728" s="48"/>
      <c r="F728" s="48"/>
      <c r="G728" s="48"/>
      <c r="H728" s="48"/>
      <c r="I728" s="48"/>
      <c r="J728" s="48"/>
      <c r="K728" s="48"/>
      <c r="L728" s="77"/>
      <c r="M728" s="48"/>
      <c r="N728" s="77"/>
      <c r="P728" s="5"/>
      <c r="T728" s="5"/>
    </row>
    <row r="729" spans="2:20"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77"/>
      <c r="M729" s="48"/>
      <c r="N729" s="77"/>
      <c r="P729" s="5"/>
      <c r="T729" s="5"/>
    </row>
    <row r="730" spans="2:20">
      <c r="B730" s="48"/>
      <c r="C730" s="48"/>
      <c r="D730" s="48"/>
      <c r="E730" s="48"/>
      <c r="F730" s="48"/>
      <c r="G730" s="48"/>
      <c r="H730" s="48"/>
      <c r="I730" s="48"/>
      <c r="J730" s="48"/>
      <c r="K730" s="48"/>
      <c r="L730" s="77"/>
      <c r="M730" s="48"/>
      <c r="N730" s="77"/>
      <c r="P730" s="5"/>
      <c r="T730" s="5"/>
    </row>
    <row r="731" spans="2:20"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77"/>
      <c r="M731" s="48"/>
      <c r="N731" s="77"/>
      <c r="P731" s="5"/>
      <c r="T731" s="5"/>
    </row>
    <row r="732" spans="2:20"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77"/>
      <c r="M732" s="48"/>
      <c r="N732" s="77"/>
      <c r="P732" s="5"/>
      <c r="T732" s="5"/>
    </row>
    <row r="733" spans="2:20"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77"/>
      <c r="M733" s="48"/>
      <c r="N733" s="77"/>
      <c r="P733" s="5"/>
      <c r="T733" s="5"/>
    </row>
    <row r="734" spans="2:20">
      <c r="B734" s="48"/>
      <c r="C734" s="48"/>
      <c r="D734" s="48"/>
      <c r="E734" s="48"/>
      <c r="F734" s="48"/>
      <c r="G734" s="48"/>
      <c r="H734" s="48"/>
      <c r="I734" s="48"/>
      <c r="J734" s="48"/>
      <c r="K734" s="48"/>
      <c r="L734" s="77"/>
      <c r="M734" s="48"/>
      <c r="N734" s="77"/>
      <c r="P734" s="5"/>
      <c r="T734" s="5"/>
    </row>
    <row r="735" spans="2:20"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77"/>
      <c r="M735" s="48"/>
      <c r="N735" s="77"/>
      <c r="P735" s="5"/>
      <c r="T735" s="5"/>
    </row>
    <row r="736" spans="2:20">
      <c r="B736" s="48"/>
      <c r="C736" s="48"/>
      <c r="D736" s="48"/>
      <c r="E736" s="48"/>
      <c r="F736" s="48"/>
      <c r="G736" s="48"/>
      <c r="H736" s="48"/>
      <c r="I736" s="48"/>
      <c r="J736" s="48"/>
      <c r="K736" s="48"/>
      <c r="L736" s="77"/>
      <c r="M736" s="48"/>
      <c r="N736" s="77"/>
      <c r="P736" s="5"/>
      <c r="T736" s="5"/>
    </row>
    <row r="737" spans="2:20">
      <c r="B737" s="48"/>
      <c r="C737" s="48"/>
      <c r="D737" s="48"/>
      <c r="E737" s="48"/>
      <c r="F737" s="48"/>
      <c r="G737" s="48"/>
      <c r="H737" s="48"/>
      <c r="I737" s="48"/>
      <c r="J737" s="48"/>
      <c r="K737" s="48"/>
      <c r="L737" s="77"/>
      <c r="M737" s="48"/>
      <c r="N737" s="77"/>
      <c r="P737" s="5"/>
      <c r="T737" s="5"/>
    </row>
    <row r="738" spans="2:20">
      <c r="B738" s="48"/>
      <c r="C738" s="48"/>
      <c r="D738" s="48"/>
      <c r="E738" s="48"/>
      <c r="F738" s="48"/>
      <c r="G738" s="48"/>
      <c r="H738" s="48"/>
      <c r="I738" s="48"/>
      <c r="J738" s="48"/>
      <c r="K738" s="48"/>
      <c r="L738" s="77"/>
      <c r="M738" s="48"/>
      <c r="N738" s="77"/>
      <c r="P738" s="5"/>
      <c r="T738" s="5"/>
    </row>
    <row r="739" spans="2:20"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77"/>
      <c r="M739" s="48"/>
      <c r="N739" s="77"/>
      <c r="P739" s="5"/>
      <c r="T739" s="5"/>
    </row>
    <row r="740" spans="2:20">
      <c r="B740" s="48"/>
      <c r="C740" s="48"/>
      <c r="D740" s="48"/>
      <c r="E740" s="48"/>
      <c r="F740" s="48"/>
      <c r="G740" s="48"/>
      <c r="H740" s="48"/>
      <c r="I740" s="48"/>
      <c r="J740" s="48"/>
      <c r="K740" s="48"/>
      <c r="L740" s="77"/>
      <c r="M740" s="48"/>
      <c r="N740" s="77"/>
      <c r="P740" s="5"/>
      <c r="T740" s="5"/>
    </row>
    <row r="741" spans="2:20">
      <c r="B741" s="48"/>
      <c r="C741" s="48"/>
      <c r="D741" s="48"/>
      <c r="E741" s="48"/>
      <c r="F741" s="48"/>
      <c r="G741" s="48"/>
      <c r="H741" s="48"/>
      <c r="I741" s="48"/>
      <c r="J741" s="48"/>
      <c r="K741" s="48"/>
      <c r="L741" s="77"/>
      <c r="M741" s="48"/>
      <c r="N741" s="77"/>
      <c r="P741" s="5"/>
      <c r="T741" s="5"/>
    </row>
    <row r="742" spans="2:20">
      <c r="B742" s="48"/>
      <c r="C742" s="48"/>
      <c r="D742" s="48"/>
      <c r="E742" s="48"/>
      <c r="F742" s="48"/>
      <c r="G742" s="48"/>
      <c r="H742" s="48"/>
      <c r="I742" s="48"/>
      <c r="J742" s="48"/>
      <c r="K742" s="48"/>
      <c r="L742" s="77"/>
      <c r="M742" s="48"/>
      <c r="N742" s="77"/>
      <c r="P742" s="5"/>
      <c r="T742" s="5"/>
    </row>
    <row r="743" spans="2:20">
      <c r="B743" s="48"/>
      <c r="C743" s="48"/>
      <c r="D743" s="48"/>
      <c r="E743" s="48"/>
      <c r="F743" s="48"/>
      <c r="G743" s="48"/>
      <c r="H743" s="48"/>
      <c r="I743" s="48"/>
      <c r="J743" s="48"/>
      <c r="K743" s="48"/>
      <c r="L743" s="77"/>
      <c r="M743" s="48"/>
      <c r="N743" s="77"/>
      <c r="P743" s="5"/>
      <c r="T743" s="5"/>
    </row>
    <row r="744" spans="2:20">
      <c r="B744" s="48"/>
      <c r="C744" s="48"/>
      <c r="D744" s="48"/>
      <c r="E744" s="48"/>
      <c r="F744" s="48"/>
      <c r="G744" s="48"/>
      <c r="H744" s="48"/>
      <c r="I744" s="48"/>
      <c r="J744" s="48"/>
      <c r="K744" s="48"/>
      <c r="L744" s="77"/>
      <c r="M744" s="48"/>
      <c r="N744" s="77"/>
      <c r="P744" s="5"/>
      <c r="T744" s="5"/>
    </row>
    <row r="745" spans="2:20">
      <c r="B745" s="48"/>
      <c r="C745" s="48"/>
      <c r="D745" s="48"/>
      <c r="E745" s="48"/>
      <c r="F745" s="48"/>
      <c r="G745" s="48"/>
      <c r="H745" s="48"/>
      <c r="I745" s="48"/>
      <c r="J745" s="48"/>
      <c r="K745" s="48"/>
      <c r="L745" s="77"/>
      <c r="M745" s="48"/>
      <c r="N745" s="77"/>
      <c r="P745" s="5"/>
      <c r="T745" s="5"/>
    </row>
    <row r="746" spans="2:20">
      <c r="B746" s="48"/>
      <c r="C746" s="48"/>
      <c r="D746" s="48"/>
      <c r="E746" s="48"/>
      <c r="F746" s="48"/>
      <c r="G746" s="48"/>
      <c r="H746" s="48"/>
      <c r="I746" s="48"/>
      <c r="J746" s="48"/>
      <c r="K746" s="48"/>
      <c r="L746" s="77"/>
      <c r="M746" s="48"/>
      <c r="N746" s="77"/>
      <c r="P746" s="5"/>
      <c r="T746" s="5"/>
    </row>
    <row r="747" spans="2:20">
      <c r="B747" s="48"/>
      <c r="C747" s="48"/>
      <c r="D747" s="48"/>
      <c r="E747" s="48"/>
      <c r="F747" s="48"/>
      <c r="G747" s="48"/>
      <c r="H747" s="48"/>
      <c r="I747" s="48"/>
      <c r="J747" s="48"/>
      <c r="K747" s="48"/>
      <c r="L747" s="77"/>
      <c r="M747" s="48"/>
      <c r="N747" s="77"/>
      <c r="P747" s="5"/>
      <c r="T747" s="5"/>
    </row>
    <row r="748" spans="2:20">
      <c r="B748" s="48"/>
      <c r="C748" s="48"/>
      <c r="D748" s="48"/>
      <c r="E748" s="48"/>
      <c r="F748" s="48"/>
      <c r="G748" s="48"/>
      <c r="H748" s="48"/>
      <c r="I748" s="48"/>
      <c r="J748" s="48"/>
      <c r="K748" s="48"/>
      <c r="L748" s="77"/>
      <c r="M748" s="48"/>
      <c r="N748" s="77"/>
      <c r="P748" s="5"/>
      <c r="T748" s="5"/>
    </row>
    <row r="749" spans="2:20">
      <c r="B749" s="48"/>
      <c r="C749" s="48"/>
      <c r="D749" s="48"/>
      <c r="E749" s="48"/>
      <c r="F749" s="48"/>
      <c r="G749" s="48"/>
      <c r="H749" s="48"/>
      <c r="I749" s="48"/>
      <c r="J749" s="48"/>
      <c r="K749" s="48"/>
      <c r="L749" s="77"/>
      <c r="M749" s="48"/>
      <c r="N749" s="77"/>
      <c r="P749" s="5"/>
      <c r="T749" s="5"/>
    </row>
    <row r="750" spans="2:20">
      <c r="B750" s="48"/>
      <c r="C750" s="48"/>
      <c r="D750" s="48"/>
      <c r="E750" s="48"/>
      <c r="F750" s="48"/>
      <c r="G750" s="48"/>
      <c r="H750" s="48"/>
      <c r="I750" s="48"/>
      <c r="J750" s="48"/>
      <c r="K750" s="48"/>
      <c r="L750" s="77"/>
      <c r="M750" s="48"/>
      <c r="N750" s="77"/>
      <c r="P750" s="5"/>
      <c r="T750" s="5"/>
    </row>
    <row r="751" spans="2:20"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77"/>
      <c r="M751" s="48"/>
      <c r="N751" s="77"/>
      <c r="P751" s="5"/>
      <c r="T751" s="5"/>
    </row>
    <row r="752" spans="2:20">
      <c r="B752" s="48"/>
      <c r="C752" s="48"/>
      <c r="D752" s="48"/>
      <c r="E752" s="48"/>
      <c r="F752" s="48"/>
      <c r="G752" s="48"/>
      <c r="H752" s="48"/>
      <c r="I752" s="48"/>
      <c r="J752" s="48"/>
      <c r="K752" s="48"/>
      <c r="L752" s="77"/>
      <c r="M752" s="48"/>
      <c r="N752" s="77"/>
      <c r="P752" s="5"/>
      <c r="T752" s="5"/>
    </row>
    <row r="753" spans="2:20">
      <c r="B753" s="48"/>
      <c r="C753" s="48"/>
      <c r="D753" s="48"/>
      <c r="E753" s="48"/>
      <c r="F753" s="48"/>
      <c r="G753" s="48"/>
      <c r="H753" s="48"/>
      <c r="I753" s="48"/>
      <c r="J753" s="48"/>
      <c r="K753" s="48"/>
      <c r="L753" s="77"/>
      <c r="M753" s="48"/>
      <c r="N753" s="77"/>
      <c r="P753" s="5"/>
      <c r="T753" s="5"/>
    </row>
    <row r="754" spans="2:20">
      <c r="B754" s="48"/>
      <c r="C754" s="48"/>
      <c r="D754" s="48"/>
      <c r="E754" s="48"/>
      <c r="F754" s="48"/>
      <c r="G754" s="48"/>
      <c r="H754" s="48"/>
      <c r="I754" s="48"/>
      <c r="J754" s="48"/>
      <c r="K754" s="48"/>
      <c r="L754" s="77"/>
      <c r="M754" s="48"/>
      <c r="N754" s="77"/>
      <c r="P754" s="5"/>
      <c r="T754" s="5"/>
    </row>
    <row r="755" spans="2:20"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77"/>
      <c r="M755" s="48"/>
      <c r="N755" s="77"/>
      <c r="P755" s="5"/>
      <c r="T755" s="5"/>
    </row>
    <row r="756" spans="2:20">
      <c r="B756" s="48"/>
      <c r="C756" s="48"/>
      <c r="D756" s="48"/>
      <c r="E756" s="48"/>
      <c r="F756" s="48"/>
      <c r="G756" s="48"/>
      <c r="H756" s="48"/>
      <c r="I756" s="48"/>
      <c r="J756" s="48"/>
      <c r="K756" s="48"/>
      <c r="L756" s="77"/>
      <c r="M756" s="48"/>
      <c r="N756" s="77"/>
      <c r="P756" s="5"/>
      <c r="T756" s="5"/>
    </row>
    <row r="757" spans="2:20"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77"/>
      <c r="M757" s="48"/>
      <c r="N757" s="77"/>
      <c r="P757" s="5"/>
      <c r="T757" s="5"/>
    </row>
    <row r="758" spans="2:20">
      <c r="B758" s="48"/>
      <c r="C758" s="48"/>
      <c r="D758" s="48"/>
      <c r="E758" s="48"/>
      <c r="F758" s="48"/>
      <c r="G758" s="48"/>
      <c r="H758" s="48"/>
      <c r="I758" s="48"/>
      <c r="J758" s="48"/>
      <c r="K758" s="48"/>
      <c r="L758" s="77"/>
      <c r="M758" s="48"/>
      <c r="N758" s="77"/>
      <c r="P758" s="5"/>
      <c r="T758" s="5"/>
    </row>
    <row r="759" spans="2:20">
      <c r="B759" s="48"/>
      <c r="C759" s="48"/>
      <c r="D759" s="48"/>
      <c r="E759" s="48"/>
      <c r="F759" s="48"/>
      <c r="G759" s="48"/>
      <c r="H759" s="48"/>
      <c r="I759" s="48"/>
      <c r="J759" s="48"/>
      <c r="K759" s="48"/>
      <c r="L759" s="77"/>
      <c r="M759" s="48"/>
      <c r="N759" s="77"/>
      <c r="P759" s="5"/>
      <c r="T759" s="5"/>
    </row>
    <row r="760" spans="2:20">
      <c r="B760" s="48"/>
      <c r="C760" s="48"/>
      <c r="D760" s="48"/>
      <c r="E760" s="48"/>
      <c r="F760" s="48"/>
      <c r="G760" s="48"/>
      <c r="H760" s="48"/>
      <c r="I760" s="48"/>
      <c r="J760" s="48"/>
      <c r="K760" s="48"/>
      <c r="L760" s="77"/>
      <c r="M760" s="48"/>
      <c r="N760" s="77"/>
      <c r="P760" s="5"/>
      <c r="T760" s="5"/>
    </row>
    <row r="761" spans="2:20">
      <c r="B761" s="48"/>
      <c r="C761" s="48"/>
      <c r="D761" s="48"/>
      <c r="E761" s="48"/>
      <c r="F761" s="48"/>
      <c r="G761" s="48"/>
      <c r="H761" s="48"/>
      <c r="I761" s="48"/>
      <c r="J761" s="48"/>
      <c r="K761" s="48"/>
      <c r="L761" s="77"/>
      <c r="M761" s="48"/>
      <c r="N761" s="77"/>
      <c r="P761" s="5"/>
      <c r="T761" s="5"/>
    </row>
    <row r="762" spans="2:20">
      <c r="B762" s="48"/>
      <c r="C762" s="48"/>
      <c r="D762" s="48"/>
      <c r="E762" s="48"/>
      <c r="F762" s="48"/>
      <c r="G762" s="48"/>
      <c r="H762" s="48"/>
      <c r="I762" s="48"/>
      <c r="J762" s="48"/>
      <c r="K762" s="48"/>
      <c r="L762" s="77"/>
      <c r="M762" s="48"/>
      <c r="N762" s="77"/>
      <c r="P762" s="5"/>
      <c r="T762" s="5"/>
    </row>
    <row r="763" spans="2:20">
      <c r="B763" s="48"/>
      <c r="C763" s="48"/>
      <c r="D763" s="48"/>
      <c r="E763" s="48"/>
      <c r="F763" s="48"/>
      <c r="G763" s="48"/>
      <c r="H763" s="48"/>
      <c r="I763" s="48"/>
      <c r="J763" s="48"/>
      <c r="K763" s="48"/>
      <c r="L763" s="77"/>
      <c r="M763" s="48"/>
      <c r="N763" s="77"/>
      <c r="P763" s="5"/>
      <c r="T763" s="5"/>
    </row>
    <row r="764" spans="2:20">
      <c r="B764" s="48"/>
      <c r="C764" s="48"/>
      <c r="D764" s="48"/>
      <c r="E764" s="48"/>
      <c r="F764" s="48"/>
      <c r="G764" s="48"/>
      <c r="H764" s="48"/>
      <c r="I764" s="48"/>
      <c r="J764" s="48"/>
      <c r="K764" s="48"/>
      <c r="L764" s="77"/>
      <c r="M764" s="48"/>
      <c r="N764" s="77"/>
      <c r="P764" s="5"/>
      <c r="T764" s="5"/>
    </row>
    <row r="765" spans="2:20">
      <c r="B765" s="48"/>
      <c r="C765" s="48"/>
      <c r="D765" s="48"/>
      <c r="E765" s="48"/>
      <c r="F765" s="48"/>
      <c r="G765" s="48"/>
      <c r="H765" s="48"/>
      <c r="I765" s="48"/>
      <c r="J765" s="48"/>
      <c r="K765" s="48"/>
      <c r="L765" s="77"/>
      <c r="M765" s="48"/>
      <c r="N765" s="77"/>
      <c r="P765" s="5"/>
      <c r="T765" s="5"/>
    </row>
    <row r="766" spans="2:20">
      <c r="B766" s="48"/>
      <c r="C766" s="48"/>
      <c r="D766" s="48"/>
      <c r="E766" s="48"/>
      <c r="F766" s="48"/>
      <c r="G766" s="48"/>
      <c r="H766" s="48"/>
      <c r="I766" s="48"/>
      <c r="J766" s="48"/>
      <c r="K766" s="48"/>
      <c r="L766" s="77"/>
      <c r="M766" s="48"/>
      <c r="N766" s="77"/>
      <c r="P766" s="5"/>
      <c r="T766" s="5"/>
    </row>
    <row r="767" spans="2:20">
      <c r="B767" s="48"/>
      <c r="C767" s="48"/>
      <c r="D767" s="48"/>
      <c r="E767" s="48"/>
      <c r="F767" s="48"/>
      <c r="G767" s="48"/>
      <c r="H767" s="48"/>
      <c r="I767" s="48"/>
      <c r="J767" s="48"/>
      <c r="K767" s="48"/>
      <c r="L767" s="77"/>
      <c r="M767" s="48"/>
      <c r="N767" s="77"/>
      <c r="P767" s="5"/>
      <c r="T767" s="5"/>
    </row>
    <row r="768" spans="2:20">
      <c r="B768" s="48"/>
      <c r="C768" s="48"/>
      <c r="D768" s="48"/>
      <c r="E768" s="48"/>
      <c r="F768" s="48"/>
      <c r="G768" s="48"/>
      <c r="H768" s="48"/>
      <c r="I768" s="48"/>
      <c r="J768" s="48"/>
      <c r="K768" s="48"/>
      <c r="L768" s="77"/>
      <c r="M768" s="48"/>
      <c r="N768" s="77"/>
      <c r="P768" s="5"/>
      <c r="T768" s="5"/>
    </row>
    <row r="769" spans="2:20"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77"/>
      <c r="M769" s="48"/>
      <c r="N769" s="77"/>
      <c r="P769" s="5"/>
      <c r="T769" s="5"/>
    </row>
    <row r="770" spans="2:20">
      <c r="B770" s="48"/>
      <c r="C770" s="48"/>
      <c r="D770" s="48"/>
      <c r="E770" s="48"/>
      <c r="F770" s="48"/>
      <c r="G770" s="48"/>
      <c r="H770" s="48"/>
      <c r="I770" s="48"/>
      <c r="J770" s="48"/>
      <c r="K770" s="48"/>
      <c r="L770" s="77"/>
      <c r="M770" s="48"/>
      <c r="N770" s="77"/>
      <c r="P770" s="5"/>
      <c r="T770" s="5"/>
    </row>
    <row r="771" spans="2:20">
      <c r="B771" s="48"/>
      <c r="C771" s="48"/>
      <c r="D771" s="48"/>
      <c r="E771" s="48"/>
      <c r="F771" s="48"/>
      <c r="G771" s="48"/>
      <c r="H771" s="48"/>
      <c r="I771" s="48"/>
      <c r="J771" s="48"/>
      <c r="K771" s="48"/>
      <c r="L771" s="77"/>
      <c r="M771" s="48"/>
      <c r="N771" s="77"/>
      <c r="P771" s="5"/>
      <c r="T771" s="5"/>
    </row>
    <row r="772" spans="2:20">
      <c r="B772" s="48"/>
      <c r="C772" s="48"/>
      <c r="D772" s="48"/>
      <c r="E772" s="48"/>
      <c r="F772" s="48"/>
      <c r="G772" s="48"/>
      <c r="H772" s="48"/>
      <c r="I772" s="48"/>
      <c r="J772" s="48"/>
      <c r="K772" s="48"/>
      <c r="L772" s="77"/>
      <c r="M772" s="48"/>
      <c r="N772" s="77"/>
      <c r="P772" s="5"/>
      <c r="T772" s="5"/>
    </row>
    <row r="773" spans="2:20">
      <c r="B773" s="48"/>
      <c r="C773" s="48"/>
      <c r="D773" s="48"/>
      <c r="E773" s="48"/>
      <c r="F773" s="48"/>
      <c r="G773" s="48"/>
      <c r="H773" s="48"/>
      <c r="I773" s="48"/>
      <c r="J773" s="48"/>
      <c r="K773" s="48"/>
      <c r="L773" s="77"/>
      <c r="M773" s="48"/>
      <c r="N773" s="77"/>
      <c r="P773" s="5"/>
      <c r="T773" s="5"/>
    </row>
    <row r="774" spans="2:20">
      <c r="B774" s="48"/>
      <c r="C774" s="48"/>
      <c r="D774" s="48"/>
      <c r="E774" s="48"/>
      <c r="F774" s="48"/>
      <c r="G774" s="48"/>
      <c r="H774" s="48"/>
      <c r="I774" s="48"/>
      <c r="J774" s="48"/>
      <c r="K774" s="48"/>
      <c r="L774" s="77"/>
      <c r="M774" s="48"/>
      <c r="N774" s="77"/>
      <c r="P774" s="5"/>
      <c r="T774" s="5"/>
    </row>
    <row r="775" spans="2:20">
      <c r="B775" s="48"/>
      <c r="C775" s="48"/>
      <c r="D775" s="48"/>
      <c r="E775" s="48"/>
      <c r="F775" s="48"/>
      <c r="G775" s="48"/>
      <c r="H775" s="48"/>
      <c r="I775" s="48"/>
      <c r="J775" s="48"/>
      <c r="K775" s="48"/>
      <c r="L775" s="77"/>
      <c r="M775" s="48"/>
      <c r="N775" s="77"/>
      <c r="P775" s="5"/>
      <c r="T775" s="5"/>
    </row>
    <row r="776" spans="2:20">
      <c r="B776" s="48"/>
      <c r="C776" s="48"/>
      <c r="D776" s="48"/>
      <c r="E776" s="48"/>
      <c r="F776" s="48"/>
      <c r="G776" s="48"/>
      <c r="H776" s="48"/>
      <c r="I776" s="48"/>
      <c r="J776" s="48"/>
      <c r="K776" s="48"/>
      <c r="L776" s="77"/>
      <c r="M776" s="48"/>
      <c r="N776" s="77"/>
      <c r="P776" s="5"/>
      <c r="T776" s="5"/>
    </row>
    <row r="777" spans="2:20">
      <c r="B777" s="48"/>
      <c r="C777" s="48"/>
      <c r="D777" s="48"/>
      <c r="E777" s="48"/>
      <c r="F777" s="48"/>
      <c r="G777" s="48"/>
      <c r="H777" s="48"/>
      <c r="I777" s="48"/>
      <c r="J777" s="48"/>
      <c r="K777" s="48"/>
      <c r="L777" s="77"/>
      <c r="M777" s="48"/>
      <c r="N777" s="77"/>
      <c r="P777" s="5"/>
      <c r="T777" s="5"/>
    </row>
    <row r="778" spans="2:20">
      <c r="B778" s="48"/>
      <c r="C778" s="48"/>
      <c r="D778" s="48"/>
      <c r="E778" s="48"/>
      <c r="F778" s="48"/>
      <c r="G778" s="48"/>
      <c r="H778" s="48"/>
      <c r="I778" s="48"/>
      <c r="J778" s="48"/>
      <c r="K778" s="48"/>
      <c r="L778" s="77"/>
      <c r="M778" s="48"/>
      <c r="N778" s="77"/>
      <c r="P778" s="5"/>
      <c r="T778" s="5"/>
    </row>
    <row r="779" spans="2:20">
      <c r="B779" s="48"/>
      <c r="C779" s="48"/>
      <c r="D779" s="48"/>
      <c r="E779" s="48"/>
      <c r="F779" s="48"/>
      <c r="G779" s="48"/>
      <c r="H779" s="48"/>
      <c r="I779" s="48"/>
      <c r="J779" s="48"/>
      <c r="K779" s="48"/>
      <c r="L779" s="77"/>
      <c r="M779" s="48"/>
      <c r="N779" s="77"/>
      <c r="P779" s="5"/>
      <c r="T779" s="5"/>
    </row>
    <row r="780" spans="2:20">
      <c r="B780" s="48"/>
      <c r="C780" s="48"/>
      <c r="D780" s="48"/>
      <c r="E780" s="48"/>
      <c r="F780" s="48"/>
      <c r="G780" s="48"/>
      <c r="H780" s="48"/>
      <c r="I780" s="48"/>
      <c r="J780" s="48"/>
      <c r="K780" s="48"/>
      <c r="L780" s="77"/>
      <c r="M780" s="48"/>
      <c r="N780" s="77"/>
      <c r="P780" s="5"/>
      <c r="T780" s="5"/>
    </row>
    <row r="781" spans="2:20"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77"/>
      <c r="M781" s="48"/>
      <c r="N781" s="77"/>
      <c r="P781" s="5"/>
      <c r="T781" s="5"/>
    </row>
    <row r="782" spans="2:20">
      <c r="B782" s="48"/>
      <c r="C782" s="48"/>
      <c r="D782" s="48"/>
      <c r="E782" s="48"/>
      <c r="F782" s="48"/>
      <c r="G782" s="48"/>
      <c r="H782" s="48"/>
      <c r="I782" s="48"/>
      <c r="J782" s="48"/>
      <c r="K782" s="48"/>
      <c r="L782" s="77"/>
      <c r="M782" s="48"/>
      <c r="N782" s="77"/>
      <c r="P782" s="5"/>
      <c r="T782" s="5"/>
    </row>
    <row r="783" spans="2:20">
      <c r="B783" s="48"/>
      <c r="C783" s="48"/>
      <c r="D783" s="48"/>
      <c r="E783" s="48"/>
      <c r="F783" s="48"/>
      <c r="G783" s="48"/>
      <c r="H783" s="48"/>
      <c r="I783" s="48"/>
      <c r="J783" s="48"/>
      <c r="K783" s="48"/>
      <c r="L783" s="77"/>
      <c r="M783" s="48"/>
      <c r="N783" s="77"/>
      <c r="P783" s="5"/>
      <c r="T783" s="5"/>
    </row>
    <row r="784" spans="2:20">
      <c r="B784" s="48"/>
      <c r="C784" s="48"/>
      <c r="D784" s="48"/>
      <c r="E784" s="48"/>
      <c r="F784" s="48"/>
      <c r="G784" s="48"/>
      <c r="H784" s="48"/>
      <c r="I784" s="48"/>
      <c r="J784" s="48"/>
      <c r="K784" s="48"/>
      <c r="L784" s="77"/>
      <c r="M784" s="48"/>
      <c r="N784" s="77"/>
      <c r="P784" s="5"/>
      <c r="T784" s="5"/>
    </row>
    <row r="785" spans="2:20">
      <c r="B785" s="48"/>
      <c r="C785" s="48"/>
      <c r="D785" s="48"/>
      <c r="E785" s="48"/>
      <c r="F785" s="48"/>
      <c r="G785" s="48"/>
      <c r="H785" s="48"/>
      <c r="I785" s="48"/>
      <c r="J785" s="48"/>
      <c r="K785" s="48"/>
      <c r="L785" s="77"/>
      <c r="M785" s="48"/>
      <c r="N785" s="77"/>
      <c r="P785" s="5"/>
      <c r="T785" s="5"/>
    </row>
    <row r="786" spans="2:20">
      <c r="B786" s="48"/>
      <c r="C786" s="48"/>
      <c r="D786" s="48"/>
      <c r="E786" s="48"/>
      <c r="F786" s="48"/>
      <c r="G786" s="48"/>
      <c r="H786" s="48"/>
      <c r="I786" s="48"/>
      <c r="J786" s="48"/>
      <c r="K786" s="48"/>
      <c r="L786" s="77"/>
      <c r="M786" s="48"/>
      <c r="N786" s="77"/>
      <c r="P786" s="5"/>
      <c r="T786" s="5"/>
    </row>
    <row r="787" spans="2:20">
      <c r="B787" s="48"/>
      <c r="C787" s="48"/>
      <c r="D787" s="48"/>
      <c r="E787" s="48"/>
      <c r="F787" s="48"/>
      <c r="G787" s="48"/>
      <c r="H787" s="48"/>
      <c r="I787" s="48"/>
      <c r="J787" s="48"/>
      <c r="K787" s="48"/>
      <c r="L787" s="77"/>
      <c r="M787" s="48"/>
      <c r="N787" s="77"/>
      <c r="P787" s="5"/>
      <c r="T787" s="5"/>
    </row>
    <row r="788" spans="2:20">
      <c r="B788" s="48"/>
      <c r="C788" s="48"/>
      <c r="D788" s="48"/>
      <c r="E788" s="48"/>
      <c r="F788" s="48"/>
      <c r="G788" s="48"/>
      <c r="H788" s="48"/>
      <c r="I788" s="48"/>
      <c r="J788" s="48"/>
      <c r="K788" s="48"/>
      <c r="L788" s="77"/>
      <c r="M788" s="48"/>
      <c r="N788" s="77"/>
      <c r="P788" s="5"/>
      <c r="T788" s="5"/>
    </row>
    <row r="789" spans="2:20">
      <c r="B789" s="48"/>
      <c r="C789" s="48"/>
      <c r="D789" s="48"/>
      <c r="E789" s="48"/>
      <c r="F789" s="48"/>
      <c r="G789" s="48"/>
      <c r="H789" s="48"/>
      <c r="I789" s="48"/>
      <c r="J789" s="48"/>
      <c r="K789" s="48"/>
      <c r="L789" s="77"/>
      <c r="M789" s="48"/>
      <c r="N789" s="77"/>
      <c r="P789" s="5"/>
      <c r="T789" s="5"/>
    </row>
    <row r="790" spans="2:20">
      <c r="B790" s="48"/>
      <c r="C790" s="48"/>
      <c r="D790" s="48"/>
      <c r="E790" s="48"/>
      <c r="F790" s="48"/>
      <c r="G790" s="48"/>
      <c r="H790" s="48"/>
      <c r="I790" s="48"/>
      <c r="J790" s="48"/>
      <c r="K790" s="48"/>
      <c r="L790" s="77"/>
      <c r="M790" s="48"/>
      <c r="N790" s="77"/>
      <c r="P790" s="5"/>
      <c r="T790" s="5"/>
    </row>
    <row r="791" spans="2:20">
      <c r="B791" s="48"/>
      <c r="C791" s="48"/>
      <c r="D791" s="48"/>
      <c r="E791" s="48"/>
      <c r="F791" s="48"/>
      <c r="G791" s="48"/>
      <c r="H791" s="48"/>
      <c r="I791" s="48"/>
      <c r="J791" s="48"/>
      <c r="K791" s="48"/>
      <c r="L791" s="77"/>
      <c r="M791" s="48"/>
      <c r="N791" s="77"/>
      <c r="P791" s="5"/>
      <c r="T791" s="5"/>
    </row>
    <row r="792" spans="2:20">
      <c r="B792" s="48"/>
      <c r="C792" s="48"/>
      <c r="D792" s="48"/>
      <c r="E792" s="48"/>
      <c r="F792" s="48"/>
      <c r="G792" s="48"/>
      <c r="H792" s="48"/>
      <c r="I792" s="48"/>
      <c r="J792" s="48"/>
      <c r="K792" s="48"/>
      <c r="L792" s="77"/>
      <c r="M792" s="48"/>
      <c r="N792" s="77"/>
      <c r="P792" s="5"/>
      <c r="T792" s="5"/>
    </row>
    <row r="793" spans="2:20">
      <c r="B793" s="48"/>
      <c r="C793" s="48"/>
      <c r="D793" s="48"/>
      <c r="E793" s="48"/>
      <c r="F793" s="48"/>
      <c r="G793" s="48"/>
      <c r="H793" s="48"/>
      <c r="I793" s="48"/>
      <c r="J793" s="48"/>
      <c r="K793" s="48"/>
      <c r="L793" s="77"/>
      <c r="M793" s="48"/>
      <c r="N793" s="77"/>
      <c r="P793" s="5"/>
      <c r="T793" s="5"/>
    </row>
    <row r="794" spans="2:20">
      <c r="B794" s="48"/>
      <c r="C794" s="48"/>
      <c r="D794" s="48"/>
      <c r="E794" s="48"/>
      <c r="F794" s="48"/>
      <c r="G794" s="48"/>
      <c r="H794" s="48"/>
      <c r="I794" s="48"/>
      <c r="J794" s="48"/>
      <c r="K794" s="48"/>
      <c r="L794" s="77"/>
      <c r="M794" s="48"/>
      <c r="N794" s="77"/>
      <c r="P794" s="5"/>
      <c r="T794" s="5"/>
    </row>
    <row r="795" spans="2:20"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77"/>
      <c r="M795" s="48"/>
      <c r="N795" s="77"/>
      <c r="P795" s="5"/>
      <c r="T795" s="5"/>
    </row>
    <row r="796" spans="2:20">
      <c r="B796" s="48"/>
      <c r="C796" s="48"/>
      <c r="D796" s="48"/>
      <c r="E796" s="48"/>
      <c r="F796" s="48"/>
      <c r="G796" s="48"/>
      <c r="H796" s="48"/>
      <c r="I796" s="48"/>
      <c r="J796" s="48"/>
      <c r="K796" s="48"/>
      <c r="L796" s="77"/>
      <c r="M796" s="48"/>
      <c r="N796" s="77"/>
      <c r="P796" s="5"/>
      <c r="T796" s="5"/>
    </row>
    <row r="797" spans="2:20">
      <c r="B797" s="48"/>
      <c r="C797" s="48"/>
      <c r="D797" s="48"/>
      <c r="E797" s="48"/>
      <c r="F797" s="48"/>
      <c r="G797" s="48"/>
      <c r="H797" s="48"/>
      <c r="I797" s="48"/>
      <c r="J797" s="48"/>
      <c r="K797" s="48"/>
      <c r="L797" s="77"/>
      <c r="M797" s="48"/>
      <c r="N797" s="77"/>
      <c r="P797" s="5"/>
      <c r="T797" s="5"/>
    </row>
    <row r="798" spans="2:20">
      <c r="B798" s="48"/>
      <c r="C798" s="48"/>
      <c r="D798" s="48"/>
      <c r="E798" s="48"/>
      <c r="F798" s="48"/>
      <c r="G798" s="48"/>
      <c r="H798" s="48"/>
      <c r="I798" s="48"/>
      <c r="J798" s="48"/>
      <c r="K798" s="48"/>
      <c r="L798" s="77"/>
      <c r="M798" s="48"/>
      <c r="N798" s="77"/>
      <c r="P798" s="5"/>
      <c r="T798" s="5"/>
    </row>
    <row r="799" spans="2:20">
      <c r="B799" s="48"/>
      <c r="C799" s="48"/>
      <c r="D799" s="48"/>
      <c r="E799" s="48"/>
      <c r="F799" s="48"/>
      <c r="G799" s="48"/>
      <c r="H799" s="48"/>
      <c r="I799" s="48"/>
      <c r="J799" s="48"/>
      <c r="K799" s="48"/>
      <c r="L799" s="77"/>
      <c r="M799" s="48"/>
      <c r="N799" s="77"/>
      <c r="P799" s="5"/>
      <c r="T799" s="5"/>
    </row>
    <row r="800" spans="2:20">
      <c r="B800" s="48"/>
      <c r="C800" s="48"/>
      <c r="D800" s="48"/>
      <c r="E800" s="48"/>
      <c r="F800" s="48"/>
      <c r="G800" s="48"/>
      <c r="H800" s="48"/>
      <c r="I800" s="48"/>
      <c r="J800" s="48"/>
      <c r="K800" s="48"/>
      <c r="L800" s="77"/>
      <c r="M800" s="48"/>
      <c r="N800" s="77"/>
      <c r="P800" s="5"/>
      <c r="T800" s="5"/>
    </row>
    <row r="801" spans="2:20">
      <c r="B801" s="48"/>
      <c r="C801" s="48"/>
      <c r="D801" s="48"/>
      <c r="E801" s="48"/>
      <c r="F801" s="48"/>
      <c r="G801" s="48"/>
      <c r="H801" s="48"/>
      <c r="I801" s="48"/>
      <c r="J801" s="48"/>
      <c r="K801" s="48"/>
      <c r="L801" s="77"/>
      <c r="M801" s="48"/>
      <c r="N801" s="77"/>
      <c r="P801" s="5"/>
      <c r="T801" s="5"/>
    </row>
    <row r="802" spans="2:20">
      <c r="B802" s="48"/>
      <c r="C802" s="48"/>
      <c r="D802" s="48"/>
      <c r="E802" s="48"/>
      <c r="F802" s="48"/>
      <c r="G802" s="48"/>
      <c r="H802" s="48"/>
      <c r="I802" s="48"/>
      <c r="J802" s="48"/>
      <c r="K802" s="48"/>
      <c r="L802" s="77"/>
      <c r="M802" s="48"/>
      <c r="N802" s="77"/>
      <c r="P802" s="5"/>
      <c r="T802" s="5"/>
    </row>
    <row r="803" spans="2:20">
      <c r="B803" s="48"/>
      <c r="C803" s="48"/>
      <c r="D803" s="48"/>
      <c r="E803" s="48"/>
      <c r="F803" s="48"/>
      <c r="G803" s="48"/>
      <c r="H803" s="48"/>
      <c r="I803" s="48"/>
      <c r="J803" s="48"/>
      <c r="K803" s="48"/>
      <c r="L803" s="77"/>
      <c r="M803" s="48"/>
      <c r="N803" s="77"/>
      <c r="P803" s="5"/>
      <c r="T803" s="5"/>
    </row>
    <row r="804" spans="2:20">
      <c r="B804" s="48"/>
      <c r="C804" s="48"/>
      <c r="D804" s="48"/>
      <c r="E804" s="48"/>
      <c r="F804" s="48"/>
      <c r="G804" s="48"/>
      <c r="H804" s="48"/>
      <c r="I804" s="48"/>
      <c r="J804" s="48"/>
      <c r="K804" s="48"/>
      <c r="L804" s="77"/>
      <c r="M804" s="48"/>
      <c r="N804" s="77"/>
      <c r="P804" s="5"/>
      <c r="T804" s="5"/>
    </row>
    <row r="805" spans="2:20">
      <c r="B805" s="48"/>
      <c r="C805" s="48"/>
      <c r="D805" s="48"/>
      <c r="E805" s="48"/>
      <c r="F805" s="48"/>
      <c r="G805" s="48"/>
      <c r="H805" s="48"/>
      <c r="I805" s="48"/>
      <c r="J805" s="48"/>
      <c r="K805" s="48"/>
      <c r="L805" s="77"/>
      <c r="M805" s="48"/>
      <c r="N805" s="77"/>
      <c r="P805" s="5"/>
      <c r="T805" s="5"/>
    </row>
    <row r="806" spans="2:20">
      <c r="B806" s="48"/>
      <c r="C806" s="48"/>
      <c r="D806" s="48"/>
      <c r="E806" s="48"/>
      <c r="F806" s="48"/>
      <c r="G806" s="48"/>
      <c r="H806" s="48"/>
      <c r="I806" s="48"/>
      <c r="J806" s="48"/>
      <c r="K806" s="48"/>
      <c r="L806" s="77"/>
      <c r="M806" s="48"/>
      <c r="N806" s="77"/>
      <c r="P806" s="5"/>
      <c r="T806" s="5"/>
    </row>
    <row r="807" spans="2:20">
      <c r="B807" s="48"/>
      <c r="C807" s="48"/>
      <c r="D807" s="48"/>
      <c r="E807" s="48"/>
      <c r="F807" s="48"/>
      <c r="G807" s="48"/>
      <c r="H807" s="48"/>
      <c r="I807" s="48"/>
      <c r="J807" s="48"/>
      <c r="K807" s="48"/>
      <c r="L807" s="77"/>
      <c r="M807" s="48"/>
      <c r="N807" s="77"/>
      <c r="P807" s="5"/>
      <c r="T807" s="5"/>
    </row>
    <row r="808" spans="2:20">
      <c r="B808" s="48"/>
      <c r="C808" s="48"/>
      <c r="D808" s="48"/>
      <c r="E808" s="48"/>
      <c r="F808" s="48"/>
      <c r="G808" s="48"/>
      <c r="H808" s="48"/>
      <c r="I808" s="48"/>
      <c r="J808" s="48"/>
      <c r="K808" s="48"/>
      <c r="L808" s="77"/>
      <c r="M808" s="48"/>
      <c r="N808" s="77"/>
      <c r="P808" s="5"/>
      <c r="T808" s="5"/>
    </row>
    <row r="809" spans="2:20">
      <c r="B809" s="48"/>
      <c r="C809" s="48"/>
      <c r="D809" s="48"/>
      <c r="E809" s="48"/>
      <c r="F809" s="48"/>
      <c r="G809" s="48"/>
      <c r="H809" s="48"/>
      <c r="I809" s="48"/>
      <c r="J809" s="48"/>
      <c r="K809" s="48"/>
      <c r="L809" s="77"/>
      <c r="M809" s="48"/>
      <c r="N809" s="77"/>
      <c r="P809" s="5"/>
      <c r="T809" s="5"/>
    </row>
    <row r="810" spans="2:20">
      <c r="B810" s="48"/>
      <c r="C810" s="48"/>
      <c r="D810" s="48"/>
      <c r="E810" s="48"/>
      <c r="F810" s="48"/>
      <c r="G810" s="48"/>
      <c r="H810" s="48"/>
      <c r="I810" s="48"/>
      <c r="J810" s="48"/>
      <c r="K810" s="48"/>
      <c r="L810" s="77"/>
      <c r="M810" s="48"/>
      <c r="N810" s="77"/>
      <c r="P810" s="5"/>
      <c r="T810" s="5"/>
    </row>
    <row r="811" spans="2:20">
      <c r="B811" s="48"/>
      <c r="C811" s="48"/>
      <c r="D811" s="48"/>
      <c r="E811" s="48"/>
      <c r="F811" s="48"/>
      <c r="G811" s="48"/>
      <c r="H811" s="48"/>
      <c r="I811" s="48"/>
      <c r="J811" s="48"/>
      <c r="K811" s="48"/>
      <c r="L811" s="77"/>
      <c r="M811" s="48"/>
      <c r="N811" s="77"/>
      <c r="P811" s="5"/>
      <c r="T811" s="5"/>
    </row>
    <row r="812" spans="2:20">
      <c r="B812" s="48"/>
      <c r="C812" s="48"/>
      <c r="D812" s="48"/>
      <c r="E812" s="48"/>
      <c r="F812" s="48"/>
      <c r="G812" s="48"/>
      <c r="H812" s="48"/>
      <c r="I812" s="48"/>
      <c r="J812" s="48"/>
      <c r="K812" s="48"/>
      <c r="L812" s="77"/>
      <c r="M812" s="48"/>
      <c r="N812" s="77"/>
      <c r="P812" s="5"/>
      <c r="T812" s="5"/>
    </row>
    <row r="813" spans="2:20">
      <c r="B813" s="48"/>
      <c r="C813" s="48"/>
      <c r="D813" s="48"/>
      <c r="E813" s="48"/>
      <c r="F813" s="48"/>
      <c r="G813" s="48"/>
      <c r="H813" s="48"/>
      <c r="I813" s="48"/>
      <c r="J813" s="48"/>
      <c r="K813" s="48"/>
      <c r="L813" s="77"/>
      <c r="M813" s="48"/>
      <c r="N813" s="77"/>
      <c r="P813" s="5"/>
      <c r="T813" s="5"/>
    </row>
    <row r="814" spans="2:20">
      <c r="B814" s="48"/>
      <c r="C814" s="48"/>
      <c r="D814" s="48"/>
      <c r="E814" s="48"/>
      <c r="F814" s="48"/>
      <c r="G814" s="48"/>
      <c r="H814" s="48"/>
      <c r="I814" s="48"/>
      <c r="J814" s="48"/>
      <c r="K814" s="48"/>
      <c r="L814" s="77"/>
      <c r="M814" s="48"/>
      <c r="N814" s="77"/>
      <c r="P814" s="5"/>
      <c r="T814" s="5"/>
    </row>
    <row r="815" spans="2:20">
      <c r="B815" s="48"/>
      <c r="C815" s="48"/>
      <c r="D815" s="48"/>
      <c r="E815" s="48"/>
      <c r="F815" s="48"/>
      <c r="G815" s="48"/>
      <c r="H815" s="48"/>
      <c r="I815" s="48"/>
      <c r="J815" s="48"/>
      <c r="K815" s="48"/>
      <c r="L815" s="77"/>
      <c r="M815" s="48"/>
      <c r="N815" s="77"/>
      <c r="P815" s="5"/>
      <c r="T815" s="5"/>
    </row>
    <row r="816" spans="2:20">
      <c r="B816" s="48"/>
      <c r="C816" s="48"/>
      <c r="D816" s="48"/>
      <c r="E816" s="48"/>
      <c r="F816" s="48"/>
      <c r="G816" s="48"/>
      <c r="H816" s="48"/>
      <c r="I816" s="48"/>
      <c r="J816" s="48"/>
      <c r="K816" s="48"/>
      <c r="L816" s="77"/>
      <c r="M816" s="48"/>
      <c r="N816" s="77"/>
      <c r="P816" s="5"/>
      <c r="T816" s="5"/>
    </row>
    <row r="817" spans="2:20">
      <c r="B817" s="48"/>
      <c r="C817" s="48"/>
      <c r="D817" s="48"/>
      <c r="E817" s="48"/>
      <c r="F817" s="48"/>
      <c r="G817" s="48"/>
      <c r="H817" s="48"/>
      <c r="I817" s="48"/>
      <c r="J817" s="48"/>
      <c r="K817" s="48"/>
      <c r="L817" s="77"/>
      <c r="M817" s="48"/>
      <c r="N817" s="77"/>
      <c r="P817" s="5"/>
      <c r="T817" s="5"/>
    </row>
    <row r="818" spans="2:20">
      <c r="B818" s="48"/>
      <c r="C818" s="48"/>
      <c r="D818" s="48"/>
      <c r="E818" s="48"/>
      <c r="F818" s="48"/>
      <c r="G818" s="48"/>
      <c r="H818" s="48"/>
      <c r="I818" s="48"/>
      <c r="J818" s="48"/>
      <c r="K818" s="48"/>
      <c r="L818" s="77"/>
      <c r="M818" s="48"/>
      <c r="N818" s="77"/>
      <c r="P818" s="5"/>
      <c r="T818" s="5"/>
    </row>
    <row r="819" spans="2:20">
      <c r="B819" s="48"/>
      <c r="C819" s="48"/>
      <c r="D819" s="48"/>
      <c r="E819" s="48"/>
      <c r="F819" s="48"/>
      <c r="G819" s="48"/>
      <c r="H819" s="48"/>
      <c r="I819" s="48"/>
      <c r="J819" s="48"/>
      <c r="K819" s="48"/>
      <c r="L819" s="77"/>
      <c r="M819" s="48"/>
      <c r="N819" s="77"/>
      <c r="P819" s="5"/>
      <c r="T819" s="5"/>
    </row>
    <row r="820" spans="2:20">
      <c r="B820" s="48"/>
      <c r="C820" s="48"/>
      <c r="D820" s="48"/>
      <c r="E820" s="48"/>
      <c r="F820" s="48"/>
      <c r="G820" s="48"/>
      <c r="H820" s="48"/>
      <c r="I820" s="48"/>
      <c r="J820" s="48"/>
      <c r="K820" s="48"/>
      <c r="L820" s="77"/>
      <c r="M820" s="48"/>
      <c r="N820" s="77"/>
      <c r="P820" s="5"/>
      <c r="T820" s="5"/>
    </row>
    <row r="821" spans="2:20">
      <c r="B821" s="48"/>
      <c r="C821" s="48"/>
      <c r="D821" s="48"/>
      <c r="E821" s="48"/>
      <c r="F821" s="48"/>
      <c r="G821" s="48"/>
      <c r="H821" s="48"/>
      <c r="I821" s="48"/>
      <c r="J821" s="48"/>
      <c r="K821" s="48"/>
      <c r="L821" s="77"/>
      <c r="M821" s="48"/>
      <c r="N821" s="77"/>
      <c r="P821" s="5"/>
      <c r="T821" s="5"/>
    </row>
    <row r="822" spans="2:20">
      <c r="B822" s="48"/>
      <c r="C822" s="48"/>
      <c r="D822" s="48"/>
      <c r="E822" s="48"/>
      <c r="F822" s="48"/>
      <c r="G822" s="48"/>
      <c r="H822" s="48"/>
      <c r="I822" s="48"/>
      <c r="J822" s="48"/>
      <c r="K822" s="48"/>
      <c r="L822" s="77"/>
      <c r="M822" s="48"/>
      <c r="N822" s="77"/>
      <c r="P822" s="5"/>
      <c r="T822" s="5"/>
    </row>
    <row r="823" spans="2:20"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77"/>
      <c r="M823" s="48"/>
      <c r="N823" s="77"/>
      <c r="P823" s="5"/>
      <c r="T823" s="5"/>
    </row>
    <row r="824" spans="2:20">
      <c r="B824" s="48"/>
      <c r="C824" s="48"/>
      <c r="D824" s="48"/>
      <c r="E824" s="48"/>
      <c r="F824" s="48"/>
      <c r="G824" s="48"/>
      <c r="H824" s="48"/>
      <c r="I824" s="48"/>
      <c r="J824" s="48"/>
      <c r="K824" s="48"/>
      <c r="L824" s="77"/>
      <c r="M824" s="48"/>
      <c r="N824" s="77"/>
      <c r="P824" s="5"/>
      <c r="T824" s="5"/>
    </row>
    <row r="825" spans="2:20">
      <c r="B825" s="48"/>
      <c r="C825" s="48"/>
      <c r="D825" s="48"/>
      <c r="E825" s="48"/>
      <c r="F825" s="48"/>
      <c r="G825" s="48"/>
      <c r="H825" s="48"/>
      <c r="I825" s="48"/>
      <c r="J825" s="48"/>
      <c r="K825" s="48"/>
      <c r="L825" s="77"/>
      <c r="M825" s="48"/>
      <c r="N825" s="77"/>
      <c r="P825" s="5"/>
      <c r="T825" s="5"/>
    </row>
    <row r="826" spans="2:20">
      <c r="B826" s="48"/>
      <c r="C826" s="48"/>
      <c r="D826" s="48"/>
      <c r="E826" s="48"/>
      <c r="F826" s="48"/>
      <c r="G826" s="48"/>
      <c r="H826" s="48"/>
      <c r="I826" s="48"/>
      <c r="J826" s="48"/>
      <c r="K826" s="48"/>
      <c r="L826" s="77"/>
      <c r="M826" s="48"/>
      <c r="N826" s="77"/>
      <c r="P826" s="5"/>
      <c r="T826" s="5"/>
    </row>
    <row r="827" spans="2:20">
      <c r="B827" s="48"/>
      <c r="C827" s="48"/>
      <c r="D827" s="48"/>
      <c r="E827" s="48"/>
      <c r="F827" s="48"/>
      <c r="G827" s="48"/>
      <c r="H827" s="48"/>
      <c r="I827" s="48"/>
      <c r="J827" s="48"/>
      <c r="K827" s="48"/>
      <c r="L827" s="77"/>
      <c r="M827" s="48"/>
      <c r="N827" s="77"/>
      <c r="P827" s="5"/>
      <c r="T827" s="5"/>
    </row>
    <row r="828" spans="2:20">
      <c r="B828" s="48"/>
      <c r="C828" s="48"/>
      <c r="D828" s="48"/>
      <c r="E828" s="48"/>
      <c r="F828" s="48"/>
      <c r="G828" s="48"/>
      <c r="H828" s="48"/>
      <c r="I828" s="48"/>
      <c r="J828" s="48"/>
      <c r="K828" s="48"/>
      <c r="L828" s="77"/>
      <c r="M828" s="48"/>
      <c r="N828" s="77"/>
      <c r="P828" s="5"/>
      <c r="T828" s="5"/>
    </row>
    <row r="829" spans="2:20">
      <c r="B829" s="48"/>
      <c r="C829" s="48"/>
      <c r="D829" s="48"/>
      <c r="E829" s="48"/>
      <c r="F829" s="48"/>
      <c r="G829" s="48"/>
      <c r="H829" s="48"/>
      <c r="I829" s="48"/>
      <c r="J829" s="48"/>
      <c r="K829" s="48"/>
      <c r="L829" s="77"/>
      <c r="M829" s="48"/>
      <c r="N829" s="77"/>
      <c r="P829" s="5"/>
      <c r="T829" s="5"/>
    </row>
    <row r="830" spans="2:20">
      <c r="B830" s="48"/>
      <c r="C830" s="48"/>
      <c r="D830" s="48"/>
      <c r="E830" s="48"/>
      <c r="F830" s="48"/>
      <c r="G830" s="48"/>
      <c r="H830" s="48"/>
      <c r="I830" s="48"/>
      <c r="J830" s="48"/>
      <c r="K830" s="48"/>
      <c r="L830" s="77"/>
      <c r="M830" s="48"/>
      <c r="N830" s="77"/>
      <c r="P830" s="5"/>
      <c r="T830" s="5"/>
    </row>
    <row r="831" spans="2:20">
      <c r="B831" s="48"/>
      <c r="C831" s="48"/>
      <c r="D831" s="48"/>
      <c r="E831" s="48"/>
      <c r="F831" s="48"/>
      <c r="G831" s="48"/>
      <c r="H831" s="48"/>
      <c r="I831" s="48"/>
      <c r="J831" s="48"/>
      <c r="K831" s="48"/>
      <c r="L831" s="77"/>
      <c r="M831" s="48"/>
      <c r="N831" s="77"/>
      <c r="P831" s="5"/>
      <c r="T831" s="5"/>
    </row>
    <row r="832" spans="2:20">
      <c r="B832" s="48"/>
      <c r="C832" s="48"/>
      <c r="D832" s="48"/>
      <c r="E832" s="48"/>
      <c r="F832" s="48"/>
      <c r="G832" s="48"/>
      <c r="H832" s="48"/>
      <c r="I832" s="48"/>
      <c r="J832" s="48"/>
      <c r="K832" s="48"/>
      <c r="L832" s="77"/>
      <c r="M832" s="48"/>
      <c r="N832" s="77"/>
      <c r="P832" s="5"/>
      <c r="T832" s="5"/>
    </row>
    <row r="833" spans="2:20">
      <c r="B833" s="48"/>
      <c r="C833" s="48"/>
      <c r="D833" s="48"/>
      <c r="E833" s="48"/>
      <c r="F833" s="48"/>
      <c r="G833" s="48"/>
      <c r="H833" s="48"/>
      <c r="I833" s="48"/>
      <c r="J833" s="48"/>
      <c r="K833" s="48"/>
      <c r="L833" s="77"/>
      <c r="M833" s="48"/>
      <c r="N833" s="77"/>
      <c r="P833" s="5"/>
      <c r="T833" s="5"/>
    </row>
    <row r="834" spans="2:20">
      <c r="B834" s="48"/>
      <c r="C834" s="48"/>
      <c r="D834" s="48"/>
      <c r="E834" s="48"/>
      <c r="F834" s="48"/>
      <c r="G834" s="48"/>
      <c r="H834" s="48"/>
      <c r="I834" s="48"/>
      <c r="J834" s="48"/>
      <c r="K834" s="48"/>
      <c r="L834" s="77"/>
      <c r="M834" s="48"/>
      <c r="N834" s="77"/>
      <c r="P834" s="5"/>
      <c r="T834" s="5"/>
    </row>
    <row r="835" spans="2:20">
      <c r="B835" s="48"/>
      <c r="C835" s="48"/>
      <c r="D835" s="48"/>
      <c r="E835" s="48"/>
      <c r="F835" s="48"/>
      <c r="G835" s="48"/>
      <c r="H835" s="48"/>
      <c r="I835" s="48"/>
      <c r="J835" s="48"/>
      <c r="K835" s="48"/>
      <c r="L835" s="77"/>
      <c r="M835" s="48"/>
      <c r="N835" s="77"/>
      <c r="P835" s="5"/>
      <c r="T835" s="5"/>
    </row>
    <row r="836" spans="2:20">
      <c r="B836" s="48"/>
      <c r="C836" s="48"/>
      <c r="D836" s="48"/>
      <c r="E836" s="48"/>
      <c r="F836" s="48"/>
      <c r="G836" s="48"/>
      <c r="H836" s="48"/>
      <c r="I836" s="48"/>
      <c r="J836" s="48"/>
      <c r="K836" s="48"/>
      <c r="L836" s="77"/>
      <c r="M836" s="48"/>
      <c r="N836" s="77"/>
      <c r="P836" s="5"/>
      <c r="T836" s="5"/>
    </row>
    <row r="837" spans="2:20">
      <c r="B837" s="48"/>
      <c r="C837" s="48"/>
      <c r="D837" s="48"/>
      <c r="E837" s="48"/>
      <c r="F837" s="48"/>
      <c r="G837" s="48"/>
      <c r="H837" s="48"/>
      <c r="I837" s="48"/>
      <c r="J837" s="48"/>
      <c r="K837" s="48"/>
      <c r="L837" s="77"/>
      <c r="M837" s="48"/>
      <c r="N837" s="77"/>
      <c r="P837" s="5"/>
      <c r="T837" s="5"/>
    </row>
    <row r="838" spans="2:20">
      <c r="B838" s="48"/>
      <c r="C838" s="48"/>
      <c r="D838" s="48"/>
      <c r="E838" s="48"/>
      <c r="F838" s="48"/>
      <c r="G838" s="48"/>
      <c r="H838" s="48"/>
      <c r="I838" s="48"/>
      <c r="J838" s="48"/>
      <c r="K838" s="48"/>
      <c r="L838" s="77"/>
      <c r="M838" s="48"/>
      <c r="N838" s="77"/>
      <c r="P838" s="5"/>
      <c r="T838" s="5"/>
    </row>
    <row r="839" spans="2:20">
      <c r="B839" s="48"/>
      <c r="C839" s="48"/>
      <c r="D839" s="48"/>
      <c r="E839" s="48"/>
      <c r="F839" s="48"/>
      <c r="G839" s="48"/>
      <c r="H839" s="48"/>
      <c r="I839" s="48"/>
      <c r="J839" s="48"/>
      <c r="K839" s="48"/>
      <c r="L839" s="77"/>
      <c r="M839" s="48"/>
      <c r="N839" s="77"/>
      <c r="P839" s="5"/>
      <c r="T839" s="5"/>
    </row>
    <row r="840" spans="2:20">
      <c r="B840" s="48"/>
      <c r="C840" s="48"/>
      <c r="D840" s="48"/>
      <c r="E840" s="48"/>
      <c r="F840" s="48"/>
      <c r="G840" s="48"/>
      <c r="H840" s="48"/>
      <c r="I840" s="48"/>
      <c r="J840" s="48"/>
      <c r="K840" s="48"/>
      <c r="L840" s="77"/>
      <c r="M840" s="48"/>
      <c r="N840" s="77"/>
      <c r="P840" s="5"/>
      <c r="T840" s="5"/>
    </row>
    <row r="841" spans="2:20">
      <c r="B841" s="48"/>
      <c r="C841" s="48"/>
      <c r="D841" s="48"/>
      <c r="E841" s="48"/>
      <c r="F841" s="48"/>
      <c r="G841" s="48"/>
      <c r="H841" s="48"/>
      <c r="I841" s="48"/>
      <c r="J841" s="48"/>
      <c r="K841" s="48"/>
      <c r="L841" s="77"/>
      <c r="M841" s="48"/>
      <c r="N841" s="77"/>
      <c r="P841" s="5"/>
      <c r="T841" s="5"/>
    </row>
    <row r="842" spans="2:20">
      <c r="B842" s="48"/>
      <c r="C842" s="48"/>
      <c r="D842" s="48"/>
      <c r="E842" s="48"/>
      <c r="F842" s="48"/>
      <c r="G842" s="48"/>
      <c r="H842" s="48"/>
      <c r="I842" s="48"/>
      <c r="J842" s="48"/>
      <c r="K842" s="48"/>
      <c r="L842" s="77"/>
      <c r="M842" s="48"/>
      <c r="N842" s="77"/>
      <c r="P842" s="5"/>
      <c r="T842" s="5"/>
    </row>
    <row r="843" spans="2:20">
      <c r="B843" s="48"/>
      <c r="C843" s="48"/>
      <c r="D843" s="48"/>
      <c r="E843" s="48"/>
      <c r="F843" s="48"/>
      <c r="G843" s="48"/>
      <c r="H843" s="48"/>
      <c r="I843" s="48"/>
      <c r="J843" s="48"/>
      <c r="K843" s="48"/>
      <c r="L843" s="77"/>
      <c r="M843" s="48"/>
      <c r="N843" s="77"/>
      <c r="P843" s="5"/>
      <c r="T843" s="5"/>
    </row>
    <row r="844" spans="2:20">
      <c r="B844" s="48"/>
      <c r="C844" s="48"/>
      <c r="D844" s="48"/>
      <c r="E844" s="48"/>
      <c r="F844" s="48"/>
      <c r="G844" s="48"/>
      <c r="H844" s="48"/>
      <c r="I844" s="48"/>
      <c r="J844" s="48"/>
      <c r="K844" s="48"/>
      <c r="L844" s="77"/>
      <c r="M844" s="48"/>
      <c r="N844" s="77"/>
      <c r="P844" s="5"/>
      <c r="T844" s="5"/>
    </row>
    <row r="845" spans="2:20">
      <c r="B845" s="48"/>
      <c r="C845" s="48"/>
      <c r="D845" s="48"/>
      <c r="E845" s="48"/>
      <c r="F845" s="48"/>
      <c r="G845" s="48"/>
      <c r="H845" s="48"/>
      <c r="I845" s="48"/>
      <c r="J845" s="48"/>
      <c r="K845" s="48"/>
      <c r="L845" s="77"/>
      <c r="M845" s="48"/>
      <c r="N845" s="77"/>
      <c r="P845" s="5"/>
      <c r="T845" s="5"/>
    </row>
    <row r="846" spans="2:20">
      <c r="B846" s="48"/>
      <c r="C846" s="48"/>
      <c r="D846" s="48"/>
      <c r="E846" s="48"/>
      <c r="F846" s="48"/>
      <c r="G846" s="48"/>
      <c r="H846" s="48"/>
      <c r="I846" s="48"/>
      <c r="J846" s="48"/>
      <c r="K846" s="48"/>
      <c r="L846" s="77"/>
      <c r="M846" s="48"/>
      <c r="N846" s="77"/>
      <c r="P846" s="5"/>
      <c r="T846" s="5"/>
    </row>
    <row r="847" spans="2:20">
      <c r="B847" s="48"/>
      <c r="C847" s="48"/>
      <c r="D847" s="48"/>
      <c r="E847" s="48"/>
      <c r="F847" s="48"/>
      <c r="G847" s="48"/>
      <c r="H847" s="48"/>
      <c r="I847" s="48"/>
      <c r="J847" s="48"/>
      <c r="K847" s="48"/>
      <c r="L847" s="77"/>
      <c r="M847" s="48"/>
      <c r="N847" s="77"/>
      <c r="P847" s="5"/>
      <c r="T847" s="5"/>
    </row>
    <row r="848" spans="2:20">
      <c r="B848" s="48"/>
      <c r="C848" s="48"/>
      <c r="D848" s="48"/>
      <c r="E848" s="48"/>
      <c r="F848" s="48"/>
      <c r="G848" s="48"/>
      <c r="H848" s="48"/>
      <c r="I848" s="48"/>
      <c r="J848" s="48"/>
      <c r="K848" s="48"/>
      <c r="L848" s="77"/>
      <c r="M848" s="48"/>
      <c r="N848" s="77"/>
      <c r="P848" s="5"/>
      <c r="T848" s="5"/>
    </row>
    <row r="849" spans="2:20">
      <c r="B849" s="48"/>
      <c r="C849" s="48"/>
      <c r="D849" s="48"/>
      <c r="E849" s="48"/>
      <c r="F849" s="48"/>
      <c r="G849" s="48"/>
      <c r="H849" s="48"/>
      <c r="I849" s="48"/>
      <c r="J849" s="48"/>
      <c r="K849" s="48"/>
      <c r="L849" s="77"/>
      <c r="M849" s="48"/>
      <c r="N849" s="77"/>
      <c r="P849" s="5"/>
      <c r="T849" s="5"/>
    </row>
    <row r="850" spans="2:20">
      <c r="B850" s="48"/>
      <c r="C850" s="48"/>
      <c r="D850" s="48"/>
      <c r="E850" s="48"/>
      <c r="F850" s="48"/>
      <c r="G850" s="48"/>
      <c r="H850" s="48"/>
      <c r="I850" s="48"/>
      <c r="J850" s="48"/>
      <c r="K850" s="48"/>
      <c r="L850" s="77"/>
      <c r="M850" s="48"/>
      <c r="N850" s="77"/>
      <c r="P850" s="5"/>
      <c r="T850" s="5"/>
    </row>
    <row r="851" spans="2:20">
      <c r="B851" s="48"/>
      <c r="C851" s="48"/>
      <c r="D851" s="48"/>
      <c r="E851" s="48"/>
      <c r="F851" s="48"/>
      <c r="G851" s="48"/>
      <c r="H851" s="48"/>
      <c r="I851" s="48"/>
      <c r="J851" s="48"/>
      <c r="K851" s="48"/>
      <c r="L851" s="77"/>
      <c r="M851" s="48"/>
      <c r="N851" s="77"/>
      <c r="P851" s="5"/>
      <c r="T851" s="5"/>
    </row>
    <row r="852" spans="2:20">
      <c r="B852" s="48"/>
      <c r="C852" s="48"/>
      <c r="D852" s="48"/>
      <c r="E852" s="48"/>
      <c r="F852" s="48"/>
      <c r="G852" s="48"/>
      <c r="H852" s="48"/>
      <c r="I852" s="48"/>
      <c r="J852" s="48"/>
      <c r="K852" s="48"/>
      <c r="L852" s="77"/>
      <c r="M852" s="48"/>
      <c r="N852" s="77"/>
      <c r="P852" s="5"/>
      <c r="T852" s="5"/>
    </row>
    <row r="853" spans="2:20">
      <c r="B853" s="48"/>
      <c r="C853" s="48"/>
      <c r="D853" s="48"/>
      <c r="E853" s="48"/>
      <c r="F853" s="48"/>
      <c r="G853" s="48"/>
      <c r="H853" s="48"/>
      <c r="I853" s="48"/>
      <c r="J853" s="48"/>
      <c r="K853" s="48"/>
      <c r="L853" s="77"/>
      <c r="M853" s="48"/>
      <c r="N853" s="77"/>
      <c r="P853" s="5"/>
      <c r="T853" s="5"/>
    </row>
    <row r="854" spans="2:20">
      <c r="B854" s="48"/>
      <c r="C854" s="48"/>
      <c r="D854" s="48"/>
      <c r="E854" s="48"/>
      <c r="F854" s="48"/>
      <c r="G854" s="48"/>
      <c r="H854" s="48"/>
      <c r="I854" s="48"/>
      <c r="J854" s="48"/>
      <c r="K854" s="48"/>
      <c r="L854" s="77"/>
      <c r="M854" s="48"/>
      <c r="N854" s="77"/>
      <c r="P854" s="5"/>
      <c r="T854" s="5"/>
    </row>
    <row r="855" spans="2:20">
      <c r="B855" s="48"/>
      <c r="C855" s="48"/>
      <c r="D855" s="48"/>
      <c r="E855" s="48"/>
      <c r="F855" s="48"/>
      <c r="G855" s="48"/>
      <c r="H855" s="48"/>
      <c r="I855" s="48"/>
      <c r="J855" s="48"/>
      <c r="K855" s="48"/>
      <c r="L855" s="77"/>
      <c r="M855" s="48"/>
      <c r="N855" s="77"/>
      <c r="P855" s="5"/>
      <c r="T855" s="5"/>
    </row>
    <row r="856" spans="2:20">
      <c r="B856" s="48"/>
      <c r="C856" s="48"/>
      <c r="D856" s="48"/>
      <c r="E856" s="48"/>
      <c r="F856" s="48"/>
      <c r="G856" s="48"/>
      <c r="H856" s="48"/>
      <c r="I856" s="48"/>
      <c r="J856" s="48"/>
      <c r="K856" s="48"/>
      <c r="L856" s="77"/>
      <c r="M856" s="48"/>
      <c r="N856" s="77"/>
      <c r="P856" s="5"/>
      <c r="T856" s="5"/>
    </row>
    <row r="857" spans="2:20">
      <c r="B857" s="48"/>
      <c r="C857" s="48"/>
      <c r="D857" s="48"/>
      <c r="E857" s="48"/>
      <c r="F857" s="48"/>
      <c r="G857" s="48"/>
      <c r="H857" s="48"/>
      <c r="I857" s="48"/>
      <c r="J857" s="48"/>
      <c r="K857" s="48"/>
      <c r="L857" s="77"/>
      <c r="M857" s="48"/>
      <c r="N857" s="77"/>
      <c r="P857" s="5"/>
      <c r="T857" s="5"/>
    </row>
    <row r="858" spans="2:20">
      <c r="B858" s="48"/>
      <c r="C858" s="48"/>
      <c r="D858" s="48"/>
      <c r="E858" s="48"/>
      <c r="F858" s="48"/>
      <c r="G858" s="48"/>
      <c r="H858" s="48"/>
      <c r="I858" s="48"/>
      <c r="J858" s="48"/>
      <c r="K858" s="48"/>
      <c r="L858" s="77"/>
      <c r="M858" s="48"/>
      <c r="N858" s="77"/>
      <c r="P858" s="5"/>
      <c r="T858" s="5"/>
    </row>
    <row r="859" spans="2:20">
      <c r="B859" s="48"/>
      <c r="C859" s="48"/>
      <c r="D859" s="48"/>
      <c r="E859" s="48"/>
      <c r="F859" s="48"/>
      <c r="G859" s="48"/>
      <c r="H859" s="48"/>
      <c r="I859" s="48"/>
      <c r="J859" s="48"/>
      <c r="K859" s="48"/>
      <c r="L859" s="77"/>
      <c r="M859" s="48"/>
      <c r="N859" s="77"/>
      <c r="P859" s="5"/>
      <c r="T859" s="5"/>
    </row>
    <row r="860" spans="2:20">
      <c r="B860" s="48"/>
      <c r="C860" s="48"/>
      <c r="D860" s="48"/>
      <c r="E860" s="48"/>
      <c r="F860" s="48"/>
      <c r="G860" s="48"/>
      <c r="H860" s="48"/>
      <c r="I860" s="48"/>
      <c r="J860" s="48"/>
      <c r="K860" s="48"/>
      <c r="L860" s="77"/>
      <c r="M860" s="48"/>
      <c r="N860" s="77"/>
      <c r="P860" s="5"/>
      <c r="T860" s="5"/>
    </row>
    <row r="861" spans="2:20">
      <c r="B861" s="48"/>
      <c r="C861" s="48"/>
      <c r="D861" s="48"/>
      <c r="E861" s="48"/>
      <c r="F861" s="48"/>
      <c r="G861" s="48"/>
      <c r="H861" s="48"/>
      <c r="I861" s="48"/>
      <c r="J861" s="48"/>
      <c r="K861" s="48"/>
      <c r="L861" s="77"/>
      <c r="M861" s="48"/>
      <c r="N861" s="77"/>
      <c r="P861" s="5"/>
      <c r="T861" s="5"/>
    </row>
    <row r="862" spans="2:20">
      <c r="B862" s="48"/>
      <c r="C862" s="48"/>
      <c r="D862" s="48"/>
      <c r="E862" s="48"/>
      <c r="F862" s="48"/>
      <c r="G862" s="48"/>
      <c r="H862" s="48"/>
      <c r="I862" s="48"/>
      <c r="J862" s="48"/>
      <c r="K862" s="48"/>
      <c r="L862" s="77"/>
      <c r="M862" s="48"/>
      <c r="N862" s="77"/>
      <c r="P862" s="5"/>
      <c r="T862" s="5"/>
    </row>
    <row r="863" spans="2:20">
      <c r="B863" s="48"/>
      <c r="C863" s="48"/>
      <c r="D863" s="48"/>
      <c r="E863" s="48"/>
      <c r="F863" s="48"/>
      <c r="G863" s="48"/>
      <c r="H863" s="48"/>
      <c r="I863" s="48"/>
      <c r="J863" s="48"/>
      <c r="K863" s="48"/>
      <c r="L863" s="77"/>
      <c r="M863" s="48"/>
      <c r="N863" s="77"/>
      <c r="P863" s="5"/>
      <c r="T863" s="5"/>
    </row>
    <row r="864" spans="2:20">
      <c r="B864" s="48"/>
      <c r="C864" s="48"/>
      <c r="D864" s="48"/>
      <c r="E864" s="48"/>
      <c r="F864" s="48"/>
      <c r="G864" s="48"/>
      <c r="H864" s="48"/>
      <c r="I864" s="48"/>
      <c r="J864" s="48"/>
      <c r="K864" s="48"/>
      <c r="L864" s="77"/>
      <c r="M864" s="48"/>
      <c r="N864" s="77"/>
      <c r="P864" s="5"/>
      <c r="T864" s="5"/>
    </row>
    <row r="865" spans="2:20">
      <c r="B865" s="48"/>
      <c r="C865" s="48"/>
      <c r="D865" s="48"/>
      <c r="E865" s="48"/>
      <c r="F865" s="48"/>
      <c r="G865" s="48"/>
      <c r="H865" s="48"/>
      <c r="I865" s="48"/>
      <c r="J865" s="48"/>
      <c r="K865" s="48"/>
      <c r="L865" s="77"/>
      <c r="M865" s="48"/>
      <c r="N865" s="77"/>
      <c r="P865" s="5"/>
      <c r="T865" s="5"/>
    </row>
    <row r="866" spans="2:20">
      <c r="B866" s="48"/>
      <c r="C866" s="48"/>
      <c r="D866" s="48"/>
      <c r="E866" s="48"/>
      <c r="F866" s="48"/>
      <c r="G866" s="48"/>
      <c r="H866" s="48"/>
      <c r="I866" s="48"/>
      <c r="J866" s="48"/>
      <c r="K866" s="48"/>
      <c r="L866" s="77"/>
      <c r="M866" s="48"/>
      <c r="N866" s="77"/>
      <c r="P866" s="5"/>
      <c r="T866" s="5"/>
    </row>
    <row r="867" spans="2:20">
      <c r="B867" s="48"/>
      <c r="C867" s="48"/>
      <c r="D867" s="48"/>
      <c r="E867" s="48"/>
      <c r="F867" s="48"/>
      <c r="G867" s="48"/>
      <c r="H867" s="48"/>
      <c r="I867" s="48"/>
      <c r="J867" s="48"/>
      <c r="K867" s="48"/>
      <c r="L867" s="77"/>
      <c r="M867" s="48"/>
      <c r="N867" s="77"/>
      <c r="P867" s="5"/>
      <c r="T867" s="5"/>
    </row>
    <row r="868" spans="2:20">
      <c r="B868" s="48"/>
      <c r="C868" s="48"/>
      <c r="D868" s="48"/>
      <c r="E868" s="48"/>
      <c r="F868" s="48"/>
      <c r="G868" s="48"/>
      <c r="H868" s="48"/>
      <c r="I868" s="48"/>
      <c r="J868" s="48"/>
      <c r="K868" s="48"/>
      <c r="L868" s="77"/>
      <c r="M868" s="48"/>
      <c r="N868" s="77"/>
      <c r="P868" s="5"/>
      <c r="T868" s="5"/>
    </row>
    <row r="869" spans="2:20"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77"/>
      <c r="M869" s="48"/>
      <c r="N869" s="77"/>
      <c r="P869" s="5"/>
      <c r="T869" s="5"/>
    </row>
    <row r="870" spans="2:20">
      <c r="B870" s="48"/>
      <c r="C870" s="48"/>
      <c r="D870" s="48"/>
      <c r="E870" s="48"/>
      <c r="F870" s="48"/>
      <c r="G870" s="48"/>
      <c r="H870" s="48"/>
      <c r="I870" s="48"/>
      <c r="J870" s="48"/>
      <c r="K870" s="48"/>
      <c r="L870" s="77"/>
      <c r="M870" s="48"/>
      <c r="N870" s="77"/>
      <c r="P870" s="5"/>
      <c r="T870" s="5"/>
    </row>
    <row r="871" spans="2:20"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77"/>
      <c r="M871" s="48"/>
      <c r="N871" s="77"/>
      <c r="P871" s="5"/>
      <c r="T871" s="5"/>
    </row>
    <row r="872" spans="2:20">
      <c r="B872" s="48"/>
      <c r="C872" s="48"/>
      <c r="D872" s="48"/>
      <c r="E872" s="48"/>
      <c r="F872" s="48"/>
      <c r="G872" s="48"/>
      <c r="H872" s="48"/>
      <c r="I872" s="48"/>
      <c r="J872" s="48"/>
      <c r="K872" s="48"/>
      <c r="L872" s="77"/>
      <c r="M872" s="48"/>
      <c r="N872" s="77"/>
      <c r="P872" s="5"/>
      <c r="T872" s="5"/>
    </row>
    <row r="873" spans="2:20">
      <c r="B873" s="48"/>
      <c r="C873" s="48"/>
      <c r="D873" s="48"/>
      <c r="E873" s="48"/>
      <c r="F873" s="48"/>
      <c r="G873" s="48"/>
      <c r="H873" s="48"/>
      <c r="I873" s="48"/>
      <c r="J873" s="48"/>
      <c r="K873" s="48"/>
      <c r="L873" s="77"/>
      <c r="M873" s="48"/>
      <c r="N873" s="77"/>
      <c r="P873" s="5"/>
      <c r="T873" s="5"/>
    </row>
    <row r="874" spans="2:20">
      <c r="B874" s="48"/>
      <c r="C874" s="48"/>
      <c r="D874" s="48"/>
      <c r="E874" s="48"/>
      <c r="F874" s="48"/>
      <c r="G874" s="48"/>
      <c r="H874" s="48"/>
      <c r="I874" s="48"/>
      <c r="J874" s="48"/>
      <c r="K874" s="48"/>
      <c r="L874" s="77"/>
      <c r="M874" s="48"/>
      <c r="N874" s="77"/>
      <c r="P874" s="5"/>
      <c r="T874" s="5"/>
    </row>
    <row r="875" spans="2:20">
      <c r="B875" s="48"/>
      <c r="C875" s="48"/>
      <c r="D875" s="48"/>
      <c r="E875" s="48"/>
      <c r="F875" s="48"/>
      <c r="G875" s="48"/>
      <c r="H875" s="48"/>
      <c r="I875" s="48"/>
      <c r="J875" s="48"/>
      <c r="K875" s="48"/>
      <c r="L875" s="77"/>
      <c r="M875" s="48"/>
      <c r="N875" s="77"/>
      <c r="P875" s="5"/>
      <c r="T875" s="5"/>
    </row>
    <row r="876" spans="2:20">
      <c r="B876" s="48"/>
      <c r="C876" s="48"/>
      <c r="D876" s="48"/>
      <c r="E876" s="48"/>
      <c r="F876" s="48"/>
      <c r="G876" s="48"/>
      <c r="H876" s="48"/>
      <c r="I876" s="48"/>
      <c r="J876" s="48"/>
      <c r="K876" s="48"/>
      <c r="L876" s="77"/>
      <c r="M876" s="48"/>
      <c r="N876" s="77"/>
      <c r="P876" s="5"/>
      <c r="T876" s="5"/>
    </row>
    <row r="877" spans="2:20">
      <c r="B877" s="48"/>
      <c r="C877" s="48"/>
      <c r="D877" s="48"/>
      <c r="E877" s="48"/>
      <c r="F877" s="48"/>
      <c r="G877" s="48"/>
      <c r="H877" s="48"/>
      <c r="I877" s="48"/>
      <c r="J877" s="48"/>
      <c r="K877" s="48"/>
      <c r="L877" s="77"/>
      <c r="M877" s="48"/>
      <c r="N877" s="77"/>
      <c r="P877" s="5"/>
      <c r="T877" s="5"/>
    </row>
    <row r="878" spans="2:20">
      <c r="B878" s="48"/>
      <c r="C878" s="48"/>
      <c r="D878" s="48"/>
      <c r="E878" s="48"/>
      <c r="F878" s="48"/>
      <c r="G878" s="48"/>
      <c r="H878" s="48"/>
      <c r="I878" s="48"/>
      <c r="J878" s="48"/>
      <c r="K878" s="48"/>
      <c r="L878" s="77"/>
      <c r="M878" s="48"/>
      <c r="N878" s="77"/>
      <c r="P878" s="5"/>
      <c r="T878" s="5"/>
    </row>
    <row r="879" spans="2:20">
      <c r="B879" s="48"/>
      <c r="C879" s="48"/>
      <c r="D879" s="48"/>
      <c r="E879" s="48"/>
      <c r="F879" s="48"/>
      <c r="G879" s="48"/>
      <c r="H879" s="48"/>
      <c r="I879" s="48"/>
      <c r="J879" s="48"/>
      <c r="K879" s="48"/>
      <c r="L879" s="77"/>
      <c r="M879" s="48"/>
      <c r="N879" s="77"/>
      <c r="P879" s="5"/>
      <c r="T879" s="5"/>
    </row>
    <row r="880" spans="2:20">
      <c r="B880" s="48"/>
      <c r="C880" s="48"/>
      <c r="D880" s="48"/>
      <c r="E880" s="48"/>
      <c r="F880" s="48"/>
      <c r="G880" s="48"/>
      <c r="H880" s="48"/>
      <c r="I880" s="48"/>
      <c r="J880" s="48"/>
      <c r="K880" s="48"/>
      <c r="L880" s="77"/>
      <c r="M880" s="48"/>
      <c r="N880" s="77"/>
      <c r="P880" s="5"/>
      <c r="T880" s="5"/>
    </row>
    <row r="881" spans="2:20">
      <c r="B881" s="48"/>
      <c r="C881" s="48"/>
      <c r="D881" s="48"/>
      <c r="E881" s="48"/>
      <c r="F881" s="48"/>
      <c r="G881" s="48"/>
      <c r="H881" s="48"/>
      <c r="I881" s="48"/>
      <c r="J881" s="48"/>
      <c r="K881" s="48"/>
      <c r="L881" s="77"/>
      <c r="M881" s="48"/>
      <c r="N881" s="77"/>
      <c r="P881" s="5"/>
      <c r="T881" s="5"/>
    </row>
    <row r="882" spans="2:20">
      <c r="B882" s="48"/>
      <c r="C882" s="48"/>
      <c r="D882" s="48"/>
      <c r="E882" s="48"/>
      <c r="F882" s="48"/>
      <c r="G882" s="48"/>
      <c r="H882" s="48"/>
      <c r="I882" s="48"/>
      <c r="J882" s="48"/>
      <c r="K882" s="48"/>
      <c r="L882" s="77"/>
      <c r="M882" s="48"/>
      <c r="N882" s="77"/>
      <c r="P882" s="5"/>
      <c r="T882" s="5"/>
    </row>
    <row r="883" spans="2:20">
      <c r="B883" s="48"/>
      <c r="C883" s="48"/>
      <c r="D883" s="48"/>
      <c r="E883" s="48"/>
      <c r="F883" s="48"/>
      <c r="G883" s="48"/>
      <c r="H883" s="48"/>
      <c r="I883" s="48"/>
      <c r="J883" s="48"/>
      <c r="K883" s="48"/>
      <c r="L883" s="77"/>
      <c r="M883" s="48"/>
      <c r="N883" s="77"/>
      <c r="P883" s="5"/>
      <c r="T883" s="5"/>
    </row>
    <row r="884" spans="2:20">
      <c r="B884" s="48"/>
      <c r="C884" s="48"/>
      <c r="D884" s="48"/>
      <c r="E884" s="48"/>
      <c r="F884" s="48"/>
      <c r="G884" s="48"/>
      <c r="H884" s="48"/>
      <c r="I884" s="48"/>
      <c r="J884" s="48"/>
      <c r="K884" s="48"/>
      <c r="L884" s="77"/>
      <c r="M884" s="48"/>
      <c r="N884" s="77"/>
      <c r="P884" s="5"/>
      <c r="T884" s="5"/>
    </row>
    <row r="885" spans="2:20">
      <c r="B885" s="48"/>
      <c r="C885" s="48"/>
      <c r="D885" s="48"/>
      <c r="E885" s="48"/>
      <c r="F885" s="48"/>
      <c r="G885" s="48"/>
      <c r="H885" s="48"/>
      <c r="I885" s="48"/>
      <c r="J885" s="48"/>
      <c r="K885" s="48"/>
      <c r="L885" s="77"/>
      <c r="M885" s="48"/>
      <c r="N885" s="77"/>
      <c r="P885" s="5"/>
      <c r="T885" s="5"/>
    </row>
    <row r="886" spans="2:20">
      <c r="B886" s="48"/>
      <c r="C886" s="48"/>
      <c r="D886" s="48"/>
      <c r="E886" s="48"/>
      <c r="F886" s="48"/>
      <c r="G886" s="48"/>
      <c r="H886" s="48"/>
      <c r="I886" s="48"/>
      <c r="J886" s="48"/>
      <c r="K886" s="48"/>
      <c r="L886" s="77"/>
      <c r="M886" s="48"/>
      <c r="N886" s="77"/>
      <c r="P886" s="5"/>
      <c r="T886" s="5"/>
    </row>
    <row r="887" spans="2:20"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77"/>
      <c r="M887" s="48"/>
      <c r="N887" s="77"/>
      <c r="P887" s="5"/>
      <c r="T887" s="5"/>
    </row>
    <row r="888" spans="2:20">
      <c r="B888" s="48"/>
      <c r="C888" s="48"/>
      <c r="D888" s="48"/>
      <c r="E888" s="48"/>
      <c r="F888" s="48"/>
      <c r="G888" s="48"/>
      <c r="H888" s="48"/>
      <c r="I888" s="48"/>
      <c r="J888" s="48"/>
      <c r="K888" s="48"/>
      <c r="L888" s="77"/>
      <c r="M888" s="48"/>
      <c r="N888" s="77"/>
      <c r="P888" s="5"/>
      <c r="T888" s="5"/>
    </row>
    <row r="889" spans="2:20">
      <c r="B889" s="48"/>
      <c r="C889" s="48"/>
      <c r="D889" s="48"/>
      <c r="E889" s="48"/>
      <c r="F889" s="48"/>
      <c r="G889" s="48"/>
      <c r="H889" s="48"/>
      <c r="I889" s="48"/>
      <c r="J889" s="48"/>
      <c r="K889" s="48"/>
      <c r="L889" s="77"/>
      <c r="M889" s="48"/>
      <c r="N889" s="77"/>
      <c r="P889" s="5"/>
      <c r="T889" s="5"/>
    </row>
    <row r="890" spans="2:20">
      <c r="B890" s="48"/>
      <c r="C890" s="48"/>
      <c r="D890" s="48"/>
      <c r="E890" s="48"/>
      <c r="F890" s="48"/>
      <c r="G890" s="48"/>
      <c r="H890" s="48"/>
      <c r="I890" s="48"/>
      <c r="J890" s="48"/>
      <c r="K890" s="48"/>
      <c r="L890" s="77"/>
      <c r="M890" s="48"/>
      <c r="N890" s="77"/>
      <c r="P890" s="5"/>
      <c r="T890" s="5"/>
    </row>
    <row r="891" spans="2:20">
      <c r="B891" s="48"/>
      <c r="C891" s="48"/>
      <c r="D891" s="48"/>
      <c r="E891" s="48"/>
      <c r="F891" s="48"/>
      <c r="G891" s="48"/>
      <c r="H891" s="48"/>
      <c r="I891" s="48"/>
      <c r="J891" s="48"/>
      <c r="K891" s="48"/>
      <c r="L891" s="77"/>
      <c r="M891" s="48"/>
      <c r="N891" s="77"/>
      <c r="P891" s="5"/>
      <c r="T891" s="5"/>
    </row>
    <row r="892" spans="2:20">
      <c r="B892" s="48"/>
      <c r="C892" s="48"/>
      <c r="D892" s="48"/>
      <c r="E892" s="48"/>
      <c r="F892" s="48"/>
      <c r="G892" s="48"/>
      <c r="H892" s="48"/>
      <c r="I892" s="48"/>
      <c r="J892" s="48"/>
      <c r="K892" s="48"/>
      <c r="L892" s="77"/>
      <c r="M892" s="48"/>
      <c r="N892" s="77"/>
      <c r="P892" s="5"/>
      <c r="T892" s="5"/>
    </row>
    <row r="893" spans="2:20">
      <c r="B893" s="48"/>
      <c r="C893" s="48"/>
      <c r="D893" s="48"/>
      <c r="E893" s="48"/>
      <c r="F893" s="48"/>
      <c r="G893" s="48"/>
      <c r="H893" s="48"/>
      <c r="I893" s="48"/>
      <c r="J893" s="48"/>
      <c r="K893" s="48"/>
      <c r="L893" s="77"/>
      <c r="M893" s="48"/>
      <c r="N893" s="77"/>
      <c r="P893" s="5"/>
      <c r="T893" s="5"/>
    </row>
    <row r="894" spans="2:20">
      <c r="B894" s="48"/>
      <c r="C894" s="48"/>
      <c r="D894" s="48"/>
      <c r="E894" s="48"/>
      <c r="F894" s="48"/>
      <c r="G894" s="48"/>
      <c r="H894" s="48"/>
      <c r="I894" s="48"/>
      <c r="J894" s="48"/>
      <c r="K894" s="48"/>
      <c r="L894" s="77"/>
      <c r="M894" s="48"/>
      <c r="N894" s="77"/>
      <c r="P894" s="5"/>
      <c r="T894" s="5"/>
    </row>
    <row r="895" spans="2:20">
      <c r="B895" s="48"/>
      <c r="C895" s="48"/>
      <c r="D895" s="48"/>
      <c r="E895" s="48"/>
      <c r="F895" s="48"/>
      <c r="G895" s="48"/>
      <c r="H895" s="48"/>
      <c r="I895" s="48"/>
      <c r="J895" s="48"/>
      <c r="K895" s="48"/>
      <c r="L895" s="77"/>
      <c r="M895" s="48"/>
      <c r="N895" s="77"/>
      <c r="P895" s="5"/>
      <c r="T895" s="5"/>
    </row>
    <row r="896" spans="2:20">
      <c r="B896" s="48"/>
      <c r="C896" s="48"/>
      <c r="D896" s="48"/>
      <c r="E896" s="48"/>
      <c r="F896" s="48"/>
      <c r="G896" s="48"/>
      <c r="H896" s="48"/>
      <c r="I896" s="48"/>
      <c r="J896" s="48"/>
      <c r="K896" s="48"/>
      <c r="L896" s="77"/>
      <c r="M896" s="48"/>
      <c r="N896" s="77"/>
      <c r="P896" s="5"/>
      <c r="T896" s="5"/>
    </row>
    <row r="897" spans="2:20">
      <c r="B897" s="48"/>
      <c r="C897" s="48"/>
      <c r="D897" s="48"/>
      <c r="E897" s="48"/>
      <c r="F897" s="48"/>
      <c r="G897" s="48"/>
      <c r="H897" s="48"/>
      <c r="I897" s="48"/>
      <c r="J897" s="48"/>
      <c r="K897" s="48"/>
      <c r="L897" s="77"/>
      <c r="M897" s="48"/>
      <c r="N897" s="77"/>
      <c r="P897" s="5"/>
      <c r="T897" s="5"/>
    </row>
    <row r="898" spans="2:20">
      <c r="B898" s="48"/>
      <c r="C898" s="48"/>
      <c r="D898" s="48"/>
      <c r="E898" s="48"/>
      <c r="F898" s="48"/>
      <c r="G898" s="48"/>
      <c r="H898" s="48"/>
      <c r="I898" s="48"/>
      <c r="J898" s="48"/>
      <c r="K898" s="48"/>
      <c r="L898" s="77"/>
      <c r="M898" s="48"/>
      <c r="N898" s="77"/>
      <c r="P898" s="5"/>
      <c r="T898" s="5"/>
    </row>
    <row r="899" spans="2:20"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77"/>
      <c r="M899" s="48"/>
      <c r="N899" s="77"/>
      <c r="P899" s="5"/>
      <c r="T899" s="5"/>
    </row>
    <row r="900" spans="2:20">
      <c r="B900" s="48"/>
      <c r="C900" s="48"/>
      <c r="D900" s="48"/>
      <c r="E900" s="48"/>
      <c r="F900" s="48"/>
      <c r="G900" s="48"/>
      <c r="H900" s="48"/>
      <c r="I900" s="48"/>
      <c r="J900" s="48"/>
      <c r="K900" s="48"/>
      <c r="L900" s="77"/>
      <c r="M900" s="48"/>
      <c r="N900" s="77"/>
      <c r="P900" s="5"/>
      <c r="T900" s="5"/>
    </row>
    <row r="901" spans="2:20">
      <c r="B901" s="48"/>
      <c r="C901" s="48"/>
      <c r="D901" s="48"/>
      <c r="E901" s="48"/>
      <c r="F901" s="48"/>
      <c r="G901" s="48"/>
      <c r="H901" s="48"/>
      <c r="I901" s="48"/>
      <c r="J901" s="48"/>
      <c r="K901" s="48"/>
      <c r="L901" s="77"/>
      <c r="M901" s="48"/>
      <c r="N901" s="77"/>
      <c r="P901" s="5"/>
      <c r="T901" s="5"/>
    </row>
    <row r="902" spans="2:20">
      <c r="B902" s="48"/>
      <c r="C902" s="48"/>
      <c r="D902" s="48"/>
      <c r="E902" s="48"/>
      <c r="F902" s="48"/>
      <c r="G902" s="48"/>
      <c r="H902" s="48"/>
      <c r="I902" s="48"/>
      <c r="J902" s="48"/>
      <c r="K902" s="48"/>
      <c r="L902" s="77"/>
      <c r="M902" s="48"/>
      <c r="N902" s="77"/>
      <c r="P902" s="5"/>
      <c r="T902" s="5"/>
    </row>
    <row r="903" spans="2:20">
      <c r="B903" s="48"/>
      <c r="C903" s="48"/>
      <c r="D903" s="48"/>
      <c r="E903" s="48"/>
      <c r="F903" s="48"/>
      <c r="G903" s="48"/>
      <c r="H903" s="48"/>
      <c r="I903" s="48"/>
      <c r="J903" s="48"/>
      <c r="K903" s="48"/>
      <c r="L903" s="77"/>
      <c r="M903" s="48"/>
      <c r="N903" s="77"/>
      <c r="P903" s="5"/>
      <c r="T903" s="5"/>
    </row>
    <row r="904" spans="2:20">
      <c r="B904" s="48"/>
      <c r="C904" s="48"/>
      <c r="D904" s="48"/>
      <c r="E904" s="48"/>
      <c r="F904" s="48"/>
      <c r="G904" s="48"/>
      <c r="H904" s="48"/>
      <c r="I904" s="48"/>
      <c r="J904" s="48"/>
      <c r="K904" s="48"/>
      <c r="L904" s="77"/>
      <c r="M904" s="48"/>
      <c r="N904" s="77"/>
      <c r="P904" s="5"/>
      <c r="T904" s="5"/>
    </row>
    <row r="905" spans="2:20"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77"/>
      <c r="M905" s="48"/>
      <c r="N905" s="77"/>
      <c r="P905" s="5"/>
      <c r="T905" s="5"/>
    </row>
    <row r="906" spans="2:20">
      <c r="B906" s="48"/>
      <c r="C906" s="48"/>
      <c r="D906" s="48"/>
      <c r="E906" s="48"/>
      <c r="F906" s="48"/>
      <c r="G906" s="48"/>
      <c r="H906" s="48"/>
      <c r="I906" s="48"/>
      <c r="J906" s="48"/>
      <c r="K906" s="48"/>
      <c r="L906" s="77"/>
      <c r="M906" s="48"/>
      <c r="N906" s="77"/>
      <c r="P906" s="5"/>
      <c r="T906" s="5"/>
    </row>
    <row r="907" spans="2:20">
      <c r="B907" s="48"/>
      <c r="C907" s="48"/>
      <c r="D907" s="48"/>
      <c r="E907" s="48"/>
      <c r="F907" s="48"/>
      <c r="G907" s="48"/>
      <c r="H907" s="48"/>
      <c r="I907" s="48"/>
      <c r="J907" s="48"/>
      <c r="K907" s="48"/>
      <c r="L907" s="77"/>
      <c r="M907" s="48"/>
      <c r="N907" s="77"/>
      <c r="P907" s="5"/>
      <c r="T907" s="5"/>
    </row>
    <row r="908" spans="2:20">
      <c r="B908" s="48"/>
      <c r="C908" s="48"/>
      <c r="D908" s="48"/>
      <c r="E908" s="48"/>
      <c r="F908" s="48"/>
      <c r="G908" s="48"/>
      <c r="H908" s="48"/>
      <c r="I908" s="48"/>
      <c r="J908" s="48"/>
      <c r="K908" s="48"/>
      <c r="L908" s="77"/>
      <c r="M908" s="48"/>
      <c r="N908" s="77"/>
      <c r="P908" s="5"/>
      <c r="T908" s="5"/>
    </row>
    <row r="909" spans="2:20"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77"/>
      <c r="M909" s="48"/>
      <c r="N909" s="77"/>
      <c r="P909" s="5"/>
      <c r="T909" s="5"/>
    </row>
    <row r="910" spans="2:20">
      <c r="B910" s="48"/>
      <c r="C910" s="48"/>
      <c r="D910" s="48"/>
      <c r="E910" s="48"/>
      <c r="F910" s="48"/>
      <c r="G910" s="48"/>
      <c r="H910" s="48"/>
      <c r="I910" s="48"/>
      <c r="J910" s="48"/>
      <c r="K910" s="48"/>
      <c r="L910" s="77"/>
      <c r="M910" s="48"/>
      <c r="N910" s="77"/>
      <c r="P910" s="5"/>
      <c r="T910" s="5"/>
    </row>
    <row r="911" spans="2:20">
      <c r="B911" s="48"/>
      <c r="C911" s="48"/>
      <c r="D911" s="48"/>
      <c r="E911" s="48"/>
      <c r="F911" s="48"/>
      <c r="G911" s="48"/>
      <c r="H911" s="48"/>
      <c r="I911" s="48"/>
      <c r="J911" s="48"/>
      <c r="K911" s="48"/>
      <c r="L911" s="77"/>
      <c r="M911" s="48"/>
      <c r="N911" s="77"/>
      <c r="P911" s="5"/>
      <c r="T911" s="5"/>
    </row>
    <row r="912" spans="2:20">
      <c r="B912" s="48"/>
      <c r="C912" s="48"/>
      <c r="D912" s="48"/>
      <c r="E912" s="48"/>
      <c r="F912" s="48"/>
      <c r="G912" s="48"/>
      <c r="H912" s="48"/>
      <c r="I912" s="48"/>
      <c r="J912" s="48"/>
      <c r="K912" s="48"/>
      <c r="L912" s="77"/>
      <c r="M912" s="48"/>
      <c r="N912" s="77"/>
      <c r="P912" s="5"/>
      <c r="T912" s="5"/>
    </row>
    <row r="913" spans="2:20">
      <c r="B913" s="48"/>
      <c r="C913" s="48"/>
      <c r="D913" s="48"/>
      <c r="E913" s="48"/>
      <c r="F913" s="48"/>
      <c r="G913" s="48"/>
      <c r="H913" s="48"/>
      <c r="I913" s="48"/>
      <c r="J913" s="48"/>
      <c r="K913" s="48"/>
      <c r="L913" s="77"/>
      <c r="M913" s="48"/>
      <c r="N913" s="77"/>
      <c r="P913" s="5"/>
      <c r="T913" s="5"/>
    </row>
    <row r="914" spans="2:20">
      <c r="B914" s="48"/>
      <c r="C914" s="48"/>
      <c r="D914" s="48"/>
      <c r="E914" s="48"/>
      <c r="F914" s="48"/>
      <c r="G914" s="48"/>
      <c r="H914" s="48"/>
      <c r="I914" s="48"/>
      <c r="J914" s="48"/>
      <c r="K914" s="48"/>
      <c r="L914" s="77"/>
      <c r="M914" s="48"/>
      <c r="N914" s="77"/>
      <c r="P914" s="5"/>
      <c r="T914" s="5"/>
    </row>
    <row r="915" spans="2:20">
      <c r="B915" s="48"/>
      <c r="C915" s="48"/>
      <c r="D915" s="48"/>
      <c r="E915" s="48"/>
      <c r="F915" s="48"/>
      <c r="G915" s="48"/>
      <c r="H915" s="48"/>
      <c r="I915" s="48"/>
      <c r="J915" s="48"/>
      <c r="K915" s="48"/>
      <c r="L915" s="77"/>
      <c r="M915" s="48"/>
      <c r="N915" s="77"/>
      <c r="P915" s="5"/>
      <c r="T915" s="5"/>
    </row>
    <row r="916" spans="2:20">
      <c r="B916" s="48"/>
      <c r="C916" s="48"/>
      <c r="D916" s="48"/>
      <c r="E916" s="48"/>
      <c r="F916" s="48"/>
      <c r="G916" s="48"/>
      <c r="H916" s="48"/>
      <c r="I916" s="48"/>
      <c r="J916" s="48"/>
      <c r="K916" s="48"/>
      <c r="L916" s="77"/>
      <c r="M916" s="48"/>
      <c r="N916" s="77"/>
      <c r="P916" s="5"/>
      <c r="T916" s="5"/>
    </row>
    <row r="917" spans="2:20"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77"/>
      <c r="M917" s="48"/>
      <c r="N917" s="77"/>
      <c r="P917" s="5"/>
      <c r="T917" s="5"/>
    </row>
    <row r="918" spans="2:20">
      <c r="B918" s="48"/>
      <c r="C918" s="48"/>
      <c r="D918" s="48"/>
      <c r="E918" s="48"/>
      <c r="F918" s="48"/>
      <c r="G918" s="48"/>
      <c r="H918" s="48"/>
      <c r="I918" s="48"/>
      <c r="J918" s="48"/>
      <c r="K918" s="48"/>
      <c r="L918" s="77"/>
      <c r="M918" s="48"/>
      <c r="N918" s="77"/>
      <c r="P918" s="5"/>
      <c r="T918" s="5"/>
    </row>
    <row r="919" spans="2:20">
      <c r="B919" s="48"/>
      <c r="C919" s="48"/>
      <c r="D919" s="48"/>
      <c r="E919" s="48"/>
      <c r="F919" s="48"/>
      <c r="G919" s="48"/>
      <c r="H919" s="48"/>
      <c r="I919" s="48"/>
      <c r="J919" s="48"/>
      <c r="K919" s="48"/>
      <c r="L919" s="77"/>
      <c r="M919" s="48"/>
      <c r="N919" s="77"/>
      <c r="P919" s="5"/>
      <c r="T919" s="5"/>
    </row>
    <row r="920" spans="2:20">
      <c r="B920" s="48"/>
      <c r="C920" s="48"/>
      <c r="D920" s="48"/>
      <c r="E920" s="48"/>
      <c r="F920" s="48"/>
      <c r="G920" s="48"/>
      <c r="H920" s="48"/>
      <c r="I920" s="48"/>
      <c r="J920" s="48"/>
      <c r="K920" s="48"/>
      <c r="L920" s="77"/>
      <c r="M920" s="48"/>
      <c r="N920" s="77"/>
      <c r="P920" s="5"/>
      <c r="T920" s="5"/>
    </row>
    <row r="921" spans="2:20">
      <c r="B921" s="48"/>
      <c r="C921" s="48"/>
      <c r="D921" s="48"/>
      <c r="E921" s="48"/>
      <c r="F921" s="48"/>
      <c r="G921" s="48"/>
      <c r="H921" s="48"/>
      <c r="I921" s="48"/>
      <c r="J921" s="48"/>
      <c r="K921" s="48"/>
      <c r="L921" s="77"/>
      <c r="M921" s="48"/>
      <c r="N921" s="77"/>
      <c r="P921" s="5"/>
      <c r="T921" s="5"/>
    </row>
    <row r="922" spans="2:20">
      <c r="B922" s="48"/>
      <c r="C922" s="48"/>
      <c r="D922" s="48"/>
      <c r="E922" s="48"/>
      <c r="F922" s="48"/>
      <c r="G922" s="48"/>
      <c r="H922" s="48"/>
      <c r="I922" s="48"/>
      <c r="J922" s="48"/>
      <c r="K922" s="48"/>
      <c r="L922" s="77"/>
      <c r="M922" s="48"/>
      <c r="N922" s="77"/>
      <c r="P922" s="5"/>
      <c r="T922" s="5"/>
    </row>
    <row r="923" spans="2:20">
      <c r="B923" s="48"/>
      <c r="C923" s="48"/>
      <c r="D923" s="48"/>
      <c r="E923" s="48"/>
      <c r="F923" s="48"/>
      <c r="G923" s="48"/>
      <c r="H923" s="48"/>
      <c r="I923" s="48"/>
      <c r="J923" s="48"/>
      <c r="K923" s="48"/>
      <c r="L923" s="77"/>
      <c r="M923" s="48"/>
      <c r="N923" s="77"/>
      <c r="P923" s="5"/>
      <c r="T923" s="5"/>
    </row>
    <row r="924" spans="2:20">
      <c r="B924" s="48"/>
      <c r="C924" s="48"/>
      <c r="D924" s="48"/>
      <c r="E924" s="48"/>
      <c r="F924" s="48"/>
      <c r="G924" s="48"/>
      <c r="H924" s="48"/>
      <c r="I924" s="48"/>
      <c r="J924" s="48"/>
      <c r="K924" s="48"/>
      <c r="L924" s="77"/>
      <c r="M924" s="48"/>
      <c r="N924" s="77"/>
      <c r="P924" s="5"/>
      <c r="T924" s="5"/>
    </row>
    <row r="925" spans="2:20">
      <c r="B925" s="48"/>
      <c r="C925" s="48"/>
      <c r="D925" s="48"/>
      <c r="E925" s="48"/>
      <c r="F925" s="48"/>
      <c r="G925" s="48"/>
      <c r="H925" s="48"/>
      <c r="I925" s="48"/>
      <c r="J925" s="48"/>
      <c r="K925" s="48"/>
      <c r="L925" s="77"/>
      <c r="M925" s="48"/>
      <c r="N925" s="77"/>
      <c r="P925" s="5"/>
      <c r="T925" s="5"/>
    </row>
    <row r="926" spans="2:20">
      <c r="B926" s="48"/>
      <c r="C926" s="48"/>
      <c r="D926" s="48"/>
      <c r="E926" s="48"/>
      <c r="F926" s="48"/>
      <c r="G926" s="48"/>
      <c r="H926" s="48"/>
      <c r="I926" s="48"/>
      <c r="J926" s="48"/>
      <c r="K926" s="48"/>
      <c r="L926" s="77"/>
      <c r="M926" s="48"/>
      <c r="N926" s="77"/>
      <c r="P926" s="5"/>
      <c r="T926" s="5"/>
    </row>
    <row r="927" spans="2:20">
      <c r="B927" s="48"/>
      <c r="C927" s="48"/>
      <c r="D927" s="48"/>
      <c r="E927" s="48"/>
      <c r="F927" s="48"/>
      <c r="G927" s="48"/>
      <c r="H927" s="48"/>
      <c r="I927" s="48"/>
      <c r="J927" s="48"/>
      <c r="K927" s="48"/>
      <c r="L927" s="77"/>
      <c r="M927" s="48"/>
      <c r="N927" s="77"/>
      <c r="P927" s="5"/>
      <c r="T927" s="5"/>
    </row>
    <row r="928" spans="2:20">
      <c r="B928" s="48"/>
      <c r="C928" s="48"/>
      <c r="D928" s="48"/>
      <c r="E928" s="48"/>
      <c r="F928" s="48"/>
      <c r="G928" s="48"/>
      <c r="H928" s="48"/>
      <c r="I928" s="48"/>
      <c r="J928" s="48"/>
      <c r="K928" s="48"/>
      <c r="L928" s="77"/>
      <c r="M928" s="48"/>
      <c r="N928" s="77"/>
      <c r="P928" s="5"/>
      <c r="T928" s="5"/>
    </row>
    <row r="929" spans="2:20">
      <c r="B929" s="48"/>
      <c r="C929" s="48"/>
      <c r="D929" s="48"/>
      <c r="E929" s="48"/>
      <c r="F929" s="48"/>
      <c r="G929" s="48"/>
      <c r="H929" s="48"/>
      <c r="I929" s="48"/>
      <c r="J929" s="48"/>
      <c r="K929" s="48"/>
      <c r="L929" s="77"/>
      <c r="M929" s="48"/>
      <c r="N929" s="77"/>
      <c r="P929" s="5"/>
      <c r="T929" s="5"/>
    </row>
    <row r="930" spans="2:20">
      <c r="B930" s="48"/>
      <c r="C930" s="48"/>
      <c r="D930" s="48"/>
      <c r="E930" s="48"/>
      <c r="F930" s="48"/>
      <c r="G930" s="48"/>
      <c r="H930" s="48"/>
      <c r="I930" s="48"/>
      <c r="J930" s="48"/>
      <c r="K930" s="48"/>
      <c r="L930" s="77"/>
      <c r="M930" s="48"/>
      <c r="N930" s="77"/>
      <c r="P930" s="5"/>
      <c r="T930" s="5"/>
    </row>
    <row r="931" spans="2:20">
      <c r="B931" s="48"/>
      <c r="C931" s="48"/>
      <c r="D931" s="48"/>
      <c r="E931" s="48"/>
      <c r="F931" s="48"/>
      <c r="G931" s="48"/>
      <c r="H931" s="48"/>
      <c r="I931" s="48"/>
      <c r="J931" s="48"/>
      <c r="K931" s="48"/>
      <c r="L931" s="77"/>
      <c r="M931" s="48"/>
      <c r="N931" s="77"/>
      <c r="P931" s="5"/>
      <c r="T931" s="5"/>
    </row>
    <row r="932" spans="2:20">
      <c r="B932" s="48"/>
      <c r="C932" s="48"/>
      <c r="D932" s="48"/>
      <c r="E932" s="48"/>
      <c r="F932" s="48"/>
      <c r="G932" s="48"/>
      <c r="H932" s="48"/>
      <c r="I932" s="48"/>
      <c r="J932" s="48"/>
      <c r="K932" s="48"/>
      <c r="L932" s="77"/>
      <c r="M932" s="48"/>
      <c r="N932" s="77"/>
      <c r="P932" s="5"/>
      <c r="T932" s="5"/>
    </row>
    <row r="933" spans="2:20">
      <c r="B933" s="48"/>
      <c r="C933" s="48"/>
      <c r="D933" s="48"/>
      <c r="E933" s="48"/>
      <c r="F933" s="48"/>
      <c r="G933" s="48"/>
      <c r="H933" s="48"/>
      <c r="I933" s="48"/>
      <c r="J933" s="48"/>
      <c r="K933" s="48"/>
      <c r="L933" s="77"/>
      <c r="M933" s="48"/>
      <c r="N933" s="77"/>
      <c r="P933" s="5"/>
      <c r="T933" s="5"/>
    </row>
    <row r="934" spans="2:20">
      <c r="B934" s="48"/>
      <c r="C934" s="48"/>
      <c r="D934" s="48"/>
      <c r="E934" s="48"/>
      <c r="F934" s="48"/>
      <c r="G934" s="48"/>
      <c r="H934" s="48"/>
      <c r="I934" s="48"/>
      <c r="J934" s="48"/>
      <c r="K934" s="48"/>
      <c r="L934" s="77"/>
      <c r="M934" s="48"/>
      <c r="N934" s="77"/>
      <c r="P934" s="5"/>
      <c r="T934" s="5"/>
    </row>
    <row r="935" spans="2:20"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77"/>
      <c r="M935" s="48"/>
      <c r="N935" s="77"/>
      <c r="P935" s="5"/>
      <c r="T935" s="5"/>
    </row>
    <row r="936" spans="2:20">
      <c r="B936" s="48"/>
      <c r="C936" s="48"/>
      <c r="D936" s="48"/>
      <c r="E936" s="48"/>
      <c r="F936" s="48"/>
      <c r="G936" s="48"/>
      <c r="H936" s="48"/>
      <c r="I936" s="48"/>
      <c r="J936" s="48"/>
      <c r="K936" s="48"/>
      <c r="L936" s="77"/>
      <c r="M936" s="48"/>
      <c r="N936" s="77"/>
      <c r="P936" s="5"/>
      <c r="T936" s="5"/>
    </row>
    <row r="937" spans="2:20">
      <c r="B937" s="48"/>
      <c r="C937" s="48"/>
      <c r="D937" s="48"/>
      <c r="E937" s="48"/>
      <c r="F937" s="48"/>
      <c r="G937" s="48"/>
      <c r="H937" s="48"/>
      <c r="I937" s="48"/>
      <c r="J937" s="48"/>
      <c r="K937" s="48"/>
      <c r="L937" s="77"/>
      <c r="M937" s="48"/>
      <c r="N937" s="77"/>
      <c r="P937" s="5"/>
      <c r="T937" s="5"/>
    </row>
    <row r="938" spans="2:20">
      <c r="B938" s="48"/>
      <c r="C938" s="48"/>
      <c r="D938" s="48"/>
      <c r="E938" s="48"/>
      <c r="F938" s="48"/>
      <c r="G938" s="48"/>
      <c r="H938" s="48"/>
      <c r="I938" s="48"/>
      <c r="J938" s="48"/>
      <c r="K938" s="48"/>
      <c r="L938" s="77"/>
      <c r="M938" s="48"/>
      <c r="N938" s="77"/>
      <c r="P938" s="5"/>
      <c r="T938" s="5"/>
    </row>
    <row r="939" spans="2:20">
      <c r="B939" s="48"/>
      <c r="C939" s="48"/>
      <c r="D939" s="48"/>
      <c r="E939" s="48"/>
      <c r="F939" s="48"/>
      <c r="G939" s="48"/>
      <c r="H939" s="48"/>
      <c r="I939" s="48"/>
      <c r="J939" s="48"/>
      <c r="K939" s="48"/>
      <c r="L939" s="77"/>
      <c r="M939" s="48"/>
      <c r="N939" s="77"/>
      <c r="P939" s="5"/>
      <c r="T939" s="5"/>
    </row>
    <row r="940" spans="2:20">
      <c r="B940" s="48"/>
      <c r="C940" s="48"/>
      <c r="D940" s="48"/>
      <c r="E940" s="48"/>
      <c r="F940" s="48"/>
      <c r="G940" s="48"/>
      <c r="H940" s="48"/>
      <c r="I940" s="48"/>
      <c r="J940" s="48"/>
      <c r="K940" s="48"/>
      <c r="L940" s="77"/>
      <c r="M940" s="48"/>
      <c r="N940" s="77"/>
      <c r="P940" s="5"/>
      <c r="T940" s="5"/>
    </row>
    <row r="941" spans="2:20">
      <c r="B941" s="48"/>
      <c r="C941" s="48"/>
      <c r="D941" s="48"/>
      <c r="E941" s="48"/>
      <c r="F941" s="48"/>
      <c r="G941" s="48"/>
      <c r="H941" s="48"/>
      <c r="I941" s="48"/>
      <c r="J941" s="48"/>
      <c r="K941" s="48"/>
      <c r="L941" s="77"/>
      <c r="M941" s="48"/>
      <c r="N941" s="77"/>
      <c r="P941" s="5"/>
      <c r="T941" s="5"/>
    </row>
    <row r="942" spans="2:20">
      <c r="B942" s="48"/>
      <c r="C942" s="48"/>
      <c r="D942" s="48"/>
      <c r="E942" s="48"/>
      <c r="F942" s="48"/>
      <c r="G942" s="48"/>
      <c r="H942" s="48"/>
      <c r="I942" s="48"/>
      <c r="J942" s="48"/>
      <c r="K942" s="48"/>
      <c r="L942" s="77"/>
      <c r="M942" s="48"/>
      <c r="N942" s="77"/>
      <c r="P942" s="5"/>
      <c r="T942" s="5"/>
    </row>
    <row r="943" spans="2:20">
      <c r="B943" s="48"/>
      <c r="C943" s="48"/>
      <c r="D943" s="48"/>
      <c r="E943" s="48"/>
      <c r="F943" s="48"/>
      <c r="G943" s="48"/>
      <c r="H943" s="48"/>
      <c r="I943" s="48"/>
      <c r="J943" s="48"/>
      <c r="K943" s="48"/>
      <c r="L943" s="77"/>
      <c r="M943" s="48"/>
      <c r="N943" s="77"/>
      <c r="P943" s="5"/>
      <c r="T943" s="5"/>
    </row>
    <row r="944" spans="2:20">
      <c r="B944" s="48"/>
      <c r="C944" s="48"/>
      <c r="D944" s="48"/>
      <c r="E944" s="48"/>
      <c r="F944" s="48"/>
      <c r="G944" s="48"/>
      <c r="H944" s="48"/>
      <c r="I944" s="48"/>
      <c r="J944" s="48"/>
      <c r="K944" s="48"/>
      <c r="L944" s="77"/>
      <c r="M944" s="48"/>
      <c r="N944" s="77"/>
      <c r="P944" s="5"/>
      <c r="T944" s="5"/>
    </row>
    <row r="945" spans="2:20">
      <c r="B945" s="48"/>
      <c r="C945" s="48"/>
      <c r="D945" s="48"/>
      <c r="E945" s="48"/>
      <c r="F945" s="48"/>
      <c r="G945" s="48"/>
      <c r="H945" s="48"/>
      <c r="I945" s="48"/>
      <c r="J945" s="48"/>
      <c r="K945" s="48"/>
      <c r="L945" s="77"/>
      <c r="M945" s="48"/>
      <c r="N945" s="77"/>
      <c r="P945" s="5"/>
      <c r="T945" s="5"/>
    </row>
    <row r="946" spans="2:20">
      <c r="B946" s="48"/>
      <c r="C946" s="48"/>
      <c r="D946" s="48"/>
      <c r="E946" s="48"/>
      <c r="F946" s="48"/>
      <c r="G946" s="48"/>
      <c r="H946" s="48"/>
      <c r="I946" s="48"/>
      <c r="J946" s="48"/>
      <c r="K946" s="48"/>
      <c r="L946" s="77"/>
      <c r="M946" s="48"/>
      <c r="N946" s="77"/>
      <c r="P946" s="5"/>
      <c r="T946" s="5"/>
    </row>
    <row r="947" spans="2:20">
      <c r="B947" s="48"/>
      <c r="C947" s="48"/>
      <c r="D947" s="48"/>
      <c r="E947" s="48"/>
      <c r="F947" s="48"/>
      <c r="G947" s="48"/>
      <c r="H947" s="48"/>
      <c r="I947" s="48"/>
      <c r="J947" s="48"/>
      <c r="K947" s="48"/>
      <c r="L947" s="77"/>
      <c r="M947" s="48"/>
      <c r="N947" s="77"/>
      <c r="P947" s="5"/>
      <c r="T947" s="5"/>
    </row>
    <row r="948" spans="2:20">
      <c r="B948" s="48"/>
      <c r="C948" s="48"/>
      <c r="D948" s="48"/>
      <c r="E948" s="48"/>
      <c r="F948" s="48"/>
      <c r="G948" s="48"/>
      <c r="H948" s="48"/>
      <c r="I948" s="48"/>
      <c r="J948" s="48"/>
      <c r="K948" s="48"/>
      <c r="L948" s="77"/>
      <c r="M948" s="48"/>
      <c r="N948" s="77"/>
      <c r="P948" s="5"/>
      <c r="T948" s="5"/>
    </row>
    <row r="949" spans="2:20">
      <c r="B949" s="48"/>
      <c r="C949" s="48"/>
      <c r="D949" s="48"/>
      <c r="E949" s="48"/>
      <c r="F949" s="48"/>
      <c r="G949" s="48"/>
      <c r="H949" s="48"/>
      <c r="I949" s="48"/>
      <c r="J949" s="48"/>
      <c r="K949" s="48"/>
      <c r="L949" s="77"/>
      <c r="M949" s="48"/>
      <c r="N949" s="77"/>
      <c r="P949" s="5"/>
      <c r="T949" s="5"/>
    </row>
    <row r="950" spans="2:20">
      <c r="B950" s="48"/>
      <c r="C950" s="48"/>
      <c r="D950" s="48"/>
      <c r="E950" s="48"/>
      <c r="F950" s="48"/>
      <c r="G950" s="48"/>
      <c r="H950" s="48"/>
      <c r="I950" s="48"/>
      <c r="J950" s="48"/>
      <c r="K950" s="48"/>
      <c r="L950" s="77"/>
      <c r="M950" s="48"/>
      <c r="N950" s="77"/>
      <c r="P950" s="5"/>
      <c r="T950" s="5"/>
    </row>
    <row r="951" spans="2:20">
      <c r="B951" s="48"/>
      <c r="C951" s="48"/>
      <c r="D951" s="48"/>
      <c r="E951" s="48"/>
      <c r="F951" s="48"/>
      <c r="G951" s="48"/>
      <c r="H951" s="48"/>
      <c r="I951" s="48"/>
      <c r="J951" s="48"/>
      <c r="K951" s="48"/>
      <c r="L951" s="77"/>
      <c r="M951" s="48"/>
      <c r="N951" s="77"/>
      <c r="P951" s="5"/>
      <c r="T951" s="5"/>
    </row>
    <row r="952" spans="2:20">
      <c r="B952" s="48"/>
      <c r="C952" s="48"/>
      <c r="D952" s="48"/>
      <c r="E952" s="48"/>
      <c r="F952" s="48"/>
      <c r="G952" s="48"/>
      <c r="H952" s="48"/>
      <c r="I952" s="48"/>
      <c r="J952" s="48"/>
      <c r="K952" s="48"/>
      <c r="L952" s="77"/>
      <c r="M952" s="48"/>
      <c r="N952" s="77"/>
      <c r="P952" s="5"/>
      <c r="T952" s="5"/>
    </row>
    <row r="953" spans="2:20">
      <c r="B953" s="48"/>
      <c r="C953" s="48"/>
      <c r="D953" s="48"/>
      <c r="E953" s="48"/>
      <c r="F953" s="48"/>
      <c r="G953" s="48"/>
      <c r="H953" s="48"/>
      <c r="I953" s="48"/>
      <c r="J953" s="48"/>
      <c r="K953" s="48"/>
      <c r="L953" s="77"/>
      <c r="M953" s="48"/>
      <c r="N953" s="77"/>
      <c r="P953" s="5"/>
      <c r="T953" s="5"/>
    </row>
    <row r="954" spans="2:20">
      <c r="B954" s="48"/>
      <c r="C954" s="48"/>
      <c r="D954" s="48"/>
      <c r="E954" s="48"/>
      <c r="F954" s="48"/>
      <c r="G954" s="48"/>
      <c r="H954" s="48"/>
      <c r="I954" s="48"/>
      <c r="J954" s="48"/>
      <c r="K954" s="48"/>
      <c r="L954" s="77"/>
      <c r="M954" s="48"/>
      <c r="N954" s="77"/>
      <c r="P954" s="5"/>
      <c r="T954" s="5"/>
    </row>
    <row r="955" spans="2:20">
      <c r="B955" s="48"/>
      <c r="C955" s="48"/>
      <c r="D955" s="48"/>
      <c r="E955" s="48"/>
      <c r="F955" s="48"/>
      <c r="G955" s="48"/>
      <c r="H955" s="48"/>
      <c r="I955" s="48"/>
      <c r="J955" s="48"/>
      <c r="K955" s="48"/>
      <c r="L955" s="77"/>
      <c r="M955" s="48"/>
      <c r="N955" s="77"/>
      <c r="P955" s="5"/>
      <c r="T955" s="5"/>
    </row>
    <row r="956" spans="2:20">
      <c r="B956" s="48"/>
      <c r="C956" s="48"/>
      <c r="D956" s="48"/>
      <c r="E956" s="48"/>
      <c r="F956" s="48"/>
      <c r="G956" s="48"/>
      <c r="H956" s="48"/>
      <c r="I956" s="48"/>
      <c r="J956" s="48"/>
      <c r="K956" s="48"/>
      <c r="L956" s="77"/>
      <c r="M956" s="48"/>
      <c r="N956" s="77"/>
      <c r="P956" s="5"/>
      <c r="T956" s="5"/>
    </row>
    <row r="957" spans="2:20">
      <c r="B957" s="48"/>
      <c r="C957" s="48"/>
      <c r="D957" s="48"/>
      <c r="E957" s="48"/>
      <c r="F957" s="48"/>
      <c r="G957" s="48"/>
      <c r="H957" s="48"/>
      <c r="I957" s="48"/>
      <c r="J957" s="48"/>
      <c r="K957" s="48"/>
      <c r="L957" s="77"/>
      <c r="M957" s="48"/>
      <c r="N957" s="77"/>
      <c r="P957" s="5"/>
      <c r="T957" s="5"/>
    </row>
    <row r="958" spans="2:20">
      <c r="B958" s="48"/>
      <c r="C958" s="48"/>
      <c r="D958" s="48"/>
      <c r="E958" s="48"/>
      <c r="F958" s="48"/>
      <c r="G958" s="48"/>
      <c r="H958" s="48"/>
      <c r="I958" s="48"/>
      <c r="J958" s="48"/>
      <c r="K958" s="48"/>
      <c r="L958" s="77"/>
      <c r="M958" s="48"/>
      <c r="N958" s="77"/>
      <c r="P958" s="5"/>
      <c r="T958" s="5"/>
    </row>
    <row r="959" spans="2:20">
      <c r="B959" s="48"/>
      <c r="C959" s="48"/>
      <c r="D959" s="48"/>
      <c r="E959" s="48"/>
      <c r="F959" s="48"/>
      <c r="G959" s="48"/>
      <c r="H959" s="48"/>
      <c r="I959" s="48"/>
      <c r="J959" s="48"/>
      <c r="K959" s="48"/>
      <c r="L959" s="48"/>
      <c r="M959" s="48"/>
      <c r="N959" s="77"/>
      <c r="P959" s="5"/>
      <c r="R959" s="48"/>
      <c r="T959" s="5"/>
    </row>
    <row r="960" spans="2:20">
      <c r="B960" s="48"/>
      <c r="C960" s="48"/>
      <c r="D960" s="48"/>
      <c r="E960" s="48"/>
      <c r="F960" s="48"/>
      <c r="G960" s="48"/>
      <c r="H960" s="48"/>
      <c r="I960" s="48"/>
      <c r="J960" s="48"/>
      <c r="K960" s="48"/>
      <c r="L960" s="48"/>
      <c r="M960" s="48"/>
      <c r="N960" s="77"/>
      <c r="P960" s="5"/>
      <c r="R960" s="48"/>
      <c r="T960" s="5"/>
    </row>
    <row r="961" spans="2:20">
      <c r="B961" s="48"/>
      <c r="C961" s="48"/>
      <c r="D961" s="48"/>
      <c r="E961" s="48"/>
      <c r="F961" s="48"/>
      <c r="G961" s="48"/>
      <c r="H961" s="48"/>
      <c r="I961" s="48"/>
      <c r="J961" s="48"/>
      <c r="K961" s="48"/>
      <c r="L961" s="48"/>
      <c r="M961" s="48"/>
      <c r="N961" s="77"/>
      <c r="P961" s="5"/>
      <c r="R961" s="48"/>
      <c r="T961" s="5"/>
    </row>
    <row r="962" spans="2:20">
      <c r="B962" s="48"/>
      <c r="C962" s="48"/>
      <c r="D962" s="48"/>
      <c r="E962" s="48"/>
      <c r="F962" s="48"/>
      <c r="G962" s="48"/>
      <c r="H962" s="48"/>
      <c r="I962" s="48"/>
      <c r="J962" s="48"/>
      <c r="K962" s="48"/>
      <c r="L962" s="48"/>
      <c r="M962" s="48"/>
      <c r="N962" s="77"/>
      <c r="P962" s="5"/>
      <c r="R962" s="48"/>
      <c r="T962" s="5"/>
    </row>
    <row r="963" spans="2:20">
      <c r="B963" s="48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48"/>
      <c r="N963" s="77"/>
      <c r="P963" s="5"/>
      <c r="R963" s="48"/>
      <c r="T963" s="5"/>
    </row>
    <row r="964" spans="2:20">
      <c r="B964" s="48"/>
      <c r="C964" s="48"/>
      <c r="D964" s="48"/>
      <c r="E964" s="48"/>
      <c r="F964" s="48"/>
      <c r="G964" s="48"/>
      <c r="H964" s="48"/>
      <c r="I964" s="48"/>
      <c r="J964" s="48"/>
      <c r="K964" s="48"/>
      <c r="L964" s="48"/>
      <c r="M964" s="48"/>
      <c r="N964" s="77"/>
      <c r="P964" s="5"/>
      <c r="R964" s="48"/>
      <c r="T964" s="5"/>
    </row>
    <row r="965" spans="2:20">
      <c r="B965" s="48"/>
      <c r="C965" s="48"/>
      <c r="D965" s="48"/>
      <c r="E965" s="48"/>
      <c r="F965" s="48"/>
      <c r="G965" s="48"/>
      <c r="H965" s="48"/>
      <c r="I965" s="48"/>
      <c r="J965" s="48"/>
      <c r="K965" s="48"/>
      <c r="L965" s="48"/>
      <c r="M965" s="48"/>
      <c r="N965" s="77"/>
      <c r="P965" s="5"/>
      <c r="R965" s="48"/>
      <c r="T965" s="5"/>
    </row>
    <row r="966" spans="2:20">
      <c r="B966" s="48"/>
      <c r="C966" s="48"/>
      <c r="D966" s="48"/>
      <c r="E966" s="48"/>
      <c r="F966" s="48"/>
      <c r="G966" s="48"/>
      <c r="H966" s="48"/>
      <c r="I966" s="48"/>
      <c r="J966" s="48"/>
      <c r="K966" s="48"/>
      <c r="L966" s="48"/>
      <c r="M966" s="48"/>
      <c r="N966" s="77"/>
      <c r="P966" s="5"/>
      <c r="R966" s="48"/>
      <c r="T966" s="5"/>
    </row>
    <row r="967" spans="2:20">
      <c r="B967" s="48"/>
      <c r="C967" s="48"/>
      <c r="D967" s="48"/>
      <c r="E967" s="48"/>
      <c r="F967" s="48"/>
      <c r="G967" s="48"/>
      <c r="H967" s="48"/>
      <c r="I967" s="48"/>
      <c r="J967" s="48"/>
      <c r="K967" s="48"/>
      <c r="L967" s="48"/>
      <c r="M967" s="48"/>
      <c r="N967" s="77"/>
      <c r="P967" s="5"/>
      <c r="R967" s="48"/>
      <c r="T967" s="5"/>
    </row>
    <row r="968" spans="2:20">
      <c r="B968" s="48"/>
      <c r="C968" s="48"/>
      <c r="D968" s="48"/>
      <c r="E968" s="48"/>
      <c r="F968" s="48"/>
      <c r="G968" s="48"/>
      <c r="H968" s="48"/>
      <c r="I968" s="48"/>
      <c r="J968" s="48"/>
      <c r="K968" s="48"/>
      <c r="L968" s="48"/>
      <c r="M968" s="48"/>
      <c r="N968" s="77"/>
      <c r="P968" s="5"/>
      <c r="R968" s="48"/>
      <c r="T968" s="5"/>
    </row>
    <row r="969" spans="2:20">
      <c r="B969" s="48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48"/>
      <c r="N969" s="77"/>
      <c r="P969" s="5"/>
      <c r="R969" s="48"/>
      <c r="T969" s="5"/>
    </row>
    <row r="970" spans="2:20">
      <c r="B970" s="48"/>
      <c r="C970" s="48"/>
      <c r="D970" s="48"/>
      <c r="E970" s="48"/>
      <c r="F970" s="48"/>
      <c r="G970" s="48"/>
      <c r="H970" s="48"/>
      <c r="I970" s="48"/>
      <c r="J970" s="48"/>
      <c r="K970" s="48"/>
      <c r="L970" s="48"/>
      <c r="M970" s="48"/>
      <c r="N970" s="77"/>
      <c r="P970" s="5"/>
      <c r="R970" s="48"/>
      <c r="T970" s="5"/>
    </row>
    <row r="971" spans="2:20">
      <c r="N971" s="5"/>
      <c r="P971" s="5"/>
      <c r="R971" s="48"/>
      <c r="T971" s="5"/>
    </row>
    <row r="972" spans="2:20">
      <c r="P972" s="5"/>
      <c r="R972" s="48"/>
      <c r="T972" s="5"/>
    </row>
    <row r="973" spans="2:20">
      <c r="P973" s="5"/>
      <c r="R973" s="48"/>
      <c r="T973" s="5"/>
    </row>
    <row r="974" spans="2:20">
      <c r="P974" s="5"/>
      <c r="R974" s="48"/>
      <c r="T974" s="5"/>
    </row>
    <row r="975" spans="2:20">
      <c r="P975" s="5"/>
      <c r="R975" s="48"/>
    </row>
    <row r="976" spans="2:20">
      <c r="P976" s="5"/>
      <c r="R976" s="48"/>
    </row>
    <row r="977" spans="16:18">
      <c r="P977" s="5"/>
      <c r="R977" s="48"/>
    </row>
    <row r="978" spans="16:18">
      <c r="P978" s="5"/>
      <c r="R978" s="48"/>
    </row>
    <row r="979" spans="16:18">
      <c r="P979" s="5"/>
      <c r="R979" s="48"/>
    </row>
    <row r="980" spans="16:18">
      <c r="P980" s="5"/>
      <c r="R980" s="48"/>
    </row>
    <row r="981" spans="16:18">
      <c r="P981" s="5"/>
      <c r="R981" s="48"/>
    </row>
    <row r="982" spans="16:18">
      <c r="P982" s="5"/>
      <c r="R982" s="48"/>
    </row>
    <row r="983" spans="16:18">
      <c r="P983" s="5"/>
      <c r="R983" s="48"/>
    </row>
    <row r="984" spans="16:18">
      <c r="P984" s="5"/>
      <c r="R984" s="48"/>
    </row>
    <row r="985" spans="16:18">
      <c r="P985" s="5"/>
      <c r="R985" s="48"/>
    </row>
    <row r="986" spans="16:18">
      <c r="P986" s="5"/>
      <c r="R986" s="48"/>
    </row>
    <row r="987" spans="16:18">
      <c r="P987" s="5"/>
      <c r="R987" s="48"/>
    </row>
    <row r="988" spans="16:18">
      <c r="P988" s="5"/>
      <c r="R988" s="48"/>
    </row>
    <row r="989" spans="16:18">
      <c r="P989" s="5"/>
      <c r="R989" s="48"/>
    </row>
    <row r="990" spans="16:18">
      <c r="P990" s="5"/>
      <c r="R990" s="48"/>
    </row>
    <row r="991" spans="16:18">
      <c r="P991" s="5"/>
      <c r="R991" s="48"/>
    </row>
    <row r="992" spans="16:18">
      <c r="P992" s="5"/>
      <c r="R992" s="48"/>
    </row>
    <row r="993" spans="16:18">
      <c r="P993" s="5"/>
      <c r="R993" s="48"/>
    </row>
    <row r="994" spans="16:18">
      <c r="R994" s="48"/>
    </row>
    <row r="995" spans="16:18">
      <c r="R995" s="48"/>
    </row>
    <row r="996" spans="16:18">
      <c r="R996" s="48"/>
    </row>
    <row r="997" spans="16:18">
      <c r="R997" s="48"/>
    </row>
    <row r="998" spans="16:18">
      <c r="R998" s="48"/>
    </row>
    <row r="999" spans="16:18">
      <c r="R999" s="48"/>
    </row>
    <row r="1000" spans="16:18">
      <c r="R1000" s="48"/>
    </row>
    <row r="1001" spans="16:18">
      <c r="R1001" s="48"/>
    </row>
    <row r="1002" spans="16:18">
      <c r="R1002" s="48"/>
    </row>
    <row r="1003" spans="16:18">
      <c r="R1003" s="48"/>
    </row>
    <row r="1004" spans="16:18">
      <c r="R1004" s="48"/>
    </row>
    <row r="1005" spans="16:18">
      <c r="R1005" s="48"/>
    </row>
    <row r="1006" spans="16:18">
      <c r="R1006" s="48"/>
    </row>
    <row r="1007" spans="16:18">
      <c r="R1007" s="48"/>
    </row>
    <row r="1008" spans="16:18">
      <c r="R1008" s="48"/>
    </row>
    <row r="1009" spans="18:18">
      <c r="R1009" s="48"/>
    </row>
    <row r="1010" spans="18:18">
      <c r="R1010" s="48"/>
    </row>
    <row r="1011" spans="18:18">
      <c r="R1011" s="48"/>
    </row>
    <row r="1012" spans="18:18">
      <c r="R1012" s="48"/>
    </row>
    <row r="1013" spans="18:18">
      <c r="R1013" s="48"/>
    </row>
    <row r="1014" spans="18:18">
      <c r="R1014" s="48"/>
    </row>
    <row r="1015" spans="18:18">
      <c r="R1015" s="48"/>
    </row>
    <row r="1016" spans="18:18">
      <c r="R1016" s="48"/>
    </row>
    <row r="1017" spans="18:18">
      <c r="R1017" s="48"/>
    </row>
    <row r="1018" spans="18:18">
      <c r="R1018" s="48"/>
    </row>
    <row r="1019" spans="18:18">
      <c r="R1019" s="48"/>
    </row>
    <row r="1020" spans="18:18">
      <c r="R1020" s="48"/>
    </row>
    <row r="1021" spans="18:18">
      <c r="R1021" s="48"/>
    </row>
    <row r="1022" spans="18:18">
      <c r="R1022" s="48"/>
    </row>
    <row r="1023" spans="18:18">
      <c r="R1023" s="48"/>
    </row>
    <row r="1024" spans="18:18">
      <c r="R1024" s="48"/>
    </row>
    <row r="1025" spans="18:18">
      <c r="R1025" s="48"/>
    </row>
    <row r="1026" spans="18:18">
      <c r="R1026" s="48"/>
    </row>
    <row r="1027" spans="18:18">
      <c r="R1027" s="48"/>
    </row>
    <row r="1028" spans="18:18">
      <c r="R1028" s="48"/>
    </row>
    <row r="1029" spans="18:18">
      <c r="R1029" s="48"/>
    </row>
    <row r="1030" spans="18:18">
      <c r="R1030" s="48"/>
    </row>
    <row r="1031" spans="18:18">
      <c r="R1031" s="48"/>
    </row>
    <row r="1032" spans="18:18">
      <c r="R1032" s="48"/>
    </row>
    <row r="1033" spans="18:18">
      <c r="R1033" s="48"/>
    </row>
    <row r="1034" spans="18:18">
      <c r="R1034" s="48"/>
    </row>
    <row r="1035" spans="18:18">
      <c r="R1035" s="48"/>
    </row>
    <row r="1036" spans="18:18">
      <c r="R1036" s="48"/>
    </row>
    <row r="1037" spans="18:18">
      <c r="R1037" s="48"/>
    </row>
    <row r="1038" spans="18:18">
      <c r="R1038" s="48"/>
    </row>
    <row r="1039" spans="18:18">
      <c r="R1039" s="48"/>
    </row>
    <row r="1040" spans="18:18">
      <c r="R1040" s="48"/>
    </row>
    <row r="1041" spans="18:18">
      <c r="R1041" s="48"/>
    </row>
    <row r="1042" spans="18:18">
      <c r="R1042" s="48"/>
    </row>
    <row r="1043" spans="18:18">
      <c r="R1043" s="48"/>
    </row>
    <row r="1044" spans="18:18">
      <c r="R1044" s="48"/>
    </row>
    <row r="1045" spans="18:18">
      <c r="R1045" s="48"/>
    </row>
    <row r="1046" spans="18:18">
      <c r="R1046" s="48"/>
    </row>
    <row r="1047" spans="18:18">
      <c r="R1047" s="48"/>
    </row>
    <row r="1048" spans="18:18">
      <c r="R1048" s="48"/>
    </row>
    <row r="1049" spans="18:18">
      <c r="R1049" s="48"/>
    </row>
    <row r="1050" spans="18:18">
      <c r="R1050" s="48"/>
    </row>
    <row r="1051" spans="18:18">
      <c r="R1051" s="48"/>
    </row>
    <row r="1052" spans="18:18">
      <c r="R1052" s="48"/>
    </row>
    <row r="1053" spans="18:18">
      <c r="R1053" s="48"/>
    </row>
    <row r="1054" spans="18:18">
      <c r="R1054" s="48"/>
    </row>
    <row r="1055" spans="18:18">
      <c r="R1055" s="48"/>
    </row>
    <row r="1056" spans="18:18">
      <c r="R1056" s="48"/>
    </row>
    <row r="1057" spans="18:18">
      <c r="R1057" s="48"/>
    </row>
    <row r="1058" spans="18:18">
      <c r="R1058" s="48"/>
    </row>
    <row r="1059" spans="18:18">
      <c r="R1059" s="48"/>
    </row>
    <row r="1060" spans="18:18">
      <c r="R1060" s="48"/>
    </row>
    <row r="1061" spans="18:18">
      <c r="R1061" s="48"/>
    </row>
    <row r="1062" spans="18:18">
      <c r="R1062" s="48"/>
    </row>
    <row r="1063" spans="18:18">
      <c r="R1063" s="48"/>
    </row>
    <row r="1064" spans="18:18">
      <c r="R1064" s="48"/>
    </row>
    <row r="1065" spans="18:18">
      <c r="R1065" s="48"/>
    </row>
    <row r="1066" spans="18:18">
      <c r="R1066" s="48"/>
    </row>
    <row r="1067" spans="18:18">
      <c r="R1067" s="48"/>
    </row>
    <row r="1068" spans="18:18">
      <c r="R1068" s="48"/>
    </row>
    <row r="1069" spans="18:18">
      <c r="R1069" s="48"/>
    </row>
    <row r="1070" spans="18:18">
      <c r="R1070" s="48"/>
    </row>
    <row r="1071" spans="18:18">
      <c r="R1071" s="48"/>
    </row>
    <row r="1072" spans="18:18">
      <c r="R1072" s="48"/>
    </row>
    <row r="1073" spans="18:18">
      <c r="R1073" s="48"/>
    </row>
    <row r="1074" spans="18:18">
      <c r="R1074" s="48"/>
    </row>
    <row r="1075" spans="18:18">
      <c r="R1075" s="48"/>
    </row>
    <row r="1076" spans="18:18">
      <c r="R1076" s="48"/>
    </row>
    <row r="1077" spans="18:18">
      <c r="R1077" s="48"/>
    </row>
    <row r="1078" spans="18:18">
      <c r="R1078" s="48"/>
    </row>
    <row r="1079" spans="18:18">
      <c r="R1079" s="48"/>
    </row>
    <row r="1080" spans="18:18">
      <c r="R1080" s="48"/>
    </row>
    <row r="1081" spans="18:18">
      <c r="R1081" s="48"/>
    </row>
    <row r="1082" spans="18:18">
      <c r="R1082" s="48"/>
    </row>
    <row r="1083" spans="18:18">
      <c r="R1083" s="48"/>
    </row>
    <row r="1084" spans="18:18">
      <c r="R1084" s="48"/>
    </row>
    <row r="1085" spans="18:18">
      <c r="R1085" s="48"/>
    </row>
    <row r="1086" spans="18:18">
      <c r="R1086" s="48"/>
    </row>
    <row r="1087" spans="18:18">
      <c r="R1087" s="48"/>
    </row>
    <row r="1088" spans="18:18">
      <c r="R1088" s="48"/>
    </row>
    <row r="1089" spans="18:18">
      <c r="R1089" s="48"/>
    </row>
    <row r="1090" spans="18:18">
      <c r="R1090" s="48"/>
    </row>
    <row r="1091" spans="18:18">
      <c r="R1091" s="48"/>
    </row>
    <row r="1092" spans="18:18">
      <c r="R1092" s="48"/>
    </row>
    <row r="1093" spans="18:18">
      <c r="R1093" s="48"/>
    </row>
    <row r="1094" spans="18:18">
      <c r="R1094" s="48"/>
    </row>
    <row r="1095" spans="18:18">
      <c r="R1095" s="48"/>
    </row>
    <row r="1096" spans="18:18">
      <c r="R1096" s="48"/>
    </row>
    <row r="1097" spans="18:18">
      <c r="R1097" s="48"/>
    </row>
    <row r="1098" spans="18:18">
      <c r="R1098" s="48"/>
    </row>
    <row r="1099" spans="18:18">
      <c r="R1099" s="48"/>
    </row>
    <row r="1100" spans="18:18">
      <c r="R1100" s="48"/>
    </row>
    <row r="1101" spans="18:18">
      <c r="R1101" s="48"/>
    </row>
    <row r="1102" spans="18:18">
      <c r="R1102" s="48"/>
    </row>
    <row r="1103" spans="18:18">
      <c r="R1103" s="48"/>
    </row>
    <row r="1104" spans="18:18">
      <c r="R1104" s="48"/>
    </row>
    <row r="1105" spans="18:18">
      <c r="R1105" s="48"/>
    </row>
    <row r="1106" spans="18:18">
      <c r="R1106" s="48"/>
    </row>
    <row r="1107" spans="18:18">
      <c r="R1107" s="48"/>
    </row>
    <row r="1108" spans="18:18">
      <c r="R1108" s="48"/>
    </row>
    <row r="1109" spans="18:18">
      <c r="R1109" s="48"/>
    </row>
    <row r="1110" spans="18:18">
      <c r="R1110" s="48"/>
    </row>
    <row r="1111" spans="18:18">
      <c r="R1111" s="48"/>
    </row>
    <row r="1112" spans="18:18">
      <c r="R1112" s="48"/>
    </row>
    <row r="1113" spans="18:18">
      <c r="R1113" s="48"/>
    </row>
    <row r="1114" spans="18:18">
      <c r="R1114" s="48"/>
    </row>
    <row r="1115" spans="18:18">
      <c r="R1115" s="48"/>
    </row>
    <row r="1116" spans="18:18">
      <c r="R1116" s="48"/>
    </row>
    <row r="1117" spans="18:18">
      <c r="R1117" s="48"/>
    </row>
    <row r="1118" spans="18:18">
      <c r="R1118" s="48"/>
    </row>
    <row r="1119" spans="18:18">
      <c r="R1119" s="48"/>
    </row>
    <row r="1120" spans="18:18">
      <c r="R1120" s="48"/>
    </row>
    <row r="1121" spans="18:18">
      <c r="R1121" s="48"/>
    </row>
    <row r="1122" spans="18:18">
      <c r="R1122" s="48"/>
    </row>
    <row r="1123" spans="18:18">
      <c r="R1123" s="48"/>
    </row>
    <row r="1124" spans="18:18">
      <c r="R1124" s="48"/>
    </row>
    <row r="1125" spans="18:18">
      <c r="R1125" s="48"/>
    </row>
    <row r="1126" spans="18:18">
      <c r="R1126" s="48"/>
    </row>
    <row r="1127" spans="18:18">
      <c r="R1127" s="48"/>
    </row>
    <row r="1128" spans="18:18">
      <c r="R1128" s="48"/>
    </row>
    <row r="1129" spans="18:18">
      <c r="R1129" s="48"/>
    </row>
    <row r="1130" spans="18:18">
      <c r="R1130" s="48"/>
    </row>
    <row r="1131" spans="18:18">
      <c r="R1131" s="48"/>
    </row>
    <row r="1132" spans="18:18">
      <c r="R1132" s="48"/>
    </row>
    <row r="1133" spans="18:18">
      <c r="R1133" s="48"/>
    </row>
    <row r="1134" spans="18:18">
      <c r="R1134" s="48"/>
    </row>
    <row r="1135" spans="18:18">
      <c r="R1135" s="48"/>
    </row>
    <row r="1136" spans="18:18">
      <c r="R1136" s="48"/>
    </row>
    <row r="1137" spans="18:18">
      <c r="R1137" s="48"/>
    </row>
    <row r="1138" spans="18:18">
      <c r="R1138" s="48"/>
    </row>
    <row r="1139" spans="18:18">
      <c r="R1139" s="48"/>
    </row>
    <row r="1140" spans="18:18">
      <c r="R1140" s="48"/>
    </row>
    <row r="1141" spans="18:18">
      <c r="R1141" s="48"/>
    </row>
    <row r="1142" spans="18:18">
      <c r="R1142" s="48"/>
    </row>
    <row r="1143" spans="18:18">
      <c r="R1143" s="48"/>
    </row>
    <row r="1144" spans="18:18">
      <c r="R1144" s="48"/>
    </row>
    <row r="1145" spans="18:18">
      <c r="R1145" s="48"/>
    </row>
    <row r="1146" spans="18:18">
      <c r="R1146" s="48"/>
    </row>
    <row r="1147" spans="18:18">
      <c r="R1147" s="48"/>
    </row>
    <row r="1148" spans="18:18">
      <c r="R1148" s="48"/>
    </row>
    <row r="1149" spans="18:18">
      <c r="R1149" s="48"/>
    </row>
    <row r="1150" spans="18:18">
      <c r="R1150" s="48"/>
    </row>
    <row r="1151" spans="18:18">
      <c r="R1151" s="48"/>
    </row>
  </sheetData>
  <mergeCells count="5">
    <mergeCell ref="AG3:AR3"/>
    <mergeCell ref="I3:J3"/>
    <mergeCell ref="B3:D3"/>
    <mergeCell ref="F3:G3"/>
    <mergeCell ref="L3:M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23F14-1604-724E-8BD9-0E03A47B0285}">
  <dimension ref="A1:BP201"/>
  <sheetViews>
    <sheetView zoomScale="85" zoomScaleNormal="85" workbookViewId="0">
      <selection activeCell="L21" sqref="L21"/>
    </sheetView>
  </sheetViews>
  <sheetFormatPr baseColWidth="10" defaultColWidth="10.83203125" defaultRowHeight="16"/>
  <sheetData>
    <row r="1" spans="1:68">
      <c r="A1" s="10" t="s">
        <v>237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</row>
    <row r="2" spans="1:68" ht="17" thickBo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</row>
    <row r="3" spans="1:68">
      <c r="A3" s="339" t="s">
        <v>12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1"/>
      <c r="U3" s="10"/>
      <c r="V3" s="339" t="s">
        <v>248</v>
      </c>
      <c r="W3" s="340"/>
      <c r="X3" s="340"/>
      <c r="Y3" s="340"/>
      <c r="Z3" s="340"/>
      <c r="AA3" s="340"/>
      <c r="AB3" s="340"/>
      <c r="AC3" s="340"/>
      <c r="AD3" s="340"/>
      <c r="AE3" s="340"/>
      <c r="AF3" s="340"/>
      <c r="AG3" s="340"/>
      <c r="AH3" s="340"/>
      <c r="AI3" s="340"/>
      <c r="AJ3" s="340"/>
      <c r="AK3" s="340"/>
      <c r="AL3" s="340"/>
      <c r="AM3" s="340"/>
      <c r="AN3" s="340"/>
      <c r="AO3" s="341"/>
      <c r="AP3" s="10"/>
      <c r="AQ3" s="339" t="s">
        <v>130</v>
      </c>
      <c r="AR3" s="340"/>
      <c r="AS3" s="340"/>
      <c r="AT3" s="340"/>
      <c r="AU3" s="340"/>
      <c r="AV3" s="340"/>
      <c r="AW3" s="340"/>
      <c r="AX3" s="340"/>
      <c r="AY3" s="340"/>
      <c r="AZ3" s="340"/>
      <c r="BA3" s="340"/>
      <c r="BB3" s="340"/>
      <c r="BC3" s="340"/>
      <c r="BD3" s="340"/>
      <c r="BE3" s="340"/>
      <c r="BF3" s="340"/>
      <c r="BG3" s="340"/>
      <c r="BH3" s="340"/>
      <c r="BI3" s="340"/>
      <c r="BJ3" s="341"/>
      <c r="BK3" s="10"/>
      <c r="BL3" s="10"/>
      <c r="BM3" s="10"/>
      <c r="BN3" s="10"/>
      <c r="BO3" s="10"/>
      <c r="BP3" s="10"/>
    </row>
    <row r="4" spans="1:68">
      <c r="A4" s="342" t="s">
        <v>10</v>
      </c>
      <c r="B4" s="343"/>
      <c r="C4" s="343"/>
      <c r="D4" s="343"/>
      <c r="E4" s="343"/>
      <c r="F4" s="343"/>
      <c r="G4" s="343"/>
      <c r="H4" s="343"/>
      <c r="I4" s="343"/>
      <c r="J4" s="343"/>
      <c r="K4" s="343" t="s">
        <v>11</v>
      </c>
      <c r="L4" s="343"/>
      <c r="M4" s="343"/>
      <c r="N4" s="343"/>
      <c r="O4" s="343"/>
      <c r="P4" s="343"/>
      <c r="Q4" s="343"/>
      <c r="R4" s="343"/>
      <c r="S4" s="343"/>
      <c r="T4" s="344"/>
      <c r="U4" s="10"/>
      <c r="V4" s="342" t="s">
        <v>10</v>
      </c>
      <c r="W4" s="343"/>
      <c r="X4" s="343"/>
      <c r="Y4" s="343"/>
      <c r="Z4" s="343"/>
      <c r="AA4" s="343"/>
      <c r="AB4" s="343"/>
      <c r="AC4" s="343"/>
      <c r="AD4" s="343"/>
      <c r="AE4" s="343"/>
      <c r="AF4" s="343" t="s">
        <v>11</v>
      </c>
      <c r="AG4" s="343"/>
      <c r="AH4" s="343"/>
      <c r="AI4" s="343"/>
      <c r="AJ4" s="343"/>
      <c r="AK4" s="343"/>
      <c r="AL4" s="343"/>
      <c r="AM4" s="343"/>
      <c r="AN4" s="343"/>
      <c r="AO4" s="344"/>
      <c r="AP4" s="10"/>
      <c r="AQ4" s="342" t="s">
        <v>10</v>
      </c>
      <c r="AR4" s="343"/>
      <c r="AS4" s="343"/>
      <c r="AT4" s="343"/>
      <c r="AU4" s="343"/>
      <c r="AV4" s="343"/>
      <c r="AW4" s="343"/>
      <c r="AX4" s="343"/>
      <c r="AY4" s="343"/>
      <c r="AZ4" s="343"/>
      <c r="BA4" s="343" t="s">
        <v>11</v>
      </c>
      <c r="BB4" s="343"/>
      <c r="BC4" s="343"/>
      <c r="BD4" s="343"/>
      <c r="BE4" s="343"/>
      <c r="BF4" s="343"/>
      <c r="BG4" s="343"/>
      <c r="BH4" s="343"/>
      <c r="BI4" s="343"/>
      <c r="BJ4" s="344"/>
      <c r="BK4" s="10"/>
      <c r="BL4" s="10"/>
      <c r="BM4" s="10"/>
      <c r="BN4" s="10"/>
      <c r="BO4" s="10"/>
      <c r="BP4" s="10"/>
    </row>
    <row r="5" spans="1:68">
      <c r="A5" s="29" t="s">
        <v>0</v>
      </c>
      <c r="B5" s="23" t="s">
        <v>1</v>
      </c>
      <c r="C5" s="23" t="s">
        <v>2</v>
      </c>
      <c r="D5" s="23" t="s">
        <v>3</v>
      </c>
      <c r="E5" s="23" t="s">
        <v>4</v>
      </c>
      <c r="F5" s="23" t="s">
        <v>5</v>
      </c>
      <c r="G5" s="23" t="s">
        <v>6</v>
      </c>
      <c r="H5" s="23" t="s">
        <v>7</v>
      </c>
      <c r="I5" s="23" t="s">
        <v>8</v>
      </c>
      <c r="J5" s="23" t="s">
        <v>9</v>
      </c>
      <c r="K5" s="23" t="s">
        <v>0</v>
      </c>
      <c r="L5" s="23" t="s">
        <v>1</v>
      </c>
      <c r="M5" s="23" t="s">
        <v>2</v>
      </c>
      <c r="N5" s="23" t="s">
        <v>3</v>
      </c>
      <c r="O5" s="23" t="s">
        <v>4</v>
      </c>
      <c r="P5" s="23" t="s">
        <v>5</v>
      </c>
      <c r="Q5" s="23" t="s">
        <v>6</v>
      </c>
      <c r="R5" s="23" t="s">
        <v>7</v>
      </c>
      <c r="S5" s="23" t="s">
        <v>8</v>
      </c>
      <c r="T5" s="24" t="s">
        <v>9</v>
      </c>
      <c r="U5" s="10"/>
      <c r="V5" s="29" t="s">
        <v>0</v>
      </c>
      <c r="W5" s="23" t="s">
        <v>1</v>
      </c>
      <c r="X5" s="23" t="s">
        <v>2</v>
      </c>
      <c r="Y5" s="23" t="s">
        <v>3</v>
      </c>
      <c r="Z5" s="23" t="s">
        <v>4</v>
      </c>
      <c r="AA5" s="23" t="s">
        <v>5</v>
      </c>
      <c r="AB5" s="23" t="s">
        <v>6</v>
      </c>
      <c r="AC5" s="23" t="s">
        <v>7</v>
      </c>
      <c r="AD5" s="23" t="s">
        <v>8</v>
      </c>
      <c r="AE5" s="23" t="s">
        <v>9</v>
      </c>
      <c r="AF5" s="23" t="s">
        <v>0</v>
      </c>
      <c r="AG5" s="23" t="s">
        <v>1</v>
      </c>
      <c r="AH5" s="23" t="s">
        <v>2</v>
      </c>
      <c r="AI5" s="23" t="s">
        <v>3</v>
      </c>
      <c r="AJ5" s="23" t="s">
        <v>4</v>
      </c>
      <c r="AK5" s="23" t="s">
        <v>5</v>
      </c>
      <c r="AL5" s="23" t="s">
        <v>6</v>
      </c>
      <c r="AM5" s="23" t="s">
        <v>7</v>
      </c>
      <c r="AN5" s="23" t="s">
        <v>8</v>
      </c>
      <c r="AO5" s="24" t="s">
        <v>9</v>
      </c>
      <c r="AP5" s="10"/>
      <c r="AQ5" s="29" t="s">
        <v>13</v>
      </c>
      <c r="AR5" s="23" t="s">
        <v>14</v>
      </c>
      <c r="AS5" s="23" t="s">
        <v>15</v>
      </c>
      <c r="AT5" s="23" t="s">
        <v>16</v>
      </c>
      <c r="AU5" s="23" t="s">
        <v>17</v>
      </c>
      <c r="AV5" s="23" t="s">
        <v>18</v>
      </c>
      <c r="AW5" s="23" t="s">
        <v>19</v>
      </c>
      <c r="AX5" s="23" t="s">
        <v>20</v>
      </c>
      <c r="AY5" s="23" t="s">
        <v>21</v>
      </c>
      <c r="AZ5" s="23" t="s">
        <v>22</v>
      </c>
      <c r="BA5" s="23" t="s">
        <v>13</v>
      </c>
      <c r="BB5" s="23" t="s">
        <v>14</v>
      </c>
      <c r="BC5" s="23" t="s">
        <v>15</v>
      </c>
      <c r="BD5" s="23" t="s">
        <v>16</v>
      </c>
      <c r="BE5" s="23" t="s">
        <v>17</v>
      </c>
      <c r="BF5" s="23" t="s">
        <v>18</v>
      </c>
      <c r="BG5" s="23" t="s">
        <v>19</v>
      </c>
      <c r="BH5" s="23" t="s">
        <v>20</v>
      </c>
      <c r="BI5" s="23" t="s">
        <v>21</v>
      </c>
      <c r="BJ5" s="24" t="s">
        <v>22</v>
      </c>
      <c r="BK5" s="10"/>
      <c r="BL5" s="10"/>
      <c r="BM5" s="10"/>
      <c r="BN5" s="10"/>
      <c r="BO5" s="10"/>
      <c r="BP5" s="10"/>
    </row>
    <row r="6" spans="1:68">
      <c r="A6" s="29">
        <v>4.2000000000000003E-2</v>
      </c>
      <c r="B6" s="23">
        <v>0.02</v>
      </c>
      <c r="C6" s="23">
        <v>0.02</v>
      </c>
      <c r="D6" s="23">
        <v>0.13200000000000001</v>
      </c>
      <c r="E6" s="23">
        <v>8.5000000000000006E-2</v>
      </c>
      <c r="F6" s="23">
        <v>0</v>
      </c>
      <c r="G6" s="23">
        <v>0</v>
      </c>
      <c r="H6" s="23">
        <v>4.5999999999999999E-2</v>
      </c>
      <c r="I6" s="23">
        <v>8.1000000000000003E-2</v>
      </c>
      <c r="J6" s="23">
        <v>7.6999999999999999E-2</v>
      </c>
      <c r="K6" s="23">
        <v>8.3000000000000004E-2</v>
      </c>
      <c r="L6" s="23">
        <v>7.0999999999999994E-2</v>
      </c>
      <c r="M6" s="23">
        <v>6.0999999999999999E-2</v>
      </c>
      <c r="N6" s="23">
        <v>6.4000000000000001E-2</v>
      </c>
      <c r="O6" s="23">
        <v>0.05</v>
      </c>
      <c r="P6" s="23">
        <v>9.6000000000000002E-2</v>
      </c>
      <c r="Q6" s="23">
        <v>2.5000000000000001E-2</v>
      </c>
      <c r="R6" s="23">
        <v>0.105</v>
      </c>
      <c r="S6" s="23">
        <v>5.7000000000000002E-2</v>
      </c>
      <c r="T6" s="24">
        <v>7.0999999999999994E-2</v>
      </c>
      <c r="U6" s="10"/>
      <c r="V6" s="29">
        <v>0</v>
      </c>
      <c r="W6" s="23">
        <v>3.6999999999999998E-2</v>
      </c>
      <c r="X6" s="23">
        <v>1.4999999999999999E-2</v>
      </c>
      <c r="Y6" s="23">
        <v>0</v>
      </c>
      <c r="Z6" s="23">
        <v>0</v>
      </c>
      <c r="AA6" s="23">
        <v>0</v>
      </c>
      <c r="AB6" s="23">
        <v>4.5999999999999999E-2</v>
      </c>
      <c r="AC6" s="23">
        <v>4.4999999999999998E-2</v>
      </c>
      <c r="AD6" s="23">
        <v>0.11600000000000001</v>
      </c>
      <c r="AE6" s="23">
        <v>0</v>
      </c>
      <c r="AF6" s="23">
        <v>0</v>
      </c>
      <c r="AG6" s="23">
        <v>8.0000000000000002E-3</v>
      </c>
      <c r="AH6" s="23">
        <v>9.9000000000000005E-2</v>
      </c>
      <c r="AI6" s="23">
        <v>0.10299999999999999</v>
      </c>
      <c r="AJ6" s="23">
        <v>9.8000000000000004E-2</v>
      </c>
      <c r="AK6" s="23">
        <v>9.9000000000000005E-2</v>
      </c>
      <c r="AL6" s="23">
        <v>6.8000000000000005E-2</v>
      </c>
      <c r="AM6" s="23">
        <v>4.2000000000000003E-2</v>
      </c>
      <c r="AN6" s="23">
        <v>5.5E-2</v>
      </c>
      <c r="AO6" s="24">
        <v>0.17199999999999999</v>
      </c>
      <c r="AP6" s="10"/>
      <c r="AQ6" s="29">
        <v>0</v>
      </c>
      <c r="AR6" s="23">
        <v>1.6E-2</v>
      </c>
      <c r="AS6" s="23">
        <v>5.0000000000000001E-3</v>
      </c>
      <c r="AT6" s="23">
        <v>9.9000000000000005E-2</v>
      </c>
      <c r="AU6" s="23">
        <v>2.1000000000000001E-2</v>
      </c>
      <c r="AV6" s="23">
        <v>5.5E-2</v>
      </c>
      <c r="AW6" s="23">
        <v>0.04</v>
      </c>
      <c r="AX6" s="23">
        <v>0</v>
      </c>
      <c r="AY6" s="23">
        <v>0</v>
      </c>
      <c r="AZ6" s="23">
        <v>0</v>
      </c>
      <c r="BA6" s="23">
        <v>0</v>
      </c>
      <c r="BB6" s="23">
        <v>7.8E-2</v>
      </c>
      <c r="BC6" s="23">
        <v>9.5000000000000001E-2</v>
      </c>
      <c r="BD6" s="23">
        <v>0</v>
      </c>
      <c r="BE6" s="23">
        <v>4.2000000000000003E-2</v>
      </c>
      <c r="BF6" s="23">
        <v>0</v>
      </c>
      <c r="BG6" s="23">
        <v>7.5999999999999998E-2</v>
      </c>
      <c r="BH6" s="23">
        <v>8.0000000000000002E-3</v>
      </c>
      <c r="BI6" s="23">
        <v>1.7000000000000001E-2</v>
      </c>
      <c r="BJ6" s="24">
        <v>5.8000000000000003E-2</v>
      </c>
      <c r="BK6" s="10"/>
      <c r="BL6" s="10"/>
      <c r="BM6" s="10"/>
      <c r="BN6" s="10"/>
      <c r="BO6" s="10"/>
      <c r="BP6" s="10"/>
    </row>
    <row r="7" spans="1:68">
      <c r="A7" s="29">
        <v>3.5000000000000003E-2</v>
      </c>
      <c r="B7" s="23">
        <v>8.7999999999999995E-2</v>
      </c>
      <c r="C7" s="23">
        <v>7.0999999999999994E-2</v>
      </c>
      <c r="D7" s="23">
        <v>0</v>
      </c>
      <c r="E7" s="23">
        <v>0.155</v>
      </c>
      <c r="F7" s="23">
        <v>2.5000000000000001E-2</v>
      </c>
      <c r="G7" s="23">
        <v>0</v>
      </c>
      <c r="H7" s="23">
        <v>0.14599999999999999</v>
      </c>
      <c r="I7" s="23">
        <v>0.15</v>
      </c>
      <c r="J7" s="23">
        <v>7.5999999999999998E-2</v>
      </c>
      <c r="K7" s="23">
        <v>4.7E-2</v>
      </c>
      <c r="L7" s="23">
        <v>0.153</v>
      </c>
      <c r="M7" s="23">
        <v>0.11700000000000001</v>
      </c>
      <c r="N7" s="23">
        <v>2.1000000000000001E-2</v>
      </c>
      <c r="O7" s="23">
        <v>0</v>
      </c>
      <c r="P7" s="23">
        <v>0</v>
      </c>
      <c r="Q7" s="23">
        <v>0</v>
      </c>
      <c r="R7" s="23">
        <v>0.151</v>
      </c>
      <c r="S7" s="23">
        <v>0</v>
      </c>
      <c r="T7" s="24">
        <v>0.104</v>
      </c>
      <c r="U7" s="10"/>
      <c r="V7" s="29">
        <v>0</v>
      </c>
      <c r="W7" s="23">
        <v>3.6999999999999998E-2</v>
      </c>
      <c r="X7" s="23">
        <v>4.7E-2</v>
      </c>
      <c r="Y7" s="23">
        <v>0</v>
      </c>
      <c r="Z7" s="23">
        <v>0</v>
      </c>
      <c r="AA7" s="23">
        <v>2.5000000000000001E-2</v>
      </c>
      <c r="AB7" s="23">
        <v>4.2999999999999997E-2</v>
      </c>
      <c r="AC7" s="23">
        <v>2.5000000000000001E-2</v>
      </c>
      <c r="AD7" s="23">
        <v>2.5000000000000001E-2</v>
      </c>
      <c r="AE7" s="23">
        <v>9.8000000000000004E-2</v>
      </c>
      <c r="AF7" s="23">
        <v>0</v>
      </c>
      <c r="AG7" s="23">
        <v>5.1999999999999998E-2</v>
      </c>
      <c r="AH7" s="23">
        <v>0.13700000000000001</v>
      </c>
      <c r="AI7" s="23">
        <v>0</v>
      </c>
      <c r="AJ7" s="23">
        <v>9.6000000000000002E-2</v>
      </c>
      <c r="AK7" s="23">
        <v>0.16500000000000001</v>
      </c>
      <c r="AL7" s="23">
        <v>1.6E-2</v>
      </c>
      <c r="AM7" s="23">
        <v>0</v>
      </c>
      <c r="AN7" s="23">
        <v>0</v>
      </c>
      <c r="AO7" s="24">
        <v>8.1000000000000003E-2</v>
      </c>
      <c r="AP7" s="10"/>
      <c r="AQ7" s="29">
        <v>9.9000000000000005E-2</v>
      </c>
      <c r="AR7" s="23">
        <v>0</v>
      </c>
      <c r="AS7" s="23">
        <v>5.0000000000000001E-3</v>
      </c>
      <c r="AT7" s="23">
        <v>0</v>
      </c>
      <c r="AU7" s="23">
        <v>8.9999999999999993E-3</v>
      </c>
      <c r="AV7" s="23">
        <v>0</v>
      </c>
      <c r="AW7" s="23">
        <v>0</v>
      </c>
      <c r="AX7" s="23">
        <v>0</v>
      </c>
      <c r="AY7" s="23">
        <v>0</v>
      </c>
      <c r="AZ7" s="23">
        <v>3.5000000000000003E-2</v>
      </c>
      <c r="BA7" s="23">
        <v>7.5999999999999998E-2</v>
      </c>
      <c r="BB7" s="23">
        <v>1.4E-2</v>
      </c>
      <c r="BC7" s="23">
        <v>0</v>
      </c>
      <c r="BD7" s="23">
        <v>4.2000000000000003E-2</v>
      </c>
      <c r="BE7" s="23">
        <v>0</v>
      </c>
      <c r="BF7" s="23">
        <v>2.3E-2</v>
      </c>
      <c r="BG7" s="23">
        <v>0</v>
      </c>
      <c r="BH7" s="23">
        <v>0</v>
      </c>
      <c r="BI7" s="23">
        <v>2.7E-2</v>
      </c>
      <c r="BJ7" s="24">
        <v>3.9E-2</v>
      </c>
      <c r="BK7" s="10"/>
      <c r="BL7" s="10"/>
      <c r="BM7" s="10"/>
      <c r="BN7" s="10"/>
      <c r="BO7" s="10"/>
      <c r="BP7" s="10"/>
    </row>
    <row r="8" spans="1:68">
      <c r="A8" s="29">
        <v>0.14599999999999999</v>
      </c>
      <c r="B8" s="23">
        <v>0.111</v>
      </c>
      <c r="C8" s="23">
        <v>0</v>
      </c>
      <c r="D8" s="23">
        <v>0</v>
      </c>
      <c r="E8" s="23">
        <v>7.6999999999999999E-2</v>
      </c>
      <c r="F8" s="23">
        <v>7.5999999999999998E-2</v>
      </c>
      <c r="G8" s="23">
        <v>0</v>
      </c>
      <c r="H8" s="23">
        <v>0.13200000000000001</v>
      </c>
      <c r="I8" s="23">
        <v>2.1999999999999999E-2</v>
      </c>
      <c r="J8" s="23">
        <v>0.111</v>
      </c>
      <c r="K8" s="23">
        <v>0</v>
      </c>
      <c r="L8" s="23">
        <v>0</v>
      </c>
      <c r="M8" s="23">
        <v>6.8000000000000005E-2</v>
      </c>
      <c r="N8" s="23">
        <v>5.5E-2</v>
      </c>
      <c r="O8" s="23">
        <v>0</v>
      </c>
      <c r="P8" s="23">
        <v>0</v>
      </c>
      <c r="Q8" s="23">
        <v>0.128</v>
      </c>
      <c r="R8" s="23">
        <v>0</v>
      </c>
      <c r="S8" s="23">
        <v>2.4E-2</v>
      </c>
      <c r="T8" s="24">
        <v>4.4999999999999998E-2</v>
      </c>
      <c r="U8" s="10"/>
      <c r="V8" s="29">
        <v>0</v>
      </c>
      <c r="W8" s="23">
        <v>0</v>
      </c>
      <c r="X8" s="23">
        <v>0</v>
      </c>
      <c r="Y8" s="23">
        <v>0</v>
      </c>
      <c r="Z8" s="23">
        <v>0</v>
      </c>
      <c r="AA8" s="23">
        <v>0.125</v>
      </c>
      <c r="AB8" s="23">
        <v>0</v>
      </c>
      <c r="AC8" s="23">
        <v>0</v>
      </c>
      <c r="AD8" s="23">
        <v>0</v>
      </c>
      <c r="AE8" s="23">
        <v>0</v>
      </c>
      <c r="AF8" s="23">
        <v>0</v>
      </c>
      <c r="AG8" s="23">
        <v>0</v>
      </c>
      <c r="AH8" s="23">
        <v>8.0000000000000002E-3</v>
      </c>
      <c r="AI8" s="23">
        <v>5.0999999999999997E-2</v>
      </c>
      <c r="AJ8" s="23">
        <v>0</v>
      </c>
      <c r="AK8" s="23">
        <v>2.5999999999999999E-2</v>
      </c>
      <c r="AL8" s="23">
        <v>8.1000000000000003E-2</v>
      </c>
      <c r="AM8" s="23">
        <v>3.7999999999999999E-2</v>
      </c>
      <c r="AN8" s="23">
        <v>6.5000000000000002E-2</v>
      </c>
      <c r="AO8" s="24">
        <v>7.8E-2</v>
      </c>
      <c r="AP8" s="10"/>
      <c r="AQ8" s="29">
        <v>0</v>
      </c>
      <c r="AR8" s="23">
        <v>0.13300000000000001</v>
      </c>
      <c r="AS8" s="23">
        <v>0</v>
      </c>
      <c r="AT8" s="23">
        <v>0</v>
      </c>
      <c r="AU8" s="23">
        <v>0</v>
      </c>
      <c r="AV8" s="23">
        <v>0</v>
      </c>
      <c r="AW8" s="23">
        <v>0</v>
      </c>
      <c r="AX8" s="23">
        <v>0</v>
      </c>
      <c r="AY8" s="23">
        <v>0</v>
      </c>
      <c r="AZ8" s="23">
        <v>2.9000000000000001E-2</v>
      </c>
      <c r="BA8" s="23">
        <v>0</v>
      </c>
      <c r="BB8" s="23">
        <v>0</v>
      </c>
      <c r="BC8" s="23">
        <v>4.7E-2</v>
      </c>
      <c r="BD8" s="23">
        <v>0.14399999999999999</v>
      </c>
      <c r="BE8" s="23">
        <v>0.151</v>
      </c>
      <c r="BF8" s="23">
        <v>7.0000000000000001E-3</v>
      </c>
      <c r="BG8" s="23">
        <v>0</v>
      </c>
      <c r="BH8" s="23">
        <v>0</v>
      </c>
      <c r="BI8" s="23">
        <v>0</v>
      </c>
      <c r="BJ8" s="24">
        <v>9.6000000000000002E-2</v>
      </c>
      <c r="BK8" s="10"/>
      <c r="BL8" s="10"/>
      <c r="BM8" s="10"/>
      <c r="BN8" s="10"/>
      <c r="BO8" s="10"/>
      <c r="BP8" s="10"/>
    </row>
    <row r="9" spans="1:68">
      <c r="A9" s="29">
        <v>8.5999999999999993E-2</v>
      </c>
      <c r="B9" s="23">
        <v>0</v>
      </c>
      <c r="C9" s="23">
        <v>0</v>
      </c>
      <c r="D9" s="23">
        <v>0.06</v>
      </c>
      <c r="E9" s="23">
        <v>0</v>
      </c>
      <c r="F9" s="23">
        <v>0.112</v>
      </c>
      <c r="G9" s="23">
        <v>7.0000000000000001E-3</v>
      </c>
      <c r="H9" s="23">
        <v>0</v>
      </c>
      <c r="I9" s="23">
        <v>0.14299999999999999</v>
      </c>
      <c r="J9" s="23">
        <v>0</v>
      </c>
      <c r="K9" s="23">
        <v>0</v>
      </c>
      <c r="L9" s="23">
        <v>0</v>
      </c>
      <c r="M9" s="23">
        <v>0.13600000000000001</v>
      </c>
      <c r="N9" s="23">
        <v>7.8E-2</v>
      </c>
      <c r="O9" s="23">
        <v>0.127</v>
      </c>
      <c r="P9" s="23">
        <v>0</v>
      </c>
      <c r="Q9" s="23">
        <v>0.15</v>
      </c>
      <c r="R9" s="23">
        <v>1.9E-2</v>
      </c>
      <c r="S9" s="23">
        <v>0</v>
      </c>
      <c r="T9" s="24">
        <v>6.9000000000000006E-2</v>
      </c>
      <c r="U9" s="10"/>
      <c r="V9" s="29">
        <v>0</v>
      </c>
      <c r="W9" s="23">
        <v>0</v>
      </c>
      <c r="X9" s="23">
        <v>6.0999999999999999E-2</v>
      </c>
      <c r="Y9" s="23">
        <v>0</v>
      </c>
      <c r="Z9" s="23">
        <v>0</v>
      </c>
      <c r="AA9" s="23">
        <v>7.4999999999999997E-2</v>
      </c>
      <c r="AB9" s="23">
        <v>0</v>
      </c>
      <c r="AC9" s="23">
        <v>2.8000000000000001E-2</v>
      </c>
      <c r="AD9" s="23">
        <v>3.5999999999999997E-2</v>
      </c>
      <c r="AE9" s="23">
        <v>0</v>
      </c>
      <c r="AF9" s="23">
        <v>0</v>
      </c>
      <c r="AG9" s="23">
        <v>0</v>
      </c>
      <c r="AH9" s="23">
        <v>0.05</v>
      </c>
      <c r="AI9" s="23">
        <v>0.10100000000000001</v>
      </c>
      <c r="AJ9" s="23">
        <v>0</v>
      </c>
      <c r="AK9" s="23">
        <v>0</v>
      </c>
      <c r="AL9" s="23">
        <v>1.6E-2</v>
      </c>
      <c r="AM9" s="23">
        <v>0.11600000000000001</v>
      </c>
      <c r="AN9" s="23">
        <v>0</v>
      </c>
      <c r="AO9" s="24">
        <v>1.7000000000000001E-2</v>
      </c>
      <c r="AP9" s="10"/>
      <c r="AQ9" s="29">
        <v>7.0000000000000001E-3</v>
      </c>
      <c r="AR9" s="23">
        <v>8.0000000000000002E-3</v>
      </c>
      <c r="AS9" s="23">
        <v>0.122</v>
      </c>
      <c r="AT9" s="23">
        <v>0</v>
      </c>
      <c r="AU9" s="23">
        <v>2.4E-2</v>
      </c>
      <c r="AV9" s="23">
        <v>0</v>
      </c>
      <c r="AW9" s="23">
        <v>0</v>
      </c>
      <c r="AX9" s="23">
        <v>1.7000000000000001E-2</v>
      </c>
      <c r="AY9" s="23">
        <v>5.5E-2</v>
      </c>
      <c r="AZ9" s="23">
        <v>0</v>
      </c>
      <c r="BA9" s="23">
        <v>6.6000000000000003E-2</v>
      </c>
      <c r="BB9" s="23">
        <v>0</v>
      </c>
      <c r="BC9" s="23">
        <v>0</v>
      </c>
      <c r="BD9" s="23">
        <v>0</v>
      </c>
      <c r="BE9" s="23">
        <v>0</v>
      </c>
      <c r="BF9" s="23">
        <v>0</v>
      </c>
      <c r="BG9" s="23">
        <v>2.5999999999999999E-2</v>
      </c>
      <c r="BH9" s="23">
        <v>0</v>
      </c>
      <c r="BI9" s="23">
        <v>0</v>
      </c>
      <c r="BJ9" s="24">
        <v>0.186</v>
      </c>
      <c r="BK9" s="10"/>
      <c r="BL9" s="10"/>
      <c r="BM9" s="10"/>
      <c r="BN9" s="10"/>
      <c r="BO9" s="10"/>
      <c r="BP9" s="10"/>
    </row>
    <row r="10" spans="1:68">
      <c r="A10" s="29">
        <v>2.1999999999999999E-2</v>
      </c>
      <c r="B10" s="23">
        <v>0</v>
      </c>
      <c r="C10" s="23">
        <v>0</v>
      </c>
      <c r="D10" s="23">
        <v>9.6000000000000002E-2</v>
      </c>
      <c r="E10" s="23">
        <v>0</v>
      </c>
      <c r="F10" s="23">
        <v>0</v>
      </c>
      <c r="G10" s="23">
        <v>5.2999999999999999E-2</v>
      </c>
      <c r="H10" s="23">
        <v>0</v>
      </c>
      <c r="I10" s="23">
        <v>0.10199999999999999</v>
      </c>
      <c r="J10" s="23">
        <v>0.1</v>
      </c>
      <c r="K10" s="23">
        <v>0.14899999999999999</v>
      </c>
      <c r="L10" s="23">
        <v>2.9000000000000001E-2</v>
      </c>
      <c r="M10" s="23">
        <v>2.9000000000000001E-2</v>
      </c>
      <c r="N10" s="23">
        <v>0.1</v>
      </c>
      <c r="O10" s="23">
        <v>0.123</v>
      </c>
      <c r="P10" s="23">
        <v>0</v>
      </c>
      <c r="Q10" s="23">
        <v>0.03</v>
      </c>
      <c r="R10" s="23">
        <v>2.7E-2</v>
      </c>
      <c r="S10" s="23">
        <v>0</v>
      </c>
      <c r="T10" s="24">
        <v>8.9999999999999993E-3</v>
      </c>
      <c r="U10" s="10"/>
      <c r="V10" s="29">
        <v>1.2999999999999999E-2</v>
      </c>
      <c r="W10" s="23">
        <v>0</v>
      </c>
      <c r="X10" s="23">
        <v>9.1999999999999998E-2</v>
      </c>
      <c r="Y10" s="23">
        <v>0.105</v>
      </c>
      <c r="Z10" s="23">
        <v>0</v>
      </c>
      <c r="AA10" s="23">
        <v>0</v>
      </c>
      <c r="AB10" s="23">
        <v>0</v>
      </c>
      <c r="AC10" s="23">
        <v>0</v>
      </c>
      <c r="AD10" s="23">
        <v>8.5999999999999993E-2</v>
      </c>
      <c r="AE10" s="23">
        <v>3.7999999999999999E-2</v>
      </c>
      <c r="AF10" s="23">
        <v>0</v>
      </c>
      <c r="AG10" s="23">
        <v>3.5999999999999997E-2</v>
      </c>
      <c r="AH10" s="23">
        <v>0</v>
      </c>
      <c r="AI10" s="23">
        <v>0</v>
      </c>
      <c r="AJ10" s="23">
        <v>0</v>
      </c>
      <c r="AK10" s="23">
        <v>0</v>
      </c>
      <c r="AL10" s="23">
        <v>0</v>
      </c>
      <c r="AM10" s="23">
        <v>7.0000000000000001E-3</v>
      </c>
      <c r="AN10" s="23">
        <v>0</v>
      </c>
      <c r="AO10" s="24">
        <v>4.4999999999999998E-2</v>
      </c>
      <c r="AP10" s="10"/>
      <c r="AQ10" s="29">
        <v>0</v>
      </c>
      <c r="AR10" s="23">
        <v>7.3999999999999996E-2</v>
      </c>
      <c r="AS10" s="23">
        <v>9.6000000000000002E-2</v>
      </c>
      <c r="AT10" s="23">
        <v>0</v>
      </c>
      <c r="AU10" s="23">
        <v>0</v>
      </c>
      <c r="AV10" s="23">
        <v>0</v>
      </c>
      <c r="AW10" s="23">
        <v>0</v>
      </c>
      <c r="AX10" s="23">
        <v>0</v>
      </c>
      <c r="AY10" s="23">
        <v>5.1999999999999998E-2</v>
      </c>
      <c r="AZ10" s="23">
        <v>0</v>
      </c>
      <c r="BA10" s="23">
        <v>0.107</v>
      </c>
      <c r="BB10" s="23">
        <v>3.5000000000000003E-2</v>
      </c>
      <c r="BC10" s="23">
        <v>0</v>
      </c>
      <c r="BD10" s="23">
        <v>0</v>
      </c>
      <c r="BE10" s="23">
        <v>0</v>
      </c>
      <c r="BF10" s="23">
        <v>0</v>
      </c>
      <c r="BG10" s="23">
        <v>2.7E-2</v>
      </c>
      <c r="BH10" s="23">
        <v>2.9000000000000001E-2</v>
      </c>
      <c r="BI10" s="23">
        <v>1.7999999999999999E-2</v>
      </c>
      <c r="BJ10" s="24">
        <v>4.5999999999999999E-2</v>
      </c>
      <c r="BK10" s="10"/>
      <c r="BL10" s="10"/>
      <c r="BM10" s="10"/>
      <c r="BN10" s="10"/>
      <c r="BO10" s="10"/>
      <c r="BP10" s="10"/>
    </row>
    <row r="11" spans="1:68">
      <c r="A11" s="29">
        <v>3.5000000000000003E-2</v>
      </c>
      <c r="B11" s="23">
        <v>0.10100000000000001</v>
      </c>
      <c r="C11" s="23">
        <v>1.6E-2</v>
      </c>
      <c r="D11" s="23">
        <v>0</v>
      </c>
      <c r="E11" s="23">
        <v>0.14499999999999999</v>
      </c>
      <c r="F11" s="23">
        <v>5.0999999999999997E-2</v>
      </c>
      <c r="G11" s="23">
        <v>8.6999999999999994E-2</v>
      </c>
      <c r="H11" s="23">
        <v>0.03</v>
      </c>
      <c r="I11" s="23">
        <v>0.05</v>
      </c>
      <c r="J11" s="23">
        <v>3.6999999999999998E-2</v>
      </c>
      <c r="K11" s="23">
        <v>0.128</v>
      </c>
      <c r="L11" s="23">
        <v>2.3E-2</v>
      </c>
      <c r="M11" s="23">
        <v>0</v>
      </c>
      <c r="N11" s="23">
        <v>0</v>
      </c>
      <c r="O11" s="23">
        <v>0.105</v>
      </c>
      <c r="P11" s="23">
        <v>0</v>
      </c>
      <c r="Q11" s="23">
        <v>0</v>
      </c>
      <c r="R11" s="23">
        <v>0</v>
      </c>
      <c r="S11" s="23">
        <v>0</v>
      </c>
      <c r="T11" s="24">
        <v>0</v>
      </c>
      <c r="U11" s="10"/>
      <c r="V11" s="29">
        <v>3.5999999999999997E-2</v>
      </c>
      <c r="W11" s="23">
        <v>0</v>
      </c>
      <c r="X11" s="23">
        <v>0</v>
      </c>
      <c r="Y11" s="23">
        <v>0</v>
      </c>
      <c r="Z11" s="23">
        <v>0</v>
      </c>
      <c r="AA11" s="23">
        <v>2.5000000000000001E-2</v>
      </c>
      <c r="AB11" s="23">
        <v>0</v>
      </c>
      <c r="AC11" s="23">
        <v>8.2000000000000003E-2</v>
      </c>
      <c r="AD11" s="23">
        <v>0</v>
      </c>
      <c r="AE11" s="23">
        <v>0.09</v>
      </c>
      <c r="AF11" s="23">
        <v>8.7999999999999995E-2</v>
      </c>
      <c r="AG11" s="23">
        <v>0</v>
      </c>
      <c r="AH11" s="23">
        <v>0.16</v>
      </c>
      <c r="AI11" s="23">
        <v>0</v>
      </c>
      <c r="AJ11" s="23">
        <v>0</v>
      </c>
      <c r="AK11" s="23">
        <v>0</v>
      </c>
      <c r="AL11" s="23">
        <v>0</v>
      </c>
      <c r="AM11" s="23">
        <v>0.19700000000000001</v>
      </c>
      <c r="AN11" s="23">
        <v>0</v>
      </c>
      <c r="AO11" s="24">
        <v>0</v>
      </c>
      <c r="AP11" s="10"/>
      <c r="AQ11" s="29">
        <v>1.0999999999999999E-2</v>
      </c>
      <c r="AR11" s="23">
        <v>1.9E-2</v>
      </c>
      <c r="AS11" s="23">
        <v>0</v>
      </c>
      <c r="AT11" s="23">
        <v>0.03</v>
      </c>
      <c r="AU11" s="23">
        <v>0</v>
      </c>
      <c r="AV11" s="23">
        <v>0</v>
      </c>
      <c r="AW11" s="23">
        <v>2.5000000000000001E-2</v>
      </c>
      <c r="AX11" s="23">
        <v>9.7000000000000003E-2</v>
      </c>
      <c r="AY11" s="23">
        <v>0</v>
      </c>
      <c r="AZ11" s="23">
        <v>0.05</v>
      </c>
      <c r="BA11" s="23">
        <v>7.5999999999999998E-2</v>
      </c>
      <c r="BB11" s="23">
        <v>0</v>
      </c>
      <c r="BC11" s="23">
        <v>2.8000000000000001E-2</v>
      </c>
      <c r="BD11" s="23">
        <v>3.9E-2</v>
      </c>
      <c r="BE11" s="23">
        <v>0</v>
      </c>
      <c r="BF11" s="23">
        <v>8.5000000000000006E-2</v>
      </c>
      <c r="BG11" s="23">
        <v>1.6E-2</v>
      </c>
      <c r="BH11" s="23">
        <v>0.03</v>
      </c>
      <c r="BI11" s="23">
        <v>0</v>
      </c>
      <c r="BJ11" s="24">
        <v>5.1999999999999998E-2</v>
      </c>
      <c r="BK11" s="10"/>
      <c r="BL11" s="10"/>
      <c r="BM11" s="10"/>
      <c r="BN11" s="10"/>
      <c r="BO11" s="10"/>
      <c r="BP11" s="10"/>
    </row>
    <row r="12" spans="1:68">
      <c r="A12" s="29">
        <v>8.5000000000000006E-2</v>
      </c>
      <c r="B12" s="23">
        <v>0.111</v>
      </c>
      <c r="C12" s="23">
        <v>8.5999999999999993E-2</v>
      </c>
      <c r="D12" s="23">
        <v>7.8E-2</v>
      </c>
      <c r="E12" s="23">
        <v>1.4999999999999999E-2</v>
      </c>
      <c r="F12" s="23">
        <v>0.16500000000000001</v>
      </c>
      <c r="G12" s="23">
        <v>0.13300000000000001</v>
      </c>
      <c r="H12" s="23">
        <v>0</v>
      </c>
      <c r="I12" s="23">
        <v>9.4E-2</v>
      </c>
      <c r="J12" s="23">
        <v>7.5999999999999998E-2</v>
      </c>
      <c r="K12" s="23">
        <v>0</v>
      </c>
      <c r="L12" s="23">
        <v>0.16</v>
      </c>
      <c r="M12" s="23">
        <v>0.16300000000000001</v>
      </c>
      <c r="N12" s="23">
        <v>8.7999999999999995E-2</v>
      </c>
      <c r="O12" s="23">
        <v>3.7999999999999999E-2</v>
      </c>
      <c r="P12" s="23">
        <v>0</v>
      </c>
      <c r="Q12" s="23">
        <v>0</v>
      </c>
      <c r="R12" s="23">
        <v>0</v>
      </c>
      <c r="S12" s="23">
        <v>2.3E-2</v>
      </c>
      <c r="T12" s="24">
        <v>0.153</v>
      </c>
      <c r="U12" s="10"/>
      <c r="V12" s="29">
        <v>2.5000000000000001E-2</v>
      </c>
      <c r="W12" s="23">
        <v>2.7E-2</v>
      </c>
      <c r="X12" s="23">
        <v>0</v>
      </c>
      <c r="Y12" s="23">
        <v>9.8000000000000004E-2</v>
      </c>
      <c r="Z12" s="23">
        <v>0</v>
      </c>
      <c r="AA12" s="23">
        <v>0.115</v>
      </c>
      <c r="AB12" s="23">
        <v>3.3000000000000002E-2</v>
      </c>
      <c r="AC12" s="23">
        <v>0</v>
      </c>
      <c r="AD12" s="23">
        <v>2.7E-2</v>
      </c>
      <c r="AE12" s="23">
        <v>6.3E-2</v>
      </c>
      <c r="AF12" s="23">
        <v>5.2999999999999999E-2</v>
      </c>
      <c r="AG12" s="23">
        <v>0</v>
      </c>
      <c r="AH12" s="23">
        <v>0</v>
      </c>
      <c r="AI12" s="23">
        <v>2.5999999999999999E-2</v>
      </c>
      <c r="AJ12" s="23">
        <v>3.7999999999999999E-2</v>
      </c>
      <c r="AK12" s="23">
        <v>2.8000000000000001E-2</v>
      </c>
      <c r="AL12" s="23">
        <v>0</v>
      </c>
      <c r="AM12" s="23">
        <v>4.4999999999999998E-2</v>
      </c>
      <c r="AN12" s="23">
        <v>0</v>
      </c>
      <c r="AO12" s="24">
        <v>0</v>
      </c>
      <c r="AP12" s="10"/>
      <c r="AQ12" s="29">
        <v>4.8000000000000001E-2</v>
      </c>
      <c r="AR12" s="23">
        <v>5.8000000000000003E-2</v>
      </c>
      <c r="AS12" s="23">
        <v>0</v>
      </c>
      <c r="AT12" s="23">
        <v>0</v>
      </c>
      <c r="AU12" s="23">
        <v>5.8999999999999997E-2</v>
      </c>
      <c r="AV12" s="23">
        <v>0</v>
      </c>
      <c r="AW12" s="23">
        <v>3.5999999999999997E-2</v>
      </c>
      <c r="AX12" s="23">
        <v>0</v>
      </c>
      <c r="AY12" s="23">
        <v>0</v>
      </c>
      <c r="AZ12" s="23">
        <v>5.1999999999999998E-2</v>
      </c>
      <c r="BA12" s="23">
        <v>0.16700000000000001</v>
      </c>
      <c r="BB12" s="23">
        <v>0.19700000000000001</v>
      </c>
      <c r="BC12" s="23">
        <v>5.0999999999999997E-2</v>
      </c>
      <c r="BD12" s="23">
        <v>0</v>
      </c>
      <c r="BE12" s="23">
        <v>1.6E-2</v>
      </c>
      <c r="BF12" s="23">
        <v>0</v>
      </c>
      <c r="BG12" s="23">
        <v>0</v>
      </c>
      <c r="BH12" s="23">
        <v>0.14199999999999999</v>
      </c>
      <c r="BI12" s="23">
        <v>2.8000000000000001E-2</v>
      </c>
      <c r="BJ12" s="24">
        <v>0</v>
      </c>
      <c r="BK12" s="10"/>
      <c r="BL12" s="10"/>
      <c r="BM12" s="10"/>
      <c r="BN12" s="10"/>
      <c r="BO12" s="10"/>
      <c r="BP12" s="10"/>
    </row>
    <row r="13" spans="1:68">
      <c r="A13" s="29">
        <v>5.8999999999999997E-2</v>
      </c>
      <c r="B13" s="23">
        <v>8.5999999999999993E-2</v>
      </c>
      <c r="C13" s="23">
        <v>0.111</v>
      </c>
      <c r="D13" s="23">
        <v>0.13600000000000001</v>
      </c>
      <c r="E13" s="23">
        <v>0.105</v>
      </c>
      <c r="F13" s="23">
        <v>0</v>
      </c>
      <c r="G13" s="23">
        <v>4.7E-2</v>
      </c>
      <c r="H13" s="23">
        <v>4.2000000000000003E-2</v>
      </c>
      <c r="I13" s="23">
        <v>0</v>
      </c>
      <c r="J13" s="23">
        <v>9.0999999999999998E-2</v>
      </c>
      <c r="K13" s="23">
        <v>7.2999999999999995E-2</v>
      </c>
      <c r="L13" s="23">
        <v>0</v>
      </c>
      <c r="M13" s="23">
        <v>0</v>
      </c>
      <c r="N13" s="23">
        <v>5.0000000000000001E-3</v>
      </c>
      <c r="O13" s="23">
        <v>5.0999999999999997E-2</v>
      </c>
      <c r="P13" s="23">
        <v>0</v>
      </c>
      <c r="Q13" s="23">
        <v>9.6000000000000002E-2</v>
      </c>
      <c r="R13" s="23">
        <v>8.8999999999999996E-2</v>
      </c>
      <c r="S13" s="23">
        <v>0</v>
      </c>
      <c r="T13" s="24">
        <v>0</v>
      </c>
      <c r="U13" s="10"/>
      <c r="V13" s="29">
        <v>0</v>
      </c>
      <c r="W13" s="23">
        <v>1.0999999999999999E-2</v>
      </c>
      <c r="X13" s="23">
        <v>0</v>
      </c>
      <c r="Y13" s="23">
        <v>7.4999999999999997E-2</v>
      </c>
      <c r="Z13" s="23">
        <v>0</v>
      </c>
      <c r="AA13" s="23">
        <v>0.16600000000000001</v>
      </c>
      <c r="AB13" s="23">
        <v>0</v>
      </c>
      <c r="AC13" s="23">
        <v>0</v>
      </c>
      <c r="AD13" s="23">
        <v>0.06</v>
      </c>
      <c r="AE13" s="23">
        <v>0</v>
      </c>
      <c r="AF13" s="23">
        <v>0</v>
      </c>
      <c r="AG13" s="23">
        <v>0</v>
      </c>
      <c r="AH13" s="23">
        <v>0</v>
      </c>
      <c r="AI13" s="23">
        <v>7.0000000000000007E-2</v>
      </c>
      <c r="AJ13" s="23">
        <v>0.14399999999999999</v>
      </c>
      <c r="AK13" s="23">
        <v>0</v>
      </c>
      <c r="AL13" s="23">
        <v>4.3999999999999997E-2</v>
      </c>
      <c r="AM13" s="23">
        <v>9.8000000000000004E-2</v>
      </c>
      <c r="AN13" s="23">
        <v>2.4E-2</v>
      </c>
      <c r="AO13" s="24">
        <v>0</v>
      </c>
      <c r="AP13" s="10"/>
      <c r="AQ13" s="29">
        <v>0</v>
      </c>
      <c r="AR13" s="23">
        <v>3.9E-2</v>
      </c>
      <c r="AS13" s="23">
        <v>0</v>
      </c>
      <c r="AT13" s="23">
        <v>0</v>
      </c>
      <c r="AU13" s="23">
        <v>6.5000000000000002E-2</v>
      </c>
      <c r="AV13" s="23">
        <v>0</v>
      </c>
      <c r="AW13" s="23">
        <v>0.11600000000000001</v>
      </c>
      <c r="AX13" s="23">
        <v>0</v>
      </c>
      <c r="AY13" s="23">
        <v>0</v>
      </c>
      <c r="AZ13" s="23">
        <v>2.7E-2</v>
      </c>
      <c r="BA13" s="23">
        <v>7.4999999999999997E-2</v>
      </c>
      <c r="BB13" s="23">
        <v>0</v>
      </c>
      <c r="BC13" s="23">
        <v>0</v>
      </c>
      <c r="BD13" s="23">
        <v>4.9000000000000002E-2</v>
      </c>
      <c r="BE13" s="23">
        <v>0</v>
      </c>
      <c r="BF13" s="23">
        <v>3.5000000000000003E-2</v>
      </c>
      <c r="BG13" s="23">
        <v>0</v>
      </c>
      <c r="BH13" s="23">
        <v>3.5999999999999997E-2</v>
      </c>
      <c r="BI13" s="23">
        <v>6.7000000000000004E-2</v>
      </c>
      <c r="BJ13" s="24">
        <v>0</v>
      </c>
      <c r="BK13" s="10"/>
      <c r="BL13" s="10"/>
      <c r="BM13" s="10"/>
      <c r="BN13" s="10"/>
      <c r="BO13" s="10"/>
      <c r="BP13" s="10"/>
    </row>
    <row r="14" spans="1:68">
      <c r="A14" s="29">
        <v>7.0999999999999994E-2</v>
      </c>
      <c r="B14" s="23">
        <v>7.0999999999999994E-2</v>
      </c>
      <c r="C14" s="23">
        <v>0.10199999999999999</v>
      </c>
      <c r="D14" s="23">
        <v>0</v>
      </c>
      <c r="E14" s="23">
        <v>0</v>
      </c>
      <c r="F14" s="23">
        <v>0</v>
      </c>
      <c r="G14" s="23">
        <v>0</v>
      </c>
      <c r="H14" s="23">
        <v>0.159</v>
      </c>
      <c r="I14" s="23">
        <v>0</v>
      </c>
      <c r="J14" s="23">
        <v>0</v>
      </c>
      <c r="K14" s="23">
        <v>0</v>
      </c>
      <c r="L14" s="23">
        <v>1.2E-2</v>
      </c>
      <c r="M14" s="23">
        <v>0.14499999999999999</v>
      </c>
      <c r="N14" s="23">
        <v>8.6999999999999994E-2</v>
      </c>
      <c r="O14" s="23">
        <v>0</v>
      </c>
      <c r="P14" s="23">
        <v>8.9999999999999993E-3</v>
      </c>
      <c r="Q14" s="23">
        <v>0.129</v>
      </c>
      <c r="R14" s="23">
        <v>0.14399999999999999</v>
      </c>
      <c r="S14" s="23">
        <v>9.4E-2</v>
      </c>
      <c r="T14" s="24">
        <v>0</v>
      </c>
      <c r="U14" s="10"/>
      <c r="V14" s="29">
        <v>0</v>
      </c>
      <c r="W14" s="23">
        <v>0</v>
      </c>
      <c r="X14" s="23">
        <v>3.6999999999999998E-2</v>
      </c>
      <c r="Y14" s="23">
        <v>0</v>
      </c>
      <c r="Z14" s="23">
        <v>1.7000000000000001E-2</v>
      </c>
      <c r="AA14" s="23">
        <v>0.104</v>
      </c>
      <c r="AB14" s="23">
        <v>4.3999999999999997E-2</v>
      </c>
      <c r="AC14" s="23">
        <v>7.5999999999999998E-2</v>
      </c>
      <c r="AD14" s="23">
        <v>4.4999999999999998E-2</v>
      </c>
      <c r="AE14" s="23">
        <v>0</v>
      </c>
      <c r="AF14" s="23">
        <v>0</v>
      </c>
      <c r="AG14" s="23">
        <v>3.5999999999999997E-2</v>
      </c>
      <c r="AH14" s="23">
        <v>0</v>
      </c>
      <c r="AI14" s="23">
        <v>0</v>
      </c>
      <c r="AJ14" s="23">
        <v>0</v>
      </c>
      <c r="AK14" s="23">
        <v>0</v>
      </c>
      <c r="AL14" s="23">
        <v>0</v>
      </c>
      <c r="AM14" s="23">
        <v>0</v>
      </c>
      <c r="AN14" s="23">
        <v>4.5999999999999999E-2</v>
      </c>
      <c r="AO14" s="24">
        <v>0</v>
      </c>
      <c r="AP14" s="10"/>
      <c r="AQ14" s="29">
        <v>5.0000000000000001E-3</v>
      </c>
      <c r="AR14" s="23">
        <v>0</v>
      </c>
      <c r="AS14" s="23">
        <v>3.6999999999999998E-2</v>
      </c>
      <c r="AT14" s="23">
        <v>0.03</v>
      </c>
      <c r="AU14" s="23">
        <v>4.8000000000000001E-2</v>
      </c>
      <c r="AV14" s="23">
        <v>2.5999999999999999E-2</v>
      </c>
      <c r="AW14" s="23">
        <v>2.8000000000000001E-2</v>
      </c>
      <c r="AX14" s="23">
        <v>0</v>
      </c>
      <c r="AY14" s="23">
        <v>0</v>
      </c>
      <c r="AZ14" s="23">
        <v>0</v>
      </c>
      <c r="BA14" s="23">
        <v>0.10199999999999999</v>
      </c>
      <c r="BB14" s="23">
        <v>0</v>
      </c>
      <c r="BC14" s="23">
        <v>0</v>
      </c>
      <c r="BD14" s="23">
        <v>4.2999999999999997E-2</v>
      </c>
      <c r="BE14" s="23">
        <v>0.106</v>
      </c>
      <c r="BF14" s="23">
        <v>6.6000000000000003E-2</v>
      </c>
      <c r="BG14" s="23">
        <v>0</v>
      </c>
      <c r="BH14" s="23">
        <v>0</v>
      </c>
      <c r="BI14" s="23">
        <v>5.1999999999999998E-2</v>
      </c>
      <c r="BJ14" s="24">
        <v>0</v>
      </c>
      <c r="BK14" s="10"/>
      <c r="BL14" s="10"/>
      <c r="BM14" s="10"/>
      <c r="BN14" s="10"/>
      <c r="BO14" s="10"/>
      <c r="BP14" s="10"/>
    </row>
    <row r="15" spans="1:68">
      <c r="A15" s="29">
        <v>0.189</v>
      </c>
      <c r="B15" s="23">
        <v>3.5000000000000003E-2</v>
      </c>
      <c r="C15" s="23">
        <v>0.16500000000000001</v>
      </c>
      <c r="D15" s="23">
        <v>0</v>
      </c>
      <c r="E15" s="23">
        <v>3.1E-2</v>
      </c>
      <c r="F15" s="23">
        <v>0.12</v>
      </c>
      <c r="G15" s="23">
        <v>0.111</v>
      </c>
      <c r="H15" s="23">
        <v>7.5999999999999998E-2</v>
      </c>
      <c r="I15" s="23">
        <v>0.106</v>
      </c>
      <c r="J15" s="23">
        <v>2.7E-2</v>
      </c>
      <c r="K15" s="23">
        <v>0</v>
      </c>
      <c r="L15" s="23">
        <v>0.115</v>
      </c>
      <c r="M15" s="23">
        <v>3.5000000000000003E-2</v>
      </c>
      <c r="N15" s="23">
        <v>5.0999999999999997E-2</v>
      </c>
      <c r="O15" s="23">
        <v>0</v>
      </c>
      <c r="P15" s="23">
        <v>0.106</v>
      </c>
      <c r="Q15" s="23">
        <v>2.5999999999999999E-2</v>
      </c>
      <c r="R15" s="23">
        <v>7.4999999999999997E-2</v>
      </c>
      <c r="S15" s="23">
        <v>0</v>
      </c>
      <c r="T15" s="24">
        <v>6.6000000000000003E-2</v>
      </c>
      <c r="U15" s="10"/>
      <c r="V15" s="29">
        <v>0.05</v>
      </c>
      <c r="W15" s="23">
        <v>6.8000000000000005E-2</v>
      </c>
      <c r="X15" s="23">
        <v>0</v>
      </c>
      <c r="Y15" s="23">
        <v>0</v>
      </c>
      <c r="Z15" s="23">
        <v>0</v>
      </c>
      <c r="AA15" s="23">
        <v>0.03</v>
      </c>
      <c r="AB15" s="23">
        <v>0.11899999999999999</v>
      </c>
      <c r="AC15" s="23">
        <v>0.13100000000000001</v>
      </c>
      <c r="AD15" s="23">
        <v>8.5000000000000006E-2</v>
      </c>
      <c r="AE15" s="23">
        <v>0</v>
      </c>
      <c r="AF15" s="23">
        <v>0</v>
      </c>
      <c r="AG15" s="23">
        <v>0</v>
      </c>
      <c r="AH15" s="23">
        <v>0</v>
      </c>
      <c r="AI15" s="23">
        <v>0</v>
      </c>
      <c r="AJ15" s="23">
        <v>0.14399999999999999</v>
      </c>
      <c r="AK15" s="23">
        <v>0</v>
      </c>
      <c r="AL15" s="23">
        <v>0</v>
      </c>
      <c r="AM15" s="23">
        <v>0</v>
      </c>
      <c r="AN15" s="23">
        <v>0</v>
      </c>
      <c r="AO15" s="24">
        <v>0</v>
      </c>
      <c r="AP15" s="10"/>
      <c r="AQ15" s="29">
        <v>2.5000000000000001E-2</v>
      </c>
      <c r="AR15" s="23">
        <v>6.3E-2</v>
      </c>
      <c r="AS15" s="23">
        <v>3.3000000000000002E-2</v>
      </c>
      <c r="AT15" s="23">
        <v>0</v>
      </c>
      <c r="AU15" s="23">
        <v>7.4999999999999997E-2</v>
      </c>
      <c r="AV15" s="23">
        <v>7.4999999999999997E-2</v>
      </c>
      <c r="AW15" s="23">
        <v>0</v>
      </c>
      <c r="AX15" s="23">
        <v>0</v>
      </c>
      <c r="AY15" s="23">
        <v>0</v>
      </c>
      <c r="AZ15" s="23">
        <v>0</v>
      </c>
      <c r="BA15" s="23">
        <v>4.3999999999999997E-2</v>
      </c>
      <c r="BB15" s="23">
        <v>3.7999999999999999E-2</v>
      </c>
      <c r="BC15" s="23">
        <v>9.9000000000000005E-2</v>
      </c>
      <c r="BD15" s="23">
        <v>4.5999999999999999E-2</v>
      </c>
      <c r="BE15" s="23">
        <v>0.09</v>
      </c>
      <c r="BF15" s="23">
        <v>5.8000000000000003E-2</v>
      </c>
      <c r="BG15" s="23">
        <v>2.1999999999999999E-2</v>
      </c>
      <c r="BH15" s="23">
        <v>0</v>
      </c>
      <c r="BI15" s="23">
        <v>5.1999999999999998E-2</v>
      </c>
      <c r="BJ15" s="24">
        <v>5.6000000000000001E-2</v>
      </c>
      <c r="BK15" s="10"/>
      <c r="BL15" s="10"/>
      <c r="BM15" s="10"/>
      <c r="BN15" s="10"/>
      <c r="BO15" s="10"/>
      <c r="BP15" s="10"/>
    </row>
    <row r="16" spans="1:68">
      <c r="A16" s="29">
        <v>0.128</v>
      </c>
      <c r="B16" s="23">
        <v>2.1999999999999999E-2</v>
      </c>
      <c r="C16" s="23">
        <v>0</v>
      </c>
      <c r="D16" s="23">
        <v>0</v>
      </c>
      <c r="E16" s="23">
        <v>6.5000000000000002E-2</v>
      </c>
      <c r="F16" s="23">
        <v>0.14599999999999999</v>
      </c>
      <c r="G16" s="23">
        <v>0</v>
      </c>
      <c r="H16" s="23">
        <v>3.5000000000000003E-2</v>
      </c>
      <c r="I16" s="23">
        <v>8.5000000000000006E-2</v>
      </c>
      <c r="J16" s="23">
        <v>0</v>
      </c>
      <c r="K16" s="23">
        <v>0</v>
      </c>
      <c r="L16" s="23">
        <v>7.6999999999999999E-2</v>
      </c>
      <c r="M16" s="23">
        <v>8.5999999999999993E-2</v>
      </c>
      <c r="N16" s="23">
        <v>7.4999999999999997E-2</v>
      </c>
      <c r="O16" s="23">
        <v>2.5000000000000001E-2</v>
      </c>
      <c r="P16" s="23">
        <v>3.5000000000000003E-2</v>
      </c>
      <c r="Q16" s="23">
        <v>0.03</v>
      </c>
      <c r="R16" s="23">
        <v>0.114</v>
      </c>
      <c r="S16" s="23">
        <v>1.4999999999999999E-2</v>
      </c>
      <c r="T16" s="24">
        <v>0.158</v>
      </c>
      <c r="U16" s="10"/>
      <c r="V16" s="29">
        <v>0</v>
      </c>
      <c r="W16" s="23">
        <v>0.158</v>
      </c>
      <c r="X16" s="23">
        <v>0</v>
      </c>
      <c r="Y16" s="23">
        <v>0</v>
      </c>
      <c r="Z16" s="23">
        <v>0</v>
      </c>
      <c r="AA16" s="23">
        <v>0</v>
      </c>
      <c r="AB16" s="23">
        <v>9.8000000000000004E-2</v>
      </c>
      <c r="AC16" s="23">
        <v>6.9000000000000006E-2</v>
      </c>
      <c r="AD16" s="23">
        <v>0.113</v>
      </c>
      <c r="AE16" s="23">
        <v>0.112</v>
      </c>
      <c r="AF16" s="23">
        <v>1.6E-2</v>
      </c>
      <c r="AG16" s="23">
        <v>0</v>
      </c>
      <c r="AH16" s="23">
        <v>8.3000000000000004E-2</v>
      </c>
      <c r="AI16" s="23">
        <v>0</v>
      </c>
      <c r="AJ16" s="23">
        <v>0</v>
      </c>
      <c r="AK16" s="23">
        <v>0.111</v>
      </c>
      <c r="AL16" s="23">
        <v>1.0999999999999999E-2</v>
      </c>
      <c r="AM16" s="23">
        <v>0</v>
      </c>
      <c r="AN16" s="23">
        <v>4.7E-2</v>
      </c>
      <c r="AO16" s="24">
        <v>3.5000000000000003E-2</v>
      </c>
      <c r="AP16" s="10"/>
      <c r="AQ16" s="29">
        <v>0</v>
      </c>
      <c r="AR16" s="23">
        <v>7.0000000000000001E-3</v>
      </c>
      <c r="AS16" s="23">
        <v>4.7E-2</v>
      </c>
      <c r="AT16" s="23">
        <v>2.8000000000000001E-2</v>
      </c>
      <c r="AU16" s="23">
        <v>0</v>
      </c>
      <c r="AV16" s="23">
        <v>1.7000000000000001E-2</v>
      </c>
      <c r="AW16" s="23">
        <v>3.5000000000000003E-2</v>
      </c>
      <c r="AX16" s="23">
        <v>3.5999999999999997E-2</v>
      </c>
      <c r="AY16" s="23">
        <v>8.5000000000000006E-2</v>
      </c>
      <c r="AZ16" s="23">
        <v>3.4000000000000002E-2</v>
      </c>
      <c r="BA16" s="23">
        <v>0</v>
      </c>
      <c r="BB16" s="23">
        <v>1.7000000000000001E-2</v>
      </c>
      <c r="BC16" s="23">
        <v>0</v>
      </c>
      <c r="BD16" s="23">
        <v>0.129</v>
      </c>
      <c r="BE16" s="23">
        <v>3.5000000000000003E-2</v>
      </c>
      <c r="BF16" s="23">
        <v>0</v>
      </c>
      <c r="BG16" s="23">
        <v>0</v>
      </c>
      <c r="BH16" s="23">
        <v>0</v>
      </c>
      <c r="BI16" s="23">
        <v>2.1000000000000001E-2</v>
      </c>
      <c r="BJ16" s="24">
        <v>0</v>
      </c>
      <c r="BK16" s="10"/>
      <c r="BL16" s="10"/>
      <c r="BM16" s="10"/>
      <c r="BN16" s="10"/>
      <c r="BO16" s="10"/>
      <c r="BP16" s="10"/>
    </row>
    <row r="17" spans="1:68">
      <c r="A17" s="29">
        <v>0.126</v>
      </c>
      <c r="B17" s="23">
        <v>2.5000000000000001E-2</v>
      </c>
      <c r="C17" s="23">
        <v>5.0000000000000001E-3</v>
      </c>
      <c r="D17" s="23">
        <v>0.248</v>
      </c>
      <c r="E17" s="23">
        <v>0</v>
      </c>
      <c r="F17" s="23">
        <v>8.1000000000000003E-2</v>
      </c>
      <c r="G17" s="23">
        <v>0.06</v>
      </c>
      <c r="H17" s="23">
        <v>6.7000000000000004E-2</v>
      </c>
      <c r="I17" s="23">
        <v>0.112</v>
      </c>
      <c r="J17" s="23">
        <v>5.8000000000000003E-2</v>
      </c>
      <c r="K17" s="23">
        <v>6.0999999999999999E-2</v>
      </c>
      <c r="L17" s="23">
        <v>0.16500000000000001</v>
      </c>
      <c r="M17" s="23">
        <v>0</v>
      </c>
      <c r="N17" s="23">
        <v>0.16300000000000001</v>
      </c>
      <c r="O17" s="23">
        <v>0.152</v>
      </c>
      <c r="P17" s="23">
        <v>3.5999999999999997E-2</v>
      </c>
      <c r="Q17" s="23">
        <v>0</v>
      </c>
      <c r="R17" s="23">
        <v>0.105</v>
      </c>
      <c r="S17" s="23">
        <v>6.4000000000000001E-2</v>
      </c>
      <c r="T17" s="24">
        <v>0</v>
      </c>
      <c r="U17" s="10"/>
      <c r="V17" s="29">
        <v>0</v>
      </c>
      <c r="W17" s="23">
        <v>0</v>
      </c>
      <c r="X17" s="23">
        <v>0</v>
      </c>
      <c r="Y17" s="23">
        <v>0</v>
      </c>
      <c r="Z17" s="23">
        <v>8.2000000000000003E-2</v>
      </c>
      <c r="AA17" s="23">
        <v>0</v>
      </c>
      <c r="AB17" s="23">
        <v>5.8000000000000003E-2</v>
      </c>
      <c r="AC17" s="23">
        <v>0</v>
      </c>
      <c r="AD17" s="23">
        <v>2.5000000000000001E-2</v>
      </c>
      <c r="AE17" s="23">
        <v>2.3E-2</v>
      </c>
      <c r="AF17" s="23">
        <v>0.01</v>
      </c>
      <c r="AG17" s="23">
        <v>0</v>
      </c>
      <c r="AH17" s="23">
        <v>2.4E-2</v>
      </c>
      <c r="AI17" s="23">
        <v>0</v>
      </c>
      <c r="AJ17" s="23">
        <v>8.5000000000000006E-2</v>
      </c>
      <c r="AK17" s="23">
        <v>0</v>
      </c>
      <c r="AL17" s="23">
        <v>0</v>
      </c>
      <c r="AM17" s="23">
        <v>0</v>
      </c>
      <c r="AN17" s="23">
        <v>2.5000000000000001E-2</v>
      </c>
      <c r="AO17" s="24">
        <v>0</v>
      </c>
      <c r="AP17" s="10"/>
      <c r="AQ17" s="29">
        <v>5.5E-2</v>
      </c>
      <c r="AR17" s="23">
        <v>0</v>
      </c>
      <c r="AS17" s="23">
        <v>0</v>
      </c>
      <c r="AT17" s="23">
        <v>7.9000000000000001E-2</v>
      </c>
      <c r="AU17" s="23">
        <v>2.1000000000000001E-2</v>
      </c>
      <c r="AV17" s="23">
        <v>2.5000000000000001E-2</v>
      </c>
      <c r="AW17" s="23">
        <v>9.4E-2</v>
      </c>
      <c r="AX17" s="23">
        <v>0</v>
      </c>
      <c r="AY17" s="23">
        <v>0</v>
      </c>
      <c r="AZ17" s="23">
        <v>0</v>
      </c>
      <c r="BA17" s="23">
        <v>0</v>
      </c>
      <c r="BB17" s="23">
        <v>0</v>
      </c>
      <c r="BC17" s="23">
        <v>0</v>
      </c>
      <c r="BD17" s="23">
        <v>6.0999999999999999E-2</v>
      </c>
      <c r="BE17" s="23">
        <v>4.5999999999999999E-2</v>
      </c>
      <c r="BF17" s="23">
        <v>0.03</v>
      </c>
      <c r="BG17" s="23">
        <v>0</v>
      </c>
      <c r="BH17" s="23">
        <v>2.5000000000000001E-2</v>
      </c>
      <c r="BI17" s="23">
        <v>4.2999999999999997E-2</v>
      </c>
      <c r="BJ17" s="24">
        <v>2.1999999999999999E-2</v>
      </c>
      <c r="BK17" s="10"/>
      <c r="BL17" s="10"/>
      <c r="BM17" s="10"/>
      <c r="BN17" s="10"/>
      <c r="BO17" s="10"/>
      <c r="BP17" s="10"/>
    </row>
    <row r="18" spans="1:68">
      <c r="A18" s="29">
        <v>0.08</v>
      </c>
      <c r="B18" s="23">
        <v>0</v>
      </c>
      <c r="C18" s="23">
        <v>9.5000000000000001E-2</v>
      </c>
      <c r="D18" s="23">
        <v>0</v>
      </c>
      <c r="E18" s="23">
        <v>0.09</v>
      </c>
      <c r="F18" s="23">
        <v>0</v>
      </c>
      <c r="G18" s="23">
        <v>0.16200000000000001</v>
      </c>
      <c r="H18" s="23">
        <v>6.5000000000000002E-2</v>
      </c>
      <c r="I18" s="23">
        <v>4.4999999999999998E-2</v>
      </c>
      <c r="J18" s="23">
        <v>8.6999999999999994E-2</v>
      </c>
      <c r="K18" s="23">
        <v>5.8000000000000003E-2</v>
      </c>
      <c r="L18" s="23">
        <v>6.9000000000000006E-2</v>
      </c>
      <c r="M18" s="23">
        <v>4.7E-2</v>
      </c>
      <c r="N18" s="23">
        <v>0.155</v>
      </c>
      <c r="O18" s="23">
        <v>6.9000000000000006E-2</v>
      </c>
      <c r="P18" s="23">
        <v>0</v>
      </c>
      <c r="Q18" s="23">
        <v>0</v>
      </c>
      <c r="R18" s="23">
        <v>0</v>
      </c>
      <c r="S18" s="23">
        <v>0.123</v>
      </c>
      <c r="T18" s="24">
        <v>0</v>
      </c>
      <c r="U18" s="10"/>
      <c r="V18" s="29">
        <v>0</v>
      </c>
      <c r="W18" s="23">
        <v>0</v>
      </c>
      <c r="X18" s="23">
        <v>0</v>
      </c>
      <c r="Y18" s="23">
        <v>0</v>
      </c>
      <c r="Z18" s="23">
        <v>0.13800000000000001</v>
      </c>
      <c r="AA18" s="23">
        <v>0</v>
      </c>
      <c r="AB18" s="23">
        <v>2.3E-2</v>
      </c>
      <c r="AC18" s="23">
        <v>6.0000000000000001E-3</v>
      </c>
      <c r="AD18" s="23">
        <v>5.0999999999999997E-2</v>
      </c>
      <c r="AE18" s="23">
        <v>7.0000000000000001E-3</v>
      </c>
      <c r="AF18" s="23">
        <v>0.13700000000000001</v>
      </c>
      <c r="AG18" s="23">
        <v>0</v>
      </c>
      <c r="AH18" s="23">
        <v>0.11</v>
      </c>
      <c r="AI18" s="23">
        <v>0</v>
      </c>
      <c r="AJ18" s="23">
        <v>3.7999999999999999E-2</v>
      </c>
      <c r="AK18" s="23">
        <v>0</v>
      </c>
      <c r="AL18" s="23">
        <v>3.1E-2</v>
      </c>
      <c r="AM18" s="23">
        <v>3.7999999999999999E-2</v>
      </c>
      <c r="AN18" s="23">
        <v>0</v>
      </c>
      <c r="AO18" s="24">
        <v>7.0000000000000001E-3</v>
      </c>
      <c r="AP18" s="10"/>
      <c r="AQ18" s="29">
        <v>0</v>
      </c>
      <c r="AR18" s="23">
        <v>0</v>
      </c>
      <c r="AS18" s="23">
        <v>0</v>
      </c>
      <c r="AT18" s="23">
        <v>0</v>
      </c>
      <c r="AU18" s="23">
        <v>2.5999999999999999E-2</v>
      </c>
      <c r="AV18" s="23">
        <v>0</v>
      </c>
      <c r="AW18" s="23">
        <v>0</v>
      </c>
      <c r="AX18" s="23">
        <v>0</v>
      </c>
      <c r="AY18" s="23">
        <v>9.7000000000000003E-2</v>
      </c>
      <c r="AZ18" s="23">
        <v>0.155</v>
      </c>
      <c r="BA18" s="23">
        <v>0</v>
      </c>
      <c r="BB18" s="23">
        <v>7.5999999999999998E-2</v>
      </c>
      <c r="BC18" s="23">
        <v>0</v>
      </c>
      <c r="BD18" s="23">
        <v>8.5999999999999993E-2</v>
      </c>
      <c r="BE18" s="23">
        <v>4.9000000000000002E-2</v>
      </c>
      <c r="BF18" s="23">
        <v>9.7000000000000003E-2</v>
      </c>
      <c r="BG18" s="23">
        <v>0</v>
      </c>
      <c r="BH18" s="23">
        <v>0</v>
      </c>
      <c r="BI18" s="23">
        <v>2.3E-2</v>
      </c>
      <c r="BJ18" s="24">
        <v>0</v>
      </c>
      <c r="BK18" s="10"/>
      <c r="BL18" s="10"/>
      <c r="BM18" s="10"/>
      <c r="BN18" s="10"/>
      <c r="BO18" s="10"/>
      <c r="BP18" s="10"/>
    </row>
    <row r="19" spans="1:68">
      <c r="A19" s="29">
        <v>0</v>
      </c>
      <c r="B19" s="23">
        <v>0</v>
      </c>
      <c r="C19" s="23">
        <v>9.8000000000000004E-2</v>
      </c>
      <c r="D19" s="23">
        <v>4.7E-2</v>
      </c>
      <c r="E19" s="23">
        <v>0.193</v>
      </c>
      <c r="F19" s="23">
        <v>0</v>
      </c>
      <c r="G19" s="23">
        <v>1.4999999999999999E-2</v>
      </c>
      <c r="H19" s="23">
        <v>0.13200000000000001</v>
      </c>
      <c r="I19" s="23">
        <v>2.5999999999999999E-2</v>
      </c>
      <c r="J19" s="23">
        <v>0.09</v>
      </c>
      <c r="K19" s="23">
        <v>0</v>
      </c>
      <c r="L19" s="23">
        <v>9.8000000000000004E-2</v>
      </c>
      <c r="M19" s="23">
        <v>5.1999999999999998E-2</v>
      </c>
      <c r="N19" s="23">
        <v>2.1000000000000001E-2</v>
      </c>
      <c r="O19" s="23">
        <v>7.9000000000000001E-2</v>
      </c>
      <c r="P19" s="23">
        <v>0</v>
      </c>
      <c r="Q19" s="23">
        <v>0</v>
      </c>
      <c r="R19" s="23">
        <v>0</v>
      </c>
      <c r="S19" s="23">
        <v>0.13600000000000001</v>
      </c>
      <c r="T19" s="24">
        <v>7.6999999999999999E-2</v>
      </c>
      <c r="U19" s="10"/>
      <c r="V19" s="29">
        <v>8.8999999999999996E-2</v>
      </c>
      <c r="W19" s="23">
        <v>7.6999999999999999E-2</v>
      </c>
      <c r="X19" s="23">
        <v>0</v>
      </c>
      <c r="Y19" s="23">
        <v>0</v>
      </c>
      <c r="Z19" s="23">
        <v>0</v>
      </c>
      <c r="AA19" s="23">
        <v>0</v>
      </c>
      <c r="AB19" s="23">
        <v>0</v>
      </c>
      <c r="AC19" s="23">
        <v>0.04</v>
      </c>
      <c r="AD19" s="23">
        <v>0.20699999999999999</v>
      </c>
      <c r="AE19" s="23">
        <v>0.10100000000000001</v>
      </c>
      <c r="AF19" s="23">
        <v>1.4999999999999999E-2</v>
      </c>
      <c r="AG19" s="23">
        <v>0</v>
      </c>
      <c r="AH19" s="23">
        <v>4.9000000000000002E-2</v>
      </c>
      <c r="AI19" s="23">
        <v>2.5999999999999999E-2</v>
      </c>
      <c r="AJ19" s="23">
        <v>6.8000000000000005E-2</v>
      </c>
      <c r="AK19" s="23">
        <v>6.5000000000000002E-2</v>
      </c>
      <c r="AL19" s="23">
        <v>0</v>
      </c>
      <c r="AM19" s="23">
        <v>0</v>
      </c>
      <c r="AN19" s="23">
        <v>0</v>
      </c>
      <c r="AO19" s="24">
        <v>0.105</v>
      </c>
      <c r="AP19" s="10"/>
      <c r="AQ19" s="29">
        <v>0</v>
      </c>
      <c r="AR19" s="23">
        <v>0</v>
      </c>
      <c r="AS19" s="23">
        <v>0</v>
      </c>
      <c r="AT19" s="23">
        <v>0</v>
      </c>
      <c r="AU19" s="23">
        <v>0</v>
      </c>
      <c r="AV19" s="23">
        <v>3.6999999999999998E-2</v>
      </c>
      <c r="AW19" s="23">
        <v>2.7E-2</v>
      </c>
      <c r="AX19" s="23">
        <v>0</v>
      </c>
      <c r="AY19" s="23">
        <v>0</v>
      </c>
      <c r="AZ19" s="23">
        <v>7.9000000000000001E-2</v>
      </c>
      <c r="BA19" s="23">
        <v>7.0000000000000001E-3</v>
      </c>
      <c r="BB19" s="23">
        <v>4.5999999999999999E-2</v>
      </c>
      <c r="BC19" s="23">
        <v>0</v>
      </c>
      <c r="BD19" s="23">
        <v>0</v>
      </c>
      <c r="BE19" s="23">
        <v>3.6999999999999998E-2</v>
      </c>
      <c r="BF19" s="23">
        <v>4.4999999999999998E-2</v>
      </c>
      <c r="BG19" s="23">
        <v>0</v>
      </c>
      <c r="BH19" s="23">
        <v>3.5000000000000003E-2</v>
      </c>
      <c r="BI19" s="23">
        <v>0</v>
      </c>
      <c r="BJ19" s="24">
        <v>6.6000000000000003E-2</v>
      </c>
      <c r="BK19" s="10"/>
      <c r="BL19" s="10"/>
      <c r="BM19" s="10"/>
      <c r="BN19" s="10"/>
      <c r="BO19" s="10"/>
      <c r="BP19" s="10"/>
    </row>
    <row r="20" spans="1:68">
      <c r="A20" s="29">
        <v>0</v>
      </c>
      <c r="B20" s="23">
        <v>8.0000000000000002E-3</v>
      </c>
      <c r="C20" s="23">
        <v>0.02</v>
      </c>
      <c r="D20" s="23">
        <v>4.4999999999999998E-2</v>
      </c>
      <c r="E20" s="23">
        <v>3.1E-2</v>
      </c>
      <c r="F20" s="23">
        <v>0</v>
      </c>
      <c r="G20" s="23">
        <v>0</v>
      </c>
      <c r="H20" s="23">
        <v>3.7999999999999999E-2</v>
      </c>
      <c r="I20" s="23">
        <v>0.16500000000000001</v>
      </c>
      <c r="J20" s="23">
        <v>9.7000000000000003E-2</v>
      </c>
      <c r="K20" s="23">
        <v>8.5000000000000006E-2</v>
      </c>
      <c r="L20" s="23">
        <v>0.123</v>
      </c>
      <c r="M20" s="23">
        <v>0.10199999999999999</v>
      </c>
      <c r="N20" s="23">
        <v>0.126</v>
      </c>
      <c r="O20" s="23">
        <v>0.113</v>
      </c>
      <c r="P20" s="23">
        <v>0.126</v>
      </c>
      <c r="Q20" s="23">
        <v>0</v>
      </c>
      <c r="R20" s="23">
        <v>1.7000000000000001E-2</v>
      </c>
      <c r="S20" s="23">
        <v>0</v>
      </c>
      <c r="T20" s="24">
        <v>0.13900000000000001</v>
      </c>
      <c r="U20" s="10"/>
      <c r="V20" s="29">
        <v>0.125</v>
      </c>
      <c r="W20" s="23">
        <v>0.20399999999999999</v>
      </c>
      <c r="X20" s="23">
        <v>0</v>
      </c>
      <c r="Y20" s="23">
        <v>0</v>
      </c>
      <c r="Z20" s="23">
        <v>0</v>
      </c>
      <c r="AA20" s="23">
        <v>0</v>
      </c>
      <c r="AB20" s="23">
        <v>0</v>
      </c>
      <c r="AC20" s="23">
        <v>0.16200000000000001</v>
      </c>
      <c r="AD20" s="23">
        <v>0</v>
      </c>
      <c r="AE20" s="23">
        <v>0.13800000000000001</v>
      </c>
      <c r="AF20" s="23">
        <v>0</v>
      </c>
      <c r="AG20" s="23">
        <v>0</v>
      </c>
      <c r="AH20" s="23">
        <v>4.0000000000000001E-3</v>
      </c>
      <c r="AI20" s="23">
        <v>0.15</v>
      </c>
      <c r="AJ20" s="23">
        <v>4.7E-2</v>
      </c>
      <c r="AK20" s="23">
        <v>0</v>
      </c>
      <c r="AL20" s="23">
        <v>0</v>
      </c>
      <c r="AM20" s="23">
        <v>0</v>
      </c>
      <c r="AN20" s="23">
        <v>4.4999999999999998E-2</v>
      </c>
      <c r="AO20" s="24">
        <v>0</v>
      </c>
      <c r="AP20" s="10"/>
      <c r="AQ20" s="29">
        <v>0</v>
      </c>
      <c r="AR20" s="23">
        <v>0</v>
      </c>
      <c r="AS20" s="23">
        <v>0</v>
      </c>
      <c r="AT20" s="23">
        <v>3.9E-2</v>
      </c>
      <c r="AU20" s="23">
        <v>0.04</v>
      </c>
      <c r="AV20" s="23">
        <v>2.8000000000000001E-2</v>
      </c>
      <c r="AW20" s="23">
        <v>0</v>
      </c>
      <c r="AX20" s="23">
        <v>0</v>
      </c>
      <c r="AY20" s="23">
        <v>0</v>
      </c>
      <c r="AZ20" s="23">
        <v>0.16900000000000001</v>
      </c>
      <c r="BA20" s="23">
        <v>0</v>
      </c>
      <c r="BB20" s="23">
        <v>6.0000000000000001E-3</v>
      </c>
      <c r="BC20" s="23">
        <v>2.3E-2</v>
      </c>
      <c r="BD20" s="23">
        <v>0</v>
      </c>
      <c r="BE20" s="23">
        <v>1.6E-2</v>
      </c>
      <c r="BF20" s="23">
        <v>0.02</v>
      </c>
      <c r="BG20" s="23">
        <v>0</v>
      </c>
      <c r="BH20" s="23">
        <v>0</v>
      </c>
      <c r="BI20" s="23">
        <v>0</v>
      </c>
      <c r="BJ20" s="24">
        <v>0</v>
      </c>
      <c r="BK20" s="10"/>
      <c r="BL20" s="10"/>
      <c r="BM20" s="10"/>
      <c r="BN20" s="10"/>
      <c r="BO20" s="10"/>
      <c r="BP20" s="10"/>
    </row>
    <row r="21" spans="1:68">
      <c r="A21" s="29">
        <v>0.16500000000000001</v>
      </c>
      <c r="B21" s="23">
        <v>2.9000000000000001E-2</v>
      </c>
      <c r="C21" s="23">
        <v>0.27100000000000002</v>
      </c>
      <c r="D21" s="23">
        <v>3.7999999999999999E-2</v>
      </c>
      <c r="E21" s="23">
        <v>1.9E-2</v>
      </c>
      <c r="F21" s="23">
        <v>0</v>
      </c>
      <c r="G21" s="23">
        <v>0</v>
      </c>
      <c r="H21" s="23">
        <v>0.115</v>
      </c>
      <c r="I21" s="23">
        <v>0.04</v>
      </c>
      <c r="J21" s="23">
        <v>7.4999999999999997E-2</v>
      </c>
      <c r="K21" s="23">
        <v>0</v>
      </c>
      <c r="L21" s="23">
        <v>0.129</v>
      </c>
      <c r="M21" s="23">
        <v>0.15</v>
      </c>
      <c r="N21" s="23">
        <v>2.1999999999999999E-2</v>
      </c>
      <c r="O21" s="23">
        <v>0</v>
      </c>
      <c r="P21" s="23">
        <v>0.13400000000000001</v>
      </c>
      <c r="Q21" s="23">
        <v>0</v>
      </c>
      <c r="R21" s="23">
        <v>7.9000000000000001E-2</v>
      </c>
      <c r="S21" s="23">
        <v>0</v>
      </c>
      <c r="T21" s="24">
        <v>0.18099999999999999</v>
      </c>
      <c r="U21" s="10"/>
      <c r="V21" s="29">
        <v>0.127</v>
      </c>
      <c r="W21" s="23">
        <v>1.7000000000000001E-2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6.2E-2</v>
      </c>
      <c r="AD21" s="23">
        <v>4.5999999999999999E-2</v>
      </c>
      <c r="AE21" s="23">
        <v>0.155</v>
      </c>
      <c r="AF21" s="23">
        <v>0</v>
      </c>
      <c r="AG21" s="23">
        <v>0.121</v>
      </c>
      <c r="AH21" s="23">
        <v>3.9E-2</v>
      </c>
      <c r="AI21" s="23">
        <v>0.11799999999999999</v>
      </c>
      <c r="AJ21" s="23">
        <v>1.9E-2</v>
      </c>
      <c r="AK21" s="23">
        <v>0</v>
      </c>
      <c r="AL21" s="23">
        <v>0.115</v>
      </c>
      <c r="AM21" s="23">
        <v>0</v>
      </c>
      <c r="AN21" s="23">
        <v>2.3E-2</v>
      </c>
      <c r="AO21" s="24">
        <v>8.2000000000000003E-2</v>
      </c>
      <c r="AP21" s="10"/>
      <c r="AQ21" s="29">
        <v>4.7E-2</v>
      </c>
      <c r="AR21" s="23">
        <v>5.7000000000000002E-2</v>
      </c>
      <c r="AS21" s="23">
        <v>0</v>
      </c>
      <c r="AT21" s="23">
        <v>0</v>
      </c>
      <c r="AU21" s="23">
        <v>0</v>
      </c>
      <c r="AV21" s="23">
        <v>3.4000000000000002E-2</v>
      </c>
      <c r="AW21" s="23">
        <v>0</v>
      </c>
      <c r="AX21" s="23">
        <v>0</v>
      </c>
      <c r="AY21" s="23">
        <v>0</v>
      </c>
      <c r="AZ21" s="23">
        <v>0</v>
      </c>
      <c r="BA21" s="23">
        <v>0</v>
      </c>
      <c r="BB21" s="23">
        <v>0</v>
      </c>
      <c r="BC21" s="23">
        <v>0</v>
      </c>
      <c r="BD21" s="23">
        <v>0</v>
      </c>
      <c r="BE21" s="23">
        <v>0</v>
      </c>
      <c r="BF21" s="23">
        <v>0</v>
      </c>
      <c r="BG21" s="23">
        <v>0</v>
      </c>
      <c r="BH21" s="23">
        <v>0</v>
      </c>
      <c r="BI21" s="23">
        <v>0</v>
      </c>
      <c r="BJ21" s="24">
        <v>0.154</v>
      </c>
      <c r="BK21" s="10"/>
      <c r="BL21" s="10"/>
      <c r="BM21" s="10"/>
      <c r="BN21" s="10"/>
      <c r="BO21" s="10"/>
      <c r="BP21" s="10"/>
    </row>
    <row r="22" spans="1:68">
      <c r="A22" s="29">
        <v>6.4000000000000001E-2</v>
      </c>
      <c r="B22" s="23">
        <v>0.14599999999999999</v>
      </c>
      <c r="C22" s="23">
        <v>0.184</v>
      </c>
      <c r="D22" s="23">
        <v>0.13500000000000001</v>
      </c>
      <c r="E22" s="23">
        <v>0.113</v>
      </c>
      <c r="F22" s="23">
        <v>2.5000000000000001E-2</v>
      </c>
      <c r="G22" s="23">
        <v>4.4999999999999998E-2</v>
      </c>
      <c r="H22" s="23">
        <v>0.13700000000000001</v>
      </c>
      <c r="I22" s="23">
        <v>0</v>
      </c>
      <c r="J22" s="23">
        <v>0</v>
      </c>
      <c r="K22" s="23">
        <v>4.2000000000000003E-2</v>
      </c>
      <c r="L22" s="23">
        <v>9.9000000000000005E-2</v>
      </c>
      <c r="M22" s="23">
        <v>0.122</v>
      </c>
      <c r="N22" s="23">
        <v>0.157</v>
      </c>
      <c r="O22" s="23">
        <v>0.128</v>
      </c>
      <c r="P22" s="23">
        <v>0</v>
      </c>
      <c r="Q22" s="23">
        <v>0.13900000000000001</v>
      </c>
      <c r="R22" s="23">
        <v>0.122</v>
      </c>
      <c r="S22" s="23">
        <v>2.5999999999999999E-2</v>
      </c>
      <c r="T22" s="24">
        <v>0.1</v>
      </c>
      <c r="U22" s="10"/>
      <c r="V22" s="29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  <c r="AB22" s="23">
        <v>0</v>
      </c>
      <c r="AC22" s="23">
        <v>0</v>
      </c>
      <c r="AD22" s="23">
        <v>0.05</v>
      </c>
      <c r="AE22" s="23">
        <v>6.8000000000000005E-2</v>
      </c>
      <c r="AF22" s="23">
        <v>0.105</v>
      </c>
      <c r="AG22" s="23">
        <v>6.3E-2</v>
      </c>
      <c r="AH22" s="23">
        <v>2.8000000000000001E-2</v>
      </c>
      <c r="AI22" s="23">
        <v>1.4E-2</v>
      </c>
      <c r="AJ22" s="23">
        <v>2.8000000000000001E-2</v>
      </c>
      <c r="AK22" s="23">
        <v>0</v>
      </c>
      <c r="AL22" s="23">
        <v>0.182</v>
      </c>
      <c r="AM22" s="23">
        <v>0</v>
      </c>
      <c r="AN22" s="23">
        <v>0</v>
      </c>
      <c r="AO22" s="24">
        <v>0</v>
      </c>
      <c r="AP22" s="10"/>
      <c r="AQ22" s="29">
        <v>0</v>
      </c>
      <c r="AR22" s="23">
        <v>0.114</v>
      </c>
      <c r="AS22" s="23">
        <v>0</v>
      </c>
      <c r="AT22" s="23">
        <v>0</v>
      </c>
      <c r="AU22" s="23">
        <v>5.5E-2</v>
      </c>
      <c r="AV22" s="23">
        <v>0</v>
      </c>
      <c r="AW22" s="23">
        <v>0</v>
      </c>
      <c r="AX22" s="23">
        <v>0</v>
      </c>
      <c r="AY22" s="23">
        <v>0</v>
      </c>
      <c r="AZ22" s="23">
        <v>0</v>
      </c>
      <c r="BA22" s="23">
        <v>0</v>
      </c>
      <c r="BB22" s="23">
        <v>0</v>
      </c>
      <c r="BC22" s="23">
        <v>0.111</v>
      </c>
      <c r="BD22" s="23">
        <v>0</v>
      </c>
      <c r="BE22" s="23">
        <v>0</v>
      </c>
      <c r="BF22" s="23">
        <v>0</v>
      </c>
      <c r="BG22" s="23">
        <v>0</v>
      </c>
      <c r="BH22" s="23">
        <v>0</v>
      </c>
      <c r="BI22" s="23">
        <v>0</v>
      </c>
      <c r="BJ22" s="24">
        <v>2.1999999999999999E-2</v>
      </c>
      <c r="BK22" s="10"/>
      <c r="BL22" s="10"/>
      <c r="BM22" s="10"/>
      <c r="BN22" s="10"/>
      <c r="BO22" s="10"/>
      <c r="BP22" s="10"/>
    </row>
    <row r="23" spans="1:68">
      <c r="A23" s="29">
        <v>0</v>
      </c>
      <c r="B23" s="23">
        <v>1.0999999999999999E-2</v>
      </c>
      <c r="C23" s="23">
        <v>9.6000000000000002E-2</v>
      </c>
      <c r="D23" s="23">
        <v>1.7000000000000001E-2</v>
      </c>
      <c r="E23" s="23">
        <v>0</v>
      </c>
      <c r="F23" s="23">
        <v>1.4999999999999999E-2</v>
      </c>
      <c r="G23" s="23">
        <v>0.126</v>
      </c>
      <c r="H23" s="23">
        <v>0</v>
      </c>
      <c r="I23" s="23">
        <v>0.108</v>
      </c>
      <c r="J23" s="23">
        <v>0.127</v>
      </c>
      <c r="K23" s="23">
        <v>0</v>
      </c>
      <c r="L23" s="23">
        <v>1.4999999999999999E-2</v>
      </c>
      <c r="M23" s="23">
        <v>7.6999999999999999E-2</v>
      </c>
      <c r="N23" s="23">
        <v>9.8000000000000004E-2</v>
      </c>
      <c r="O23" s="23">
        <v>0.153</v>
      </c>
      <c r="P23" s="23">
        <v>0</v>
      </c>
      <c r="Q23" s="23">
        <v>0.19700000000000001</v>
      </c>
      <c r="R23" s="23">
        <v>0.129</v>
      </c>
      <c r="S23" s="23">
        <v>5.3999999999999999E-2</v>
      </c>
      <c r="T23" s="24">
        <v>7.9000000000000001E-2</v>
      </c>
      <c r="U23" s="10"/>
      <c r="V23" s="29">
        <v>0</v>
      </c>
      <c r="W23" s="23">
        <v>0</v>
      </c>
      <c r="X23" s="23">
        <v>0</v>
      </c>
      <c r="Y23" s="23">
        <v>0</v>
      </c>
      <c r="Z23" s="23">
        <v>5.5E-2</v>
      </c>
      <c r="AA23" s="23">
        <v>0</v>
      </c>
      <c r="AB23" s="23">
        <v>0</v>
      </c>
      <c r="AC23" s="23">
        <v>3.7999999999999999E-2</v>
      </c>
      <c r="AD23" s="23">
        <v>0</v>
      </c>
      <c r="AE23" s="23">
        <v>0</v>
      </c>
      <c r="AF23" s="23">
        <v>0.122</v>
      </c>
      <c r="AG23" s="23">
        <v>3.5999999999999997E-2</v>
      </c>
      <c r="AH23" s="23">
        <v>0</v>
      </c>
      <c r="AI23" s="23">
        <v>0.19900000000000001</v>
      </c>
      <c r="AJ23" s="23">
        <v>5.8000000000000003E-2</v>
      </c>
      <c r="AK23" s="23">
        <v>2.5999999999999999E-2</v>
      </c>
      <c r="AL23" s="23">
        <v>8.2000000000000003E-2</v>
      </c>
      <c r="AM23" s="23">
        <v>0</v>
      </c>
      <c r="AN23" s="23">
        <v>0</v>
      </c>
      <c r="AO23" s="24">
        <v>0</v>
      </c>
      <c r="AP23" s="10"/>
      <c r="AQ23" s="29">
        <v>2.1000000000000001E-2</v>
      </c>
      <c r="AR23" s="23">
        <v>5.0999999999999997E-2</v>
      </c>
      <c r="AS23" s="23">
        <v>3.6999999999999998E-2</v>
      </c>
      <c r="AT23" s="23">
        <v>0</v>
      </c>
      <c r="AU23" s="23">
        <v>0</v>
      </c>
      <c r="AV23" s="23">
        <v>0</v>
      </c>
      <c r="AW23" s="23">
        <v>5.2999999999999999E-2</v>
      </c>
      <c r="AX23" s="23">
        <v>0</v>
      </c>
      <c r="AY23" s="23">
        <v>4.8000000000000001E-2</v>
      </c>
      <c r="AZ23" s="23">
        <v>0</v>
      </c>
      <c r="BA23" s="23">
        <v>0</v>
      </c>
      <c r="BB23" s="23">
        <v>0</v>
      </c>
      <c r="BC23" s="23">
        <v>7.8E-2</v>
      </c>
      <c r="BD23" s="23">
        <v>0.14499999999999999</v>
      </c>
      <c r="BE23" s="23">
        <v>6.0999999999999999E-2</v>
      </c>
      <c r="BF23" s="23">
        <v>0</v>
      </c>
      <c r="BG23" s="23">
        <v>3.5000000000000003E-2</v>
      </c>
      <c r="BH23" s="23">
        <v>2.5000000000000001E-2</v>
      </c>
      <c r="BI23" s="23">
        <v>0</v>
      </c>
      <c r="BJ23" s="24">
        <v>0.13200000000000001</v>
      </c>
      <c r="BK23" s="10"/>
      <c r="BL23" s="10"/>
      <c r="BM23" s="10"/>
      <c r="BN23" s="10"/>
      <c r="BO23" s="10"/>
      <c r="BP23" s="10"/>
    </row>
    <row r="24" spans="1:68">
      <c r="A24" s="29">
        <v>6.6000000000000003E-2</v>
      </c>
      <c r="B24" s="23">
        <v>0.12</v>
      </c>
      <c r="C24" s="23">
        <v>0</v>
      </c>
      <c r="D24" s="23">
        <v>0.105</v>
      </c>
      <c r="E24" s="23">
        <v>3.7999999999999999E-2</v>
      </c>
      <c r="F24" s="23">
        <v>9.2999999999999999E-2</v>
      </c>
      <c r="G24" s="23">
        <v>0.12</v>
      </c>
      <c r="H24" s="23">
        <v>0.03</v>
      </c>
      <c r="I24" s="23">
        <v>0</v>
      </c>
      <c r="J24" s="23">
        <v>5.8999999999999997E-2</v>
      </c>
      <c r="K24" s="23">
        <v>0.09</v>
      </c>
      <c r="L24" s="23">
        <v>0.113</v>
      </c>
      <c r="M24" s="23">
        <v>0.13</v>
      </c>
      <c r="N24" s="23">
        <v>5.8000000000000003E-2</v>
      </c>
      <c r="O24" s="23">
        <v>0</v>
      </c>
      <c r="P24" s="23">
        <v>0</v>
      </c>
      <c r="Q24" s="23">
        <v>0.155</v>
      </c>
      <c r="R24" s="23">
        <v>0.15</v>
      </c>
      <c r="S24" s="23">
        <v>0.10100000000000001</v>
      </c>
      <c r="T24" s="24">
        <v>4.7E-2</v>
      </c>
      <c r="U24" s="10"/>
      <c r="V24" s="29">
        <v>0</v>
      </c>
      <c r="W24" s="23">
        <v>0</v>
      </c>
      <c r="X24" s="23">
        <v>0</v>
      </c>
      <c r="Y24" s="23">
        <v>0</v>
      </c>
      <c r="Z24" s="23">
        <v>0</v>
      </c>
      <c r="AA24" s="23">
        <v>0</v>
      </c>
      <c r="AB24" s="23">
        <v>0</v>
      </c>
      <c r="AC24" s="23">
        <v>7.5999999999999998E-2</v>
      </c>
      <c r="AD24" s="23">
        <v>0</v>
      </c>
      <c r="AE24" s="23">
        <v>0</v>
      </c>
      <c r="AF24" s="23">
        <v>9.1999999999999998E-2</v>
      </c>
      <c r="AG24" s="23">
        <v>0</v>
      </c>
      <c r="AH24" s="23">
        <v>0</v>
      </c>
      <c r="AI24" s="23">
        <v>3.5000000000000003E-2</v>
      </c>
      <c r="AJ24" s="23">
        <v>0</v>
      </c>
      <c r="AK24" s="23">
        <v>0</v>
      </c>
      <c r="AL24" s="23">
        <v>0</v>
      </c>
      <c r="AM24" s="23">
        <v>0</v>
      </c>
      <c r="AN24" s="23">
        <v>0</v>
      </c>
      <c r="AO24" s="24">
        <v>4.9000000000000002E-2</v>
      </c>
      <c r="AP24" s="10"/>
      <c r="AQ24" s="29">
        <v>0</v>
      </c>
      <c r="AR24" s="23">
        <v>8.1000000000000003E-2</v>
      </c>
      <c r="AS24" s="23">
        <v>0</v>
      </c>
      <c r="AT24" s="23">
        <v>0</v>
      </c>
      <c r="AU24" s="23">
        <v>2.5999999999999999E-2</v>
      </c>
      <c r="AV24" s="23">
        <v>0</v>
      </c>
      <c r="AW24" s="23">
        <v>0</v>
      </c>
      <c r="AX24" s="23">
        <v>4.4999999999999998E-2</v>
      </c>
      <c r="AY24" s="23">
        <v>0</v>
      </c>
      <c r="AZ24" s="23">
        <v>0</v>
      </c>
      <c r="BA24" s="23">
        <v>0</v>
      </c>
      <c r="BB24" s="23">
        <v>0</v>
      </c>
      <c r="BC24" s="23">
        <v>0</v>
      </c>
      <c r="BD24" s="23">
        <v>0</v>
      </c>
      <c r="BE24" s="23">
        <v>0.115</v>
      </c>
      <c r="BF24" s="23">
        <v>0</v>
      </c>
      <c r="BG24" s="23">
        <v>0</v>
      </c>
      <c r="BH24" s="23">
        <v>0</v>
      </c>
      <c r="BI24" s="23">
        <v>0</v>
      </c>
      <c r="BJ24" s="24">
        <v>2.1999999999999999E-2</v>
      </c>
      <c r="BK24" s="10"/>
      <c r="BL24" s="10"/>
      <c r="BM24" s="10"/>
      <c r="BN24" s="10"/>
      <c r="BO24" s="10"/>
      <c r="BP24" s="10"/>
    </row>
    <row r="25" spans="1:68">
      <c r="A25" s="29">
        <v>0</v>
      </c>
      <c r="B25" s="23">
        <v>3.5999999999999997E-2</v>
      </c>
      <c r="C25" s="23">
        <v>0</v>
      </c>
      <c r="D25" s="23">
        <v>0.17499999999999999</v>
      </c>
      <c r="E25" s="23">
        <v>4.5999999999999999E-2</v>
      </c>
      <c r="F25" s="23">
        <v>9.5000000000000001E-2</v>
      </c>
      <c r="G25" s="23">
        <v>0</v>
      </c>
      <c r="H25" s="23">
        <v>7.6999999999999999E-2</v>
      </c>
      <c r="I25" s="23">
        <v>0</v>
      </c>
      <c r="J25" s="23">
        <v>0</v>
      </c>
      <c r="K25" s="23">
        <v>1.4999999999999999E-2</v>
      </c>
      <c r="L25" s="23">
        <v>0.126</v>
      </c>
      <c r="M25" s="23">
        <v>3.5000000000000003E-2</v>
      </c>
      <c r="N25" s="23">
        <v>0.14199999999999999</v>
      </c>
      <c r="O25" s="23">
        <v>0</v>
      </c>
      <c r="P25" s="23">
        <v>0.13600000000000001</v>
      </c>
      <c r="Q25" s="23">
        <v>0</v>
      </c>
      <c r="R25" s="23">
        <v>4.5999999999999999E-2</v>
      </c>
      <c r="S25" s="23">
        <v>0.13800000000000001</v>
      </c>
      <c r="T25" s="24">
        <v>0</v>
      </c>
      <c r="U25" s="10"/>
      <c r="V25" s="29">
        <v>4.1000000000000002E-2</v>
      </c>
      <c r="W25" s="23">
        <v>0</v>
      </c>
      <c r="X25" s="23">
        <v>0</v>
      </c>
      <c r="Y25" s="23">
        <v>0</v>
      </c>
      <c r="Z25" s="23">
        <v>3.1E-2</v>
      </c>
      <c r="AA25" s="23">
        <v>0</v>
      </c>
      <c r="AB25" s="23">
        <v>0</v>
      </c>
      <c r="AC25" s="23">
        <v>0</v>
      </c>
      <c r="AD25" s="23">
        <v>0</v>
      </c>
      <c r="AE25" s="23">
        <v>4.4999999999999998E-2</v>
      </c>
      <c r="AF25" s="23">
        <v>0.03</v>
      </c>
      <c r="AG25" s="23">
        <v>0</v>
      </c>
      <c r="AH25" s="23">
        <v>5.5E-2</v>
      </c>
      <c r="AI25" s="23">
        <v>8.4000000000000005E-2</v>
      </c>
      <c r="AJ25" s="23">
        <v>0</v>
      </c>
      <c r="AK25" s="23">
        <v>0</v>
      </c>
      <c r="AL25" s="23">
        <v>0</v>
      </c>
      <c r="AM25" s="23">
        <v>4.2999999999999997E-2</v>
      </c>
      <c r="AN25" s="23">
        <v>0</v>
      </c>
      <c r="AO25" s="24">
        <v>0.14599999999999999</v>
      </c>
      <c r="AP25" s="10"/>
      <c r="AQ25" s="29">
        <v>0</v>
      </c>
      <c r="AR25" s="23">
        <v>0</v>
      </c>
      <c r="AS25" s="23">
        <v>0</v>
      </c>
      <c r="AT25" s="23">
        <v>0</v>
      </c>
      <c r="AU25" s="23">
        <v>0.08</v>
      </c>
      <c r="AV25" s="23">
        <v>0</v>
      </c>
      <c r="AW25" s="23">
        <v>6.3E-2</v>
      </c>
      <c r="AX25" s="23">
        <v>2.9000000000000001E-2</v>
      </c>
      <c r="AY25" s="23">
        <v>8.2000000000000003E-2</v>
      </c>
      <c r="AZ25" s="23">
        <v>0</v>
      </c>
      <c r="BA25" s="23">
        <v>0.08</v>
      </c>
      <c r="BB25" s="23">
        <v>8.7999999999999995E-2</v>
      </c>
      <c r="BC25" s="23">
        <v>0</v>
      </c>
      <c r="BD25" s="23">
        <v>0</v>
      </c>
      <c r="BE25" s="23">
        <v>0</v>
      </c>
      <c r="BF25" s="23">
        <v>0</v>
      </c>
      <c r="BG25" s="23">
        <v>0.02</v>
      </c>
      <c r="BH25" s="23">
        <v>0</v>
      </c>
      <c r="BI25" s="23">
        <v>0</v>
      </c>
      <c r="BJ25" s="24">
        <v>0</v>
      </c>
      <c r="BK25" s="10"/>
      <c r="BL25" s="10"/>
      <c r="BM25" s="10"/>
      <c r="BN25" s="10"/>
      <c r="BO25" s="10"/>
      <c r="BP25" s="10"/>
    </row>
    <row r="26" spans="1:68">
      <c r="A26" s="29">
        <v>0.06</v>
      </c>
      <c r="B26" s="23">
        <v>0.115</v>
      </c>
      <c r="C26" s="23">
        <v>7.9000000000000001E-2</v>
      </c>
      <c r="D26" s="23">
        <v>0.153</v>
      </c>
      <c r="E26" s="23">
        <v>0</v>
      </c>
      <c r="F26" s="23">
        <v>0</v>
      </c>
      <c r="G26" s="23">
        <v>8.4000000000000005E-2</v>
      </c>
      <c r="H26" s="23">
        <v>0.155</v>
      </c>
      <c r="I26" s="23">
        <v>0.16</v>
      </c>
      <c r="J26" s="23">
        <v>3.3000000000000002E-2</v>
      </c>
      <c r="K26" s="23">
        <v>0.14299999999999999</v>
      </c>
      <c r="L26" s="23">
        <v>0.161</v>
      </c>
      <c r="M26" s="23">
        <v>0.114</v>
      </c>
      <c r="N26" s="23">
        <v>7.1999999999999995E-2</v>
      </c>
      <c r="O26" s="23">
        <v>0</v>
      </c>
      <c r="P26" s="23">
        <v>0.05</v>
      </c>
      <c r="Q26" s="23">
        <v>2.1000000000000001E-2</v>
      </c>
      <c r="R26" s="23">
        <v>0</v>
      </c>
      <c r="S26" s="23">
        <v>0.10299999999999999</v>
      </c>
      <c r="T26" s="24">
        <v>0.126</v>
      </c>
      <c r="U26" s="10"/>
      <c r="V26" s="29">
        <v>6.9000000000000006E-2</v>
      </c>
      <c r="W26" s="23">
        <v>0.06</v>
      </c>
      <c r="X26" s="23">
        <v>0</v>
      </c>
      <c r="Y26" s="23">
        <v>0</v>
      </c>
      <c r="Z26" s="23">
        <v>9.1999999999999998E-2</v>
      </c>
      <c r="AA26" s="23">
        <v>0</v>
      </c>
      <c r="AB26" s="23">
        <v>0.10299999999999999</v>
      </c>
      <c r="AC26" s="23">
        <v>0</v>
      </c>
      <c r="AD26" s="23">
        <v>0</v>
      </c>
      <c r="AE26" s="23">
        <v>2.5000000000000001E-2</v>
      </c>
      <c r="AF26" s="23">
        <v>0</v>
      </c>
      <c r="AG26" s="23">
        <v>0</v>
      </c>
      <c r="AH26" s="23">
        <v>0</v>
      </c>
      <c r="AI26" s="23">
        <v>0.125</v>
      </c>
      <c r="AJ26" s="23">
        <v>2.7E-2</v>
      </c>
      <c r="AK26" s="23">
        <v>0</v>
      </c>
      <c r="AL26" s="23">
        <v>2.7E-2</v>
      </c>
      <c r="AM26" s="23">
        <v>0</v>
      </c>
      <c r="AN26" s="23">
        <v>8.5000000000000006E-2</v>
      </c>
      <c r="AO26" s="24">
        <v>0</v>
      </c>
      <c r="AP26" s="10"/>
      <c r="AQ26" s="29">
        <v>0</v>
      </c>
      <c r="AR26" s="23">
        <v>0</v>
      </c>
      <c r="AS26" s="23">
        <v>0</v>
      </c>
      <c r="AT26" s="23">
        <v>2E-3</v>
      </c>
      <c r="AU26" s="23">
        <v>7.6999999999999999E-2</v>
      </c>
      <c r="AV26" s="23">
        <v>0</v>
      </c>
      <c r="AW26" s="23">
        <v>6.5000000000000002E-2</v>
      </c>
      <c r="AX26" s="23">
        <v>0</v>
      </c>
      <c r="AY26" s="23">
        <v>0</v>
      </c>
      <c r="AZ26" s="23">
        <v>0</v>
      </c>
      <c r="BA26" s="23">
        <v>0.14799999999999999</v>
      </c>
      <c r="BB26" s="23">
        <v>5.8000000000000003E-2</v>
      </c>
      <c r="BC26" s="23">
        <v>0</v>
      </c>
      <c r="BD26" s="23">
        <v>0</v>
      </c>
      <c r="BE26" s="23">
        <v>3.2000000000000001E-2</v>
      </c>
      <c r="BF26" s="23">
        <v>0</v>
      </c>
      <c r="BG26" s="23">
        <v>0.13600000000000001</v>
      </c>
      <c r="BH26" s="23">
        <v>6.8000000000000005E-2</v>
      </c>
      <c r="BI26" s="23">
        <v>0.11899999999999999</v>
      </c>
      <c r="BJ26" s="24">
        <v>0</v>
      </c>
      <c r="BK26" s="10"/>
      <c r="BL26" s="10"/>
      <c r="BM26" s="10"/>
      <c r="BN26" s="10"/>
      <c r="BO26" s="10"/>
      <c r="BP26" s="10"/>
    </row>
    <row r="27" spans="1:68">
      <c r="A27" s="29">
        <v>0</v>
      </c>
      <c r="B27" s="23">
        <v>3.5999999999999997E-2</v>
      </c>
      <c r="C27" s="23">
        <v>0.115</v>
      </c>
      <c r="D27" s="23">
        <v>0.128</v>
      </c>
      <c r="E27" s="23">
        <v>7.4999999999999997E-2</v>
      </c>
      <c r="F27" s="23">
        <v>0</v>
      </c>
      <c r="G27" s="23">
        <v>6.6000000000000003E-2</v>
      </c>
      <c r="H27" s="23">
        <v>0</v>
      </c>
      <c r="I27" s="23">
        <v>0</v>
      </c>
      <c r="J27" s="23">
        <v>0.128</v>
      </c>
      <c r="K27" s="23">
        <v>1.4999999999999999E-2</v>
      </c>
      <c r="L27" s="23">
        <v>1.7999999999999999E-2</v>
      </c>
      <c r="M27" s="23">
        <v>8.8999999999999996E-2</v>
      </c>
      <c r="N27" s="23">
        <v>0.11700000000000001</v>
      </c>
      <c r="O27" s="23">
        <v>2.3E-2</v>
      </c>
      <c r="P27" s="23">
        <v>0.14199999999999999</v>
      </c>
      <c r="Q27" s="23">
        <v>2.8000000000000001E-2</v>
      </c>
      <c r="R27" s="23">
        <v>0.106</v>
      </c>
      <c r="S27" s="23">
        <v>1.0999999999999999E-2</v>
      </c>
      <c r="T27" s="24">
        <v>0.09</v>
      </c>
      <c r="U27" s="10"/>
      <c r="V27" s="29">
        <v>0.17</v>
      </c>
      <c r="W27" s="23">
        <v>0</v>
      </c>
      <c r="X27" s="23">
        <v>0</v>
      </c>
      <c r="Y27" s="23">
        <v>0</v>
      </c>
      <c r="Z27" s="23">
        <v>6.0000000000000001E-3</v>
      </c>
      <c r="AA27" s="23">
        <v>2.9000000000000001E-2</v>
      </c>
      <c r="AB27" s="23">
        <v>0</v>
      </c>
      <c r="AC27" s="23">
        <v>1.4999999999999999E-2</v>
      </c>
      <c r="AD27" s="23">
        <v>0</v>
      </c>
      <c r="AE27" s="23">
        <v>0</v>
      </c>
      <c r="AF27" s="23">
        <v>4.4999999999999998E-2</v>
      </c>
      <c r="AG27" s="23">
        <v>0</v>
      </c>
      <c r="AH27" s="23">
        <v>3.5999999999999997E-2</v>
      </c>
      <c r="AI27" s="23">
        <v>0.107</v>
      </c>
      <c r="AJ27" s="23">
        <v>1.7999999999999999E-2</v>
      </c>
      <c r="AK27" s="23">
        <v>0</v>
      </c>
      <c r="AL27" s="23">
        <v>0.19400000000000001</v>
      </c>
      <c r="AM27" s="23">
        <v>2.3E-2</v>
      </c>
      <c r="AN27" s="23">
        <v>5.7000000000000002E-2</v>
      </c>
      <c r="AO27" s="24">
        <v>0</v>
      </c>
      <c r="AP27" s="10"/>
      <c r="AQ27" s="29">
        <v>2.5999999999999999E-2</v>
      </c>
      <c r="AR27" s="23">
        <v>0</v>
      </c>
      <c r="AS27" s="23">
        <v>0</v>
      </c>
      <c r="AT27" s="23">
        <v>0.03</v>
      </c>
      <c r="AU27" s="23">
        <v>0.125</v>
      </c>
      <c r="AV27" s="23">
        <v>9.0999999999999998E-2</v>
      </c>
      <c r="AW27" s="23">
        <v>2.5000000000000001E-2</v>
      </c>
      <c r="AX27" s="23">
        <v>0</v>
      </c>
      <c r="AY27" s="23">
        <v>0</v>
      </c>
      <c r="AZ27" s="23">
        <v>0</v>
      </c>
      <c r="BA27" s="23">
        <v>0.123</v>
      </c>
      <c r="BB27" s="23">
        <v>9.4E-2</v>
      </c>
      <c r="BC27" s="23">
        <v>0</v>
      </c>
      <c r="BD27" s="23">
        <v>0</v>
      </c>
      <c r="BE27" s="23">
        <v>0.104</v>
      </c>
      <c r="BF27" s="23">
        <v>0</v>
      </c>
      <c r="BG27" s="23">
        <v>1.4999999999999999E-2</v>
      </c>
      <c r="BH27" s="23">
        <v>0</v>
      </c>
      <c r="BI27" s="23">
        <v>6.8000000000000005E-2</v>
      </c>
      <c r="BJ27" s="24">
        <v>0</v>
      </c>
      <c r="BK27" s="10"/>
      <c r="BL27" s="10"/>
      <c r="BM27" s="10"/>
      <c r="BN27" s="10"/>
      <c r="BO27" s="10"/>
      <c r="BP27" s="10"/>
    </row>
    <row r="28" spans="1:68">
      <c r="A28" s="29">
        <v>8.8999999999999996E-2</v>
      </c>
      <c r="B28" s="23">
        <v>0.14499999999999999</v>
      </c>
      <c r="C28" s="23">
        <v>0.157</v>
      </c>
      <c r="D28" s="23">
        <v>0.184</v>
      </c>
      <c r="E28" s="23">
        <v>1.4999999999999999E-2</v>
      </c>
      <c r="F28" s="23">
        <v>0.125</v>
      </c>
      <c r="G28" s="23">
        <v>0.112</v>
      </c>
      <c r="H28" s="23">
        <v>0.14599999999999999</v>
      </c>
      <c r="I28" s="23">
        <v>6.0999999999999999E-2</v>
      </c>
      <c r="J28" s="23">
        <v>0</v>
      </c>
      <c r="K28" s="23">
        <v>0.128</v>
      </c>
      <c r="L28" s="23">
        <v>0</v>
      </c>
      <c r="M28" s="23">
        <v>0.14199999999999999</v>
      </c>
      <c r="N28" s="23">
        <v>0.113</v>
      </c>
      <c r="O28" s="23">
        <v>0.09</v>
      </c>
      <c r="P28" s="23">
        <v>0.115</v>
      </c>
      <c r="Q28" s="23">
        <v>5.0999999999999997E-2</v>
      </c>
      <c r="R28" s="23">
        <v>0.14099999999999999</v>
      </c>
      <c r="S28" s="23">
        <v>8.7999999999999995E-2</v>
      </c>
      <c r="T28" s="24">
        <v>0.11700000000000001</v>
      </c>
      <c r="U28" s="10"/>
      <c r="V28" s="29">
        <v>0</v>
      </c>
      <c r="W28" s="23">
        <v>0</v>
      </c>
      <c r="X28" s="23">
        <v>4.7E-2</v>
      </c>
      <c r="Y28" s="23">
        <v>0</v>
      </c>
      <c r="Z28" s="23">
        <v>0</v>
      </c>
      <c r="AA28" s="23">
        <v>0.1</v>
      </c>
      <c r="AB28" s="23">
        <v>0</v>
      </c>
      <c r="AC28" s="23">
        <v>3.1E-2</v>
      </c>
      <c r="AD28" s="23">
        <v>3.5000000000000003E-2</v>
      </c>
      <c r="AE28" s="23">
        <v>9.1999999999999998E-2</v>
      </c>
      <c r="AF28" s="23">
        <v>2.1000000000000001E-2</v>
      </c>
      <c r="AG28" s="23">
        <v>0</v>
      </c>
      <c r="AH28" s="23">
        <v>0</v>
      </c>
      <c r="AI28" s="23">
        <v>0</v>
      </c>
      <c r="AJ28" s="23">
        <v>3.1E-2</v>
      </c>
      <c r="AK28" s="23">
        <v>8.8999999999999996E-2</v>
      </c>
      <c r="AL28" s="23">
        <v>5.8999999999999997E-2</v>
      </c>
      <c r="AM28" s="23">
        <v>0.13500000000000001</v>
      </c>
      <c r="AN28" s="23">
        <v>0</v>
      </c>
      <c r="AO28" s="24">
        <v>0</v>
      </c>
      <c r="AP28" s="10"/>
      <c r="AQ28" s="29">
        <v>0</v>
      </c>
      <c r="AR28" s="23">
        <v>0</v>
      </c>
      <c r="AS28" s="23">
        <v>0</v>
      </c>
      <c r="AT28" s="23">
        <v>0</v>
      </c>
      <c r="AU28" s="23">
        <v>0</v>
      </c>
      <c r="AV28" s="23">
        <v>3.6999999999999998E-2</v>
      </c>
      <c r="AW28" s="23">
        <v>0.121</v>
      </c>
      <c r="AX28" s="23">
        <v>3.7999999999999999E-2</v>
      </c>
      <c r="AY28" s="23">
        <v>3.9E-2</v>
      </c>
      <c r="AZ28" s="23">
        <v>0</v>
      </c>
      <c r="BA28" s="23">
        <v>0.11</v>
      </c>
      <c r="BB28" s="23">
        <v>0</v>
      </c>
      <c r="BC28" s="23">
        <v>1.7999999999999999E-2</v>
      </c>
      <c r="BD28" s="23">
        <v>0</v>
      </c>
      <c r="BE28" s="23">
        <v>0</v>
      </c>
      <c r="BF28" s="23">
        <v>0</v>
      </c>
      <c r="BG28" s="23">
        <v>5.0999999999999997E-2</v>
      </c>
      <c r="BH28" s="23">
        <v>0.01</v>
      </c>
      <c r="BI28" s="23">
        <v>1.2E-2</v>
      </c>
      <c r="BJ28" s="24">
        <v>0</v>
      </c>
      <c r="BK28" s="10"/>
      <c r="BL28" s="10"/>
      <c r="BM28" s="10"/>
      <c r="BN28" s="10"/>
      <c r="BO28" s="10"/>
      <c r="BP28" s="10"/>
    </row>
    <row r="29" spans="1:68">
      <c r="A29" s="29">
        <v>8.3000000000000004E-2</v>
      </c>
      <c r="B29" s="23">
        <v>8.3000000000000004E-2</v>
      </c>
      <c r="C29" s="23">
        <v>1.7000000000000001E-2</v>
      </c>
      <c r="D29" s="23">
        <v>0</v>
      </c>
      <c r="E29" s="23">
        <v>0</v>
      </c>
      <c r="F29" s="23">
        <v>0</v>
      </c>
      <c r="G29" s="23">
        <v>4.4999999999999998E-2</v>
      </c>
      <c r="H29" s="23">
        <v>2.3E-2</v>
      </c>
      <c r="I29" s="23">
        <v>4.2000000000000003E-2</v>
      </c>
      <c r="J29" s="23">
        <v>6.5000000000000002E-2</v>
      </c>
      <c r="K29" s="23">
        <v>6.4000000000000001E-2</v>
      </c>
      <c r="L29" s="23">
        <v>9.4E-2</v>
      </c>
      <c r="M29" s="23">
        <v>0</v>
      </c>
      <c r="N29" s="23">
        <v>2.3E-2</v>
      </c>
      <c r="O29" s="23">
        <v>7.8E-2</v>
      </c>
      <c r="P29" s="23">
        <v>0</v>
      </c>
      <c r="Q29" s="23">
        <v>0</v>
      </c>
      <c r="R29" s="23">
        <v>0.17</v>
      </c>
      <c r="S29" s="23">
        <v>0</v>
      </c>
      <c r="T29" s="24">
        <v>0.123</v>
      </c>
      <c r="U29" s="10"/>
      <c r="V29" s="29">
        <v>0</v>
      </c>
      <c r="W29" s="23">
        <v>2.5000000000000001E-2</v>
      </c>
      <c r="X29" s="23">
        <v>0</v>
      </c>
      <c r="Y29" s="23">
        <v>0</v>
      </c>
      <c r="Z29" s="23">
        <v>0</v>
      </c>
      <c r="AA29" s="23">
        <v>8.0000000000000002E-3</v>
      </c>
      <c r="AB29" s="23">
        <v>6.0999999999999999E-2</v>
      </c>
      <c r="AC29" s="23">
        <v>0</v>
      </c>
      <c r="AD29" s="23">
        <v>0</v>
      </c>
      <c r="AE29" s="23">
        <v>0</v>
      </c>
      <c r="AF29" s="23">
        <v>0</v>
      </c>
      <c r="AG29" s="23">
        <v>0</v>
      </c>
      <c r="AH29" s="23">
        <v>0</v>
      </c>
      <c r="AI29" s="23">
        <v>8.1000000000000003E-2</v>
      </c>
      <c r="AJ29" s="23">
        <v>0</v>
      </c>
      <c r="AK29" s="23">
        <v>0</v>
      </c>
      <c r="AL29" s="23">
        <v>0</v>
      </c>
      <c r="AM29" s="23">
        <v>0.18</v>
      </c>
      <c r="AN29" s="23">
        <v>2.8000000000000001E-2</v>
      </c>
      <c r="AO29" s="24">
        <v>0</v>
      </c>
      <c r="AP29" s="10"/>
      <c r="AQ29" s="29">
        <v>0</v>
      </c>
      <c r="AR29" s="23">
        <v>0</v>
      </c>
      <c r="AS29" s="23">
        <v>0</v>
      </c>
      <c r="AT29" s="23">
        <v>3.5000000000000003E-2</v>
      </c>
      <c r="AU29" s="23">
        <v>4.1000000000000002E-2</v>
      </c>
      <c r="AV29" s="23">
        <v>0</v>
      </c>
      <c r="AW29" s="23">
        <v>2.5999999999999999E-2</v>
      </c>
      <c r="AX29" s="23">
        <v>0</v>
      </c>
      <c r="AY29" s="23">
        <v>0.04</v>
      </c>
      <c r="AZ29" s="23">
        <v>2.5999999999999999E-2</v>
      </c>
      <c r="BA29" s="23">
        <v>0.14899999999999999</v>
      </c>
      <c r="BB29" s="23">
        <v>0</v>
      </c>
      <c r="BC29" s="23">
        <v>0</v>
      </c>
      <c r="BD29" s="23">
        <v>0</v>
      </c>
      <c r="BE29" s="23">
        <v>0</v>
      </c>
      <c r="BF29" s="23">
        <v>0</v>
      </c>
      <c r="BG29" s="23">
        <v>4.8000000000000001E-2</v>
      </c>
      <c r="BH29" s="23">
        <v>3.5999999999999997E-2</v>
      </c>
      <c r="BI29" s="23">
        <v>0</v>
      </c>
      <c r="BJ29" s="24">
        <v>0</v>
      </c>
      <c r="BK29" s="10"/>
      <c r="BL29" s="10"/>
      <c r="BM29" s="10"/>
      <c r="BN29" s="10"/>
      <c r="BO29" s="10"/>
      <c r="BP29" s="10"/>
    </row>
    <row r="30" spans="1:68">
      <c r="A30" s="29">
        <v>4.2000000000000003E-2</v>
      </c>
      <c r="B30" s="23">
        <v>0</v>
      </c>
      <c r="C30" s="23">
        <v>0</v>
      </c>
      <c r="D30" s="23">
        <v>9.9000000000000005E-2</v>
      </c>
      <c r="E30" s="23">
        <v>0.10199999999999999</v>
      </c>
      <c r="F30" s="23">
        <v>0</v>
      </c>
      <c r="G30" s="23">
        <v>0.19</v>
      </c>
      <c r="H30" s="23">
        <v>0.151</v>
      </c>
      <c r="I30" s="23">
        <v>0.129</v>
      </c>
      <c r="J30" s="23">
        <v>2.5999999999999999E-2</v>
      </c>
      <c r="K30" s="23">
        <v>0.105</v>
      </c>
      <c r="L30" s="23">
        <v>9.4E-2</v>
      </c>
      <c r="M30" s="23">
        <v>0</v>
      </c>
      <c r="N30" s="23">
        <v>0</v>
      </c>
      <c r="O30" s="23">
        <v>0.104</v>
      </c>
      <c r="P30" s="23">
        <v>0.107</v>
      </c>
      <c r="Q30" s="23">
        <v>0.17599999999999999</v>
      </c>
      <c r="R30" s="23">
        <v>9.6000000000000002E-2</v>
      </c>
      <c r="S30" s="23">
        <v>0.03</v>
      </c>
      <c r="T30" s="24">
        <v>1.7000000000000001E-2</v>
      </c>
      <c r="U30" s="10"/>
      <c r="V30" s="29">
        <v>0</v>
      </c>
      <c r="W30" s="23">
        <v>6.3E-2</v>
      </c>
      <c r="X30" s="23">
        <v>2.5000000000000001E-2</v>
      </c>
      <c r="Y30" s="23">
        <v>0</v>
      </c>
      <c r="Z30" s="23">
        <v>0</v>
      </c>
      <c r="AA30" s="23">
        <v>0.111</v>
      </c>
      <c r="AB30" s="23">
        <v>1.4999999999999999E-2</v>
      </c>
      <c r="AC30" s="23">
        <v>0</v>
      </c>
      <c r="AD30" s="23">
        <v>0.155</v>
      </c>
      <c r="AE30" s="23">
        <v>4.7E-2</v>
      </c>
      <c r="AF30" s="23">
        <v>0</v>
      </c>
      <c r="AG30" s="23">
        <v>0</v>
      </c>
      <c r="AH30" s="23">
        <v>0</v>
      </c>
      <c r="AI30" s="23">
        <v>0</v>
      </c>
      <c r="AJ30" s="23">
        <v>2.9000000000000001E-2</v>
      </c>
      <c r="AK30" s="23">
        <v>6.2E-2</v>
      </c>
      <c r="AL30" s="23">
        <v>0</v>
      </c>
      <c r="AM30" s="23">
        <v>0</v>
      </c>
      <c r="AN30" s="23">
        <v>4.4999999999999998E-2</v>
      </c>
      <c r="AO30" s="24">
        <v>0</v>
      </c>
      <c r="AP30" s="10"/>
      <c r="AQ30" s="29">
        <v>8.5999999999999993E-2</v>
      </c>
      <c r="AR30" s="23">
        <v>0</v>
      </c>
      <c r="AS30" s="23">
        <v>0</v>
      </c>
      <c r="AT30" s="23">
        <v>1.2E-2</v>
      </c>
      <c r="AU30" s="23">
        <v>6.5000000000000002E-2</v>
      </c>
      <c r="AV30" s="23">
        <v>0</v>
      </c>
      <c r="AW30" s="23">
        <v>0</v>
      </c>
      <c r="AX30" s="23">
        <v>0</v>
      </c>
      <c r="AY30" s="23">
        <v>0</v>
      </c>
      <c r="AZ30" s="23">
        <v>0</v>
      </c>
      <c r="BA30" s="23">
        <v>5.8000000000000003E-2</v>
      </c>
      <c r="BB30" s="23">
        <v>0</v>
      </c>
      <c r="BC30" s="23">
        <v>0</v>
      </c>
      <c r="BD30" s="23">
        <v>1.0999999999999999E-2</v>
      </c>
      <c r="BE30" s="23">
        <v>0.01</v>
      </c>
      <c r="BF30" s="23">
        <v>0</v>
      </c>
      <c r="BG30" s="23">
        <v>0</v>
      </c>
      <c r="BH30" s="23">
        <v>2.8000000000000001E-2</v>
      </c>
      <c r="BI30" s="23">
        <v>0</v>
      </c>
      <c r="BJ30" s="24">
        <v>0</v>
      </c>
      <c r="BK30" s="10"/>
      <c r="BL30" s="10"/>
      <c r="BM30" s="10"/>
      <c r="BN30" s="10"/>
      <c r="BO30" s="10"/>
      <c r="BP30" s="10"/>
    </row>
    <row r="31" spans="1:68">
      <c r="A31" s="29">
        <v>0</v>
      </c>
      <c r="B31" s="23">
        <v>0</v>
      </c>
      <c r="C31" s="23">
        <v>6.4000000000000001E-2</v>
      </c>
      <c r="D31" s="23">
        <v>0.02</v>
      </c>
      <c r="E31" s="23">
        <v>3.5999999999999997E-2</v>
      </c>
      <c r="F31" s="23">
        <v>0.11899999999999999</v>
      </c>
      <c r="G31" s="23">
        <v>0.04</v>
      </c>
      <c r="H31" s="23">
        <v>0</v>
      </c>
      <c r="I31" s="23">
        <v>0.215</v>
      </c>
      <c r="J31" s="23">
        <v>0</v>
      </c>
      <c r="K31" s="23">
        <v>0.09</v>
      </c>
      <c r="L31" s="23">
        <v>0.09</v>
      </c>
      <c r="M31" s="23">
        <v>9.8000000000000004E-2</v>
      </c>
      <c r="N31" s="23">
        <v>0.152</v>
      </c>
      <c r="O31" s="23">
        <v>0.121</v>
      </c>
      <c r="P31" s="23">
        <v>2.5999999999999999E-2</v>
      </c>
      <c r="Q31" s="23">
        <v>8.5000000000000006E-2</v>
      </c>
      <c r="R31" s="23">
        <v>0</v>
      </c>
      <c r="S31" s="23">
        <v>9.0999999999999998E-2</v>
      </c>
      <c r="T31" s="24">
        <v>0.159</v>
      </c>
      <c r="U31" s="10"/>
      <c r="V31" s="29">
        <v>0</v>
      </c>
      <c r="W31" s="23">
        <v>6.0000000000000001E-3</v>
      </c>
      <c r="X31" s="23">
        <v>8.2000000000000003E-2</v>
      </c>
      <c r="Y31" s="23">
        <v>0</v>
      </c>
      <c r="Z31" s="23">
        <v>0</v>
      </c>
      <c r="AA31" s="23">
        <v>0.107</v>
      </c>
      <c r="AB31" s="23">
        <v>0</v>
      </c>
      <c r="AC31" s="23">
        <v>0</v>
      </c>
      <c r="AD31" s="23">
        <v>0</v>
      </c>
      <c r="AE31" s="23">
        <v>3.2000000000000001E-2</v>
      </c>
      <c r="AF31" s="23">
        <v>0</v>
      </c>
      <c r="AG31" s="23">
        <v>0</v>
      </c>
      <c r="AH31" s="23">
        <v>5.8000000000000003E-2</v>
      </c>
      <c r="AI31" s="23">
        <v>0</v>
      </c>
      <c r="AJ31" s="23">
        <v>8.7999999999999995E-2</v>
      </c>
      <c r="AK31" s="23">
        <v>7.0000000000000001E-3</v>
      </c>
      <c r="AL31" s="23">
        <v>0.109</v>
      </c>
      <c r="AM31" s="23">
        <v>4.2000000000000003E-2</v>
      </c>
      <c r="AN31" s="23">
        <v>5.6000000000000001E-2</v>
      </c>
      <c r="AO31" s="24">
        <v>0</v>
      </c>
      <c r="AP31" s="10"/>
      <c r="AQ31" s="29">
        <v>2.8000000000000001E-2</v>
      </c>
      <c r="AR31" s="23">
        <v>0</v>
      </c>
      <c r="AS31" s="23">
        <v>0</v>
      </c>
      <c r="AT31" s="23">
        <v>0</v>
      </c>
      <c r="AU31" s="23">
        <v>4.3999999999999997E-2</v>
      </c>
      <c r="AV31" s="23">
        <v>4.9000000000000002E-2</v>
      </c>
      <c r="AW31" s="23">
        <v>0</v>
      </c>
      <c r="AX31" s="23">
        <v>5.0000000000000001E-3</v>
      </c>
      <c r="AY31" s="23">
        <v>5.5E-2</v>
      </c>
      <c r="AZ31" s="23">
        <v>0</v>
      </c>
      <c r="BA31" s="23">
        <v>8.6999999999999994E-2</v>
      </c>
      <c r="BB31" s="23">
        <v>5.0000000000000001E-3</v>
      </c>
      <c r="BC31" s="23">
        <v>0</v>
      </c>
      <c r="BD31" s="23">
        <v>1.7000000000000001E-2</v>
      </c>
      <c r="BE31" s="23">
        <v>0.14799999999999999</v>
      </c>
      <c r="BF31" s="23">
        <v>7.8E-2</v>
      </c>
      <c r="BG31" s="23">
        <v>2.7E-2</v>
      </c>
      <c r="BH31" s="23">
        <v>0</v>
      </c>
      <c r="BI31" s="23">
        <v>3.1E-2</v>
      </c>
      <c r="BJ31" s="24">
        <v>8.7999999999999995E-2</v>
      </c>
      <c r="BK31" s="10"/>
      <c r="BL31" s="10"/>
      <c r="BM31" s="10"/>
      <c r="BN31" s="10"/>
      <c r="BO31" s="10"/>
      <c r="BP31" s="10"/>
    </row>
    <row r="32" spans="1:68">
      <c r="A32" s="29">
        <v>0.16300000000000001</v>
      </c>
      <c r="B32" s="23">
        <v>0.11899999999999999</v>
      </c>
      <c r="C32" s="23">
        <v>3.4000000000000002E-2</v>
      </c>
      <c r="D32" s="23">
        <v>0.124</v>
      </c>
      <c r="E32" s="23">
        <v>0</v>
      </c>
      <c r="F32" s="23">
        <v>0.13700000000000001</v>
      </c>
      <c r="G32" s="23">
        <v>5.5E-2</v>
      </c>
      <c r="H32" s="23">
        <v>5.2999999999999999E-2</v>
      </c>
      <c r="I32" s="23">
        <v>4.1000000000000002E-2</v>
      </c>
      <c r="J32" s="23">
        <v>8.5999999999999993E-2</v>
      </c>
      <c r="K32" s="23">
        <v>0</v>
      </c>
      <c r="L32" s="23">
        <v>3.4000000000000002E-2</v>
      </c>
      <c r="M32" s="23">
        <v>2.1000000000000001E-2</v>
      </c>
      <c r="N32" s="23">
        <v>0.105</v>
      </c>
      <c r="O32" s="23">
        <v>0.126</v>
      </c>
      <c r="P32" s="23">
        <v>8.3000000000000004E-2</v>
      </c>
      <c r="Q32" s="23">
        <v>0.106</v>
      </c>
      <c r="R32" s="23">
        <v>0.108</v>
      </c>
      <c r="S32" s="23">
        <v>0</v>
      </c>
      <c r="T32" s="24">
        <v>0.14499999999999999</v>
      </c>
      <c r="U32" s="10"/>
      <c r="V32" s="29">
        <v>0</v>
      </c>
      <c r="W32" s="23">
        <v>0</v>
      </c>
      <c r="X32" s="23">
        <v>0</v>
      </c>
      <c r="Y32" s="23">
        <v>0</v>
      </c>
      <c r="Z32" s="23">
        <v>0</v>
      </c>
      <c r="AA32" s="23">
        <v>8.8999999999999996E-2</v>
      </c>
      <c r="AB32" s="23">
        <v>2.8000000000000001E-2</v>
      </c>
      <c r="AC32" s="23">
        <v>0</v>
      </c>
      <c r="AD32" s="23">
        <v>2.7E-2</v>
      </c>
      <c r="AE32" s="23">
        <v>0</v>
      </c>
      <c r="AF32" s="23">
        <v>0</v>
      </c>
      <c r="AG32" s="23">
        <v>0.14000000000000001</v>
      </c>
      <c r="AH32" s="23">
        <v>7.0000000000000007E-2</v>
      </c>
      <c r="AI32" s="23">
        <v>0</v>
      </c>
      <c r="AJ32" s="23">
        <v>0</v>
      </c>
      <c r="AK32" s="23">
        <v>0.03</v>
      </c>
      <c r="AL32" s="23">
        <v>2.5999999999999999E-2</v>
      </c>
      <c r="AM32" s="23">
        <v>2.1999999999999999E-2</v>
      </c>
      <c r="AN32" s="23">
        <v>0</v>
      </c>
      <c r="AO32" s="24">
        <v>0</v>
      </c>
      <c r="AP32" s="10"/>
      <c r="AQ32" s="29">
        <v>0</v>
      </c>
      <c r="AR32" s="23">
        <v>1.2999999999999999E-2</v>
      </c>
      <c r="AS32" s="23">
        <v>0</v>
      </c>
      <c r="AT32" s="23">
        <v>0</v>
      </c>
      <c r="AU32" s="23">
        <v>0</v>
      </c>
      <c r="AV32" s="23">
        <v>8.8999999999999996E-2</v>
      </c>
      <c r="AW32" s="23">
        <v>3.5999999999999997E-2</v>
      </c>
      <c r="AX32" s="23">
        <v>0</v>
      </c>
      <c r="AY32" s="23">
        <v>8.8999999999999996E-2</v>
      </c>
      <c r="AZ32" s="23">
        <v>3.3000000000000002E-2</v>
      </c>
      <c r="BA32" s="23">
        <v>5.7000000000000002E-2</v>
      </c>
      <c r="BB32" s="23">
        <v>0</v>
      </c>
      <c r="BC32" s="23">
        <v>0</v>
      </c>
      <c r="BD32" s="23">
        <v>0</v>
      </c>
      <c r="BE32" s="23">
        <v>2.5000000000000001E-2</v>
      </c>
      <c r="BF32" s="23">
        <v>2.1000000000000001E-2</v>
      </c>
      <c r="BG32" s="23">
        <v>0</v>
      </c>
      <c r="BH32" s="23">
        <v>2.9000000000000001E-2</v>
      </c>
      <c r="BI32" s="23">
        <v>0</v>
      </c>
      <c r="BJ32" s="24">
        <v>4.5999999999999999E-2</v>
      </c>
      <c r="BK32" s="10"/>
      <c r="BL32" s="10"/>
      <c r="BM32" s="10"/>
      <c r="BN32" s="10"/>
      <c r="BO32" s="10"/>
      <c r="BP32" s="10"/>
    </row>
    <row r="33" spans="1:68">
      <c r="A33" s="29">
        <v>0</v>
      </c>
      <c r="B33" s="23">
        <v>0.156</v>
      </c>
      <c r="C33" s="23">
        <v>0.12</v>
      </c>
      <c r="D33" s="23">
        <v>0.115</v>
      </c>
      <c r="E33" s="23">
        <v>0.158</v>
      </c>
      <c r="F33" s="23">
        <v>6.5000000000000002E-2</v>
      </c>
      <c r="G33" s="23">
        <v>0.11799999999999999</v>
      </c>
      <c r="H33" s="23">
        <v>0.246</v>
      </c>
      <c r="I33" s="23">
        <v>0</v>
      </c>
      <c r="J33" s="23">
        <v>8.5999999999999993E-2</v>
      </c>
      <c r="K33" s="23">
        <v>0</v>
      </c>
      <c r="L33" s="23">
        <v>2.4E-2</v>
      </c>
      <c r="M33" s="23">
        <v>5.0999999999999997E-2</v>
      </c>
      <c r="N33" s="23">
        <v>0.128</v>
      </c>
      <c r="O33" s="23">
        <v>0</v>
      </c>
      <c r="P33" s="23">
        <v>1.6E-2</v>
      </c>
      <c r="Q33" s="23">
        <v>2.1999999999999999E-2</v>
      </c>
      <c r="R33" s="23">
        <v>0</v>
      </c>
      <c r="S33" s="23">
        <v>9.4E-2</v>
      </c>
      <c r="T33" s="24">
        <v>2.8000000000000001E-2</v>
      </c>
      <c r="U33" s="10"/>
      <c r="V33" s="29">
        <v>0</v>
      </c>
      <c r="W33" s="23">
        <v>0</v>
      </c>
      <c r="X33" s="23">
        <v>0.108</v>
      </c>
      <c r="Y33" s="23">
        <v>0</v>
      </c>
      <c r="Z33" s="23">
        <v>0.13100000000000001</v>
      </c>
      <c r="AA33" s="23">
        <v>8.3000000000000004E-2</v>
      </c>
      <c r="AB33" s="23">
        <v>0.13500000000000001</v>
      </c>
      <c r="AC33" s="23">
        <v>0</v>
      </c>
      <c r="AD33" s="23">
        <v>6.2E-2</v>
      </c>
      <c r="AE33" s="23">
        <v>5.2999999999999999E-2</v>
      </c>
      <c r="AF33" s="23">
        <v>0</v>
      </c>
      <c r="AG33" s="23">
        <v>1.4999999999999999E-2</v>
      </c>
      <c r="AH33" s="23">
        <v>9.8000000000000004E-2</v>
      </c>
      <c r="AI33" s="23">
        <v>0.107</v>
      </c>
      <c r="AJ33" s="23">
        <v>2.1000000000000001E-2</v>
      </c>
      <c r="AK33" s="23">
        <v>0.10100000000000001</v>
      </c>
      <c r="AL33" s="23">
        <v>0</v>
      </c>
      <c r="AM33" s="23">
        <v>6.4000000000000001E-2</v>
      </c>
      <c r="AN33" s="23">
        <v>6.8000000000000005E-2</v>
      </c>
      <c r="AO33" s="24">
        <v>0</v>
      </c>
      <c r="AP33" s="10"/>
      <c r="AQ33" s="29">
        <v>0</v>
      </c>
      <c r="AR33" s="23">
        <v>0</v>
      </c>
      <c r="AS33" s="23">
        <v>0</v>
      </c>
      <c r="AT33" s="23">
        <v>0</v>
      </c>
      <c r="AU33" s="23">
        <v>0</v>
      </c>
      <c r="AV33" s="23">
        <v>0.104</v>
      </c>
      <c r="AW33" s="23">
        <v>4.4999999999999998E-2</v>
      </c>
      <c r="AX33" s="23">
        <v>0</v>
      </c>
      <c r="AY33" s="23">
        <v>4.7E-2</v>
      </c>
      <c r="AZ33" s="23">
        <v>3.9E-2</v>
      </c>
      <c r="BA33" s="23">
        <v>2.1999999999999999E-2</v>
      </c>
      <c r="BB33" s="23">
        <v>3.3000000000000002E-2</v>
      </c>
      <c r="BC33" s="23">
        <v>1.9E-2</v>
      </c>
      <c r="BD33" s="23">
        <v>0.115</v>
      </c>
      <c r="BE33" s="23">
        <v>0</v>
      </c>
      <c r="BF33" s="23">
        <v>0</v>
      </c>
      <c r="BG33" s="23">
        <v>0</v>
      </c>
      <c r="BH33" s="23">
        <v>7.4999999999999997E-2</v>
      </c>
      <c r="BI33" s="23">
        <v>0</v>
      </c>
      <c r="BJ33" s="24">
        <v>3.5999999999999997E-2</v>
      </c>
      <c r="BK33" s="10"/>
      <c r="BL33" s="10"/>
      <c r="BM33" s="10"/>
      <c r="BN33" s="10"/>
      <c r="BO33" s="10"/>
      <c r="BP33" s="10"/>
    </row>
    <row r="34" spans="1:68">
      <c r="A34" s="29">
        <v>4.5999999999999999E-2</v>
      </c>
      <c r="B34" s="23">
        <v>0.06</v>
      </c>
      <c r="C34" s="23">
        <v>0</v>
      </c>
      <c r="D34" s="23">
        <v>7.2999999999999995E-2</v>
      </c>
      <c r="E34" s="23">
        <v>5.5E-2</v>
      </c>
      <c r="F34" s="23">
        <v>3.5999999999999997E-2</v>
      </c>
      <c r="G34" s="23">
        <v>0</v>
      </c>
      <c r="H34" s="23">
        <v>3.6999999999999998E-2</v>
      </c>
      <c r="I34" s="23">
        <v>0</v>
      </c>
      <c r="J34" s="23">
        <v>0</v>
      </c>
      <c r="K34" s="23">
        <v>5.0999999999999997E-2</v>
      </c>
      <c r="L34" s="23">
        <v>3.7999999999999999E-2</v>
      </c>
      <c r="M34" s="23">
        <v>0.04</v>
      </c>
      <c r="N34" s="23">
        <v>9.8000000000000004E-2</v>
      </c>
      <c r="O34" s="23">
        <v>2.4E-2</v>
      </c>
      <c r="P34" s="23">
        <v>5.6000000000000001E-2</v>
      </c>
      <c r="Q34" s="23">
        <v>0.13800000000000001</v>
      </c>
      <c r="R34" s="23">
        <v>0</v>
      </c>
      <c r="S34" s="23">
        <v>2.4E-2</v>
      </c>
      <c r="T34" s="24">
        <v>0.02</v>
      </c>
      <c r="U34" s="10"/>
      <c r="V34" s="29">
        <v>0</v>
      </c>
      <c r="W34" s="23">
        <v>0.114</v>
      </c>
      <c r="X34" s="23">
        <v>0</v>
      </c>
      <c r="Y34" s="23">
        <v>0</v>
      </c>
      <c r="Z34" s="23">
        <v>0</v>
      </c>
      <c r="AA34" s="23">
        <v>0</v>
      </c>
      <c r="AB34" s="23">
        <v>0</v>
      </c>
      <c r="AC34" s="23">
        <v>0</v>
      </c>
      <c r="AD34" s="23">
        <v>5.5E-2</v>
      </c>
      <c r="AE34" s="23">
        <v>5.3999999999999999E-2</v>
      </c>
      <c r="AF34" s="23">
        <v>0</v>
      </c>
      <c r="AG34" s="23">
        <v>3.5999999999999997E-2</v>
      </c>
      <c r="AH34" s="23">
        <v>0</v>
      </c>
      <c r="AI34" s="23">
        <v>0.08</v>
      </c>
      <c r="AJ34" s="23">
        <v>0</v>
      </c>
      <c r="AK34" s="23">
        <v>0.06</v>
      </c>
      <c r="AL34" s="23">
        <v>0</v>
      </c>
      <c r="AM34" s="23">
        <v>0</v>
      </c>
      <c r="AN34" s="23">
        <v>0.11</v>
      </c>
      <c r="AO34" s="24">
        <v>0</v>
      </c>
      <c r="AP34" s="10"/>
      <c r="AQ34" s="29">
        <v>0</v>
      </c>
      <c r="AR34" s="23">
        <v>4.2999999999999997E-2</v>
      </c>
      <c r="AS34" s="23">
        <v>5.8000000000000003E-2</v>
      </c>
      <c r="AT34" s="23">
        <v>0</v>
      </c>
      <c r="AU34" s="23">
        <v>0</v>
      </c>
      <c r="AV34" s="23">
        <v>0</v>
      </c>
      <c r="AW34" s="23">
        <v>1.2E-2</v>
      </c>
      <c r="AX34" s="23">
        <v>0</v>
      </c>
      <c r="AY34" s="23">
        <v>1.9E-2</v>
      </c>
      <c r="AZ34" s="23">
        <v>0.104</v>
      </c>
      <c r="BA34" s="23">
        <v>0</v>
      </c>
      <c r="BB34" s="23">
        <v>6.0000000000000001E-3</v>
      </c>
      <c r="BC34" s="23">
        <v>0.17199999999999999</v>
      </c>
      <c r="BD34" s="23">
        <v>0.10199999999999999</v>
      </c>
      <c r="BE34" s="23">
        <v>0</v>
      </c>
      <c r="BF34" s="23">
        <v>0</v>
      </c>
      <c r="BG34" s="23">
        <v>0</v>
      </c>
      <c r="BH34" s="23">
        <v>0</v>
      </c>
      <c r="BI34" s="23">
        <v>6.0000000000000001E-3</v>
      </c>
      <c r="BJ34" s="24">
        <v>0.04</v>
      </c>
      <c r="BK34" s="10"/>
      <c r="BL34" s="10"/>
      <c r="BM34" s="10"/>
      <c r="BN34" s="10"/>
      <c r="BO34" s="10"/>
      <c r="BP34" s="10"/>
    </row>
    <row r="35" spans="1:68">
      <c r="A35" s="29">
        <v>6.5000000000000002E-2</v>
      </c>
      <c r="B35" s="23">
        <v>0</v>
      </c>
      <c r="C35" s="23">
        <v>0</v>
      </c>
      <c r="D35" s="23">
        <v>0.16700000000000001</v>
      </c>
      <c r="E35" s="23">
        <v>0</v>
      </c>
      <c r="F35" s="23">
        <v>2.8000000000000001E-2</v>
      </c>
      <c r="G35" s="23">
        <v>9.7000000000000003E-2</v>
      </c>
      <c r="H35" s="23">
        <v>2.5000000000000001E-2</v>
      </c>
      <c r="I35" s="23">
        <v>0.16500000000000001</v>
      </c>
      <c r="J35" s="23">
        <v>9.5000000000000001E-2</v>
      </c>
      <c r="K35" s="23">
        <v>3.1E-2</v>
      </c>
      <c r="L35" s="23">
        <v>0.128</v>
      </c>
      <c r="M35" s="23">
        <v>4.5999999999999999E-2</v>
      </c>
      <c r="N35" s="23">
        <v>0</v>
      </c>
      <c r="O35" s="23">
        <v>7.6999999999999999E-2</v>
      </c>
      <c r="P35" s="23">
        <v>8.7999999999999995E-2</v>
      </c>
      <c r="Q35" s="23">
        <v>0</v>
      </c>
      <c r="R35" s="23">
        <v>2.9000000000000001E-2</v>
      </c>
      <c r="S35" s="23">
        <v>0</v>
      </c>
      <c r="T35" s="24">
        <v>2.5000000000000001E-2</v>
      </c>
      <c r="U35" s="10"/>
      <c r="V35" s="29">
        <v>0</v>
      </c>
      <c r="W35" s="23">
        <v>0</v>
      </c>
      <c r="X35" s="23">
        <v>0</v>
      </c>
      <c r="Y35" s="23">
        <v>5.7000000000000002E-2</v>
      </c>
      <c r="Z35" s="23">
        <v>0.02</v>
      </c>
      <c r="AA35" s="23">
        <v>0</v>
      </c>
      <c r="AB35" s="23">
        <v>8.0000000000000002E-3</v>
      </c>
      <c r="AC35" s="23">
        <v>0</v>
      </c>
      <c r="AD35" s="23">
        <v>0</v>
      </c>
      <c r="AE35" s="23">
        <v>0.13400000000000001</v>
      </c>
      <c r="AF35" s="23">
        <v>0</v>
      </c>
      <c r="AG35" s="23">
        <v>3.5000000000000003E-2</v>
      </c>
      <c r="AH35" s="23">
        <v>0</v>
      </c>
      <c r="AI35" s="23">
        <v>0</v>
      </c>
      <c r="AJ35" s="23">
        <v>0</v>
      </c>
      <c r="AK35" s="23">
        <v>0.13700000000000001</v>
      </c>
      <c r="AL35" s="23">
        <v>0</v>
      </c>
      <c r="AM35" s="23">
        <v>6.4000000000000001E-2</v>
      </c>
      <c r="AN35" s="23">
        <v>8.5999999999999993E-2</v>
      </c>
      <c r="AO35" s="24">
        <v>3.2000000000000001E-2</v>
      </c>
      <c r="AP35" s="10"/>
      <c r="AQ35" s="29">
        <v>0</v>
      </c>
      <c r="AR35" s="23">
        <v>0</v>
      </c>
      <c r="AS35" s="23">
        <v>3.9E-2</v>
      </c>
      <c r="AT35" s="23">
        <v>0</v>
      </c>
      <c r="AU35" s="23">
        <v>0</v>
      </c>
      <c r="AV35" s="23">
        <v>0</v>
      </c>
      <c r="AW35" s="23">
        <v>2.5999999999999999E-2</v>
      </c>
      <c r="AX35" s="23">
        <v>0</v>
      </c>
      <c r="AY35" s="23">
        <v>0.161</v>
      </c>
      <c r="AZ35" s="23">
        <v>2.5999999999999999E-2</v>
      </c>
      <c r="BA35" s="23">
        <v>0</v>
      </c>
      <c r="BB35" s="23">
        <v>2.5000000000000001E-2</v>
      </c>
      <c r="BC35" s="23">
        <v>0</v>
      </c>
      <c r="BD35" s="23">
        <v>0</v>
      </c>
      <c r="BE35" s="23">
        <v>0</v>
      </c>
      <c r="BF35" s="23">
        <v>0</v>
      </c>
      <c r="BG35" s="23">
        <v>6.6000000000000003E-2</v>
      </c>
      <c r="BH35" s="23">
        <v>0</v>
      </c>
      <c r="BI35" s="23">
        <v>0</v>
      </c>
      <c r="BJ35" s="24">
        <v>5.7000000000000002E-2</v>
      </c>
      <c r="BK35" s="10"/>
      <c r="BL35" s="10"/>
      <c r="BM35" s="10"/>
      <c r="BN35" s="10"/>
      <c r="BO35" s="10"/>
      <c r="BP35" s="10"/>
    </row>
    <row r="36" spans="1:68">
      <c r="A36" s="29">
        <v>2.1000000000000001E-2</v>
      </c>
      <c r="B36" s="23">
        <v>0</v>
      </c>
      <c r="C36" s="23">
        <v>0</v>
      </c>
      <c r="D36" s="23">
        <v>0.03</v>
      </c>
      <c r="E36" s="23">
        <v>0</v>
      </c>
      <c r="F36" s="23">
        <v>0.186</v>
      </c>
      <c r="G36" s="23">
        <v>0</v>
      </c>
      <c r="H36" s="23">
        <v>0.185</v>
      </c>
      <c r="I36" s="23">
        <v>3.6999999999999998E-2</v>
      </c>
      <c r="J36" s="23">
        <v>0.11600000000000001</v>
      </c>
      <c r="K36" s="23">
        <v>0.09</v>
      </c>
      <c r="L36" s="23">
        <v>7.8E-2</v>
      </c>
      <c r="M36" s="23">
        <v>0</v>
      </c>
      <c r="N36" s="23">
        <v>0</v>
      </c>
      <c r="O36" s="23">
        <v>3.7999999999999999E-2</v>
      </c>
      <c r="P36" s="23">
        <v>0.13500000000000001</v>
      </c>
      <c r="Q36" s="23">
        <v>0</v>
      </c>
      <c r="R36" s="23">
        <v>9.8000000000000004E-2</v>
      </c>
      <c r="S36" s="23">
        <v>0.11799999999999999</v>
      </c>
      <c r="T36" s="24">
        <v>0</v>
      </c>
      <c r="U36" s="10"/>
      <c r="V36" s="29">
        <v>3.5999999999999997E-2</v>
      </c>
      <c r="W36" s="23">
        <v>0</v>
      </c>
      <c r="X36" s="23">
        <v>0</v>
      </c>
      <c r="Y36" s="23">
        <v>0</v>
      </c>
      <c r="Z36" s="23">
        <v>0</v>
      </c>
      <c r="AA36" s="23">
        <v>3.7999999999999999E-2</v>
      </c>
      <c r="AB36" s="23">
        <v>0.105</v>
      </c>
      <c r="AC36" s="23">
        <v>0</v>
      </c>
      <c r="AD36" s="23">
        <v>9.1999999999999998E-2</v>
      </c>
      <c r="AE36" s="23">
        <v>9.2999999999999999E-2</v>
      </c>
      <c r="AF36" s="23">
        <v>0</v>
      </c>
      <c r="AG36" s="23">
        <v>0.182</v>
      </c>
      <c r="AH36" s="23">
        <v>0.106</v>
      </c>
      <c r="AI36" s="23">
        <v>1.6E-2</v>
      </c>
      <c r="AJ36" s="23">
        <v>0</v>
      </c>
      <c r="AK36" s="23">
        <v>1.7999999999999999E-2</v>
      </c>
      <c r="AL36" s="23">
        <v>0</v>
      </c>
      <c r="AM36" s="23">
        <v>5.2999999999999999E-2</v>
      </c>
      <c r="AN36" s="23">
        <v>4.4999999999999998E-2</v>
      </c>
      <c r="AO36" s="24">
        <v>9.5000000000000001E-2</v>
      </c>
      <c r="AP36" s="10"/>
      <c r="AQ36" s="29">
        <v>0.04</v>
      </c>
      <c r="AR36" s="23">
        <v>0</v>
      </c>
      <c r="AS36" s="23">
        <v>0.1</v>
      </c>
      <c r="AT36" s="23">
        <v>0</v>
      </c>
      <c r="AU36" s="23">
        <v>0</v>
      </c>
      <c r="AV36" s="23">
        <v>0</v>
      </c>
      <c r="AW36" s="23">
        <v>3.6999999999999998E-2</v>
      </c>
      <c r="AX36" s="23">
        <v>2.5000000000000001E-2</v>
      </c>
      <c r="AY36" s="23">
        <v>0</v>
      </c>
      <c r="AZ36" s="23">
        <v>1.4999999999999999E-2</v>
      </c>
      <c r="BA36" s="23">
        <v>0</v>
      </c>
      <c r="BB36" s="23">
        <v>7.0999999999999994E-2</v>
      </c>
      <c r="BC36" s="23">
        <v>0</v>
      </c>
      <c r="BD36" s="23">
        <v>2.8000000000000001E-2</v>
      </c>
      <c r="BE36" s="23">
        <v>0.13600000000000001</v>
      </c>
      <c r="BF36" s="23">
        <v>3.5000000000000003E-2</v>
      </c>
      <c r="BG36" s="23">
        <v>0</v>
      </c>
      <c r="BH36" s="23">
        <v>0</v>
      </c>
      <c r="BI36" s="23">
        <v>0</v>
      </c>
      <c r="BJ36" s="24">
        <v>0</v>
      </c>
      <c r="BK36" s="10"/>
      <c r="BL36" s="10"/>
      <c r="BM36" s="10"/>
      <c r="BN36" s="10"/>
      <c r="BO36" s="10"/>
      <c r="BP36" s="10"/>
    </row>
    <row r="37" spans="1:68">
      <c r="A37" s="29">
        <v>0</v>
      </c>
      <c r="B37" s="23">
        <v>0.04</v>
      </c>
      <c r="C37" s="23">
        <v>7.4999999999999997E-2</v>
      </c>
      <c r="D37" s="23">
        <v>0</v>
      </c>
      <c r="E37" s="23">
        <v>0.14899999999999999</v>
      </c>
      <c r="F37" s="23">
        <v>5.0000000000000001E-3</v>
      </c>
      <c r="G37" s="23">
        <v>0.126</v>
      </c>
      <c r="H37" s="23">
        <v>8.5999999999999993E-2</v>
      </c>
      <c r="I37" s="23">
        <v>4.4999999999999998E-2</v>
      </c>
      <c r="J37" s="23">
        <v>7.9000000000000001E-2</v>
      </c>
      <c r="K37" s="23">
        <v>0</v>
      </c>
      <c r="L37" s="23">
        <v>0.14000000000000001</v>
      </c>
      <c r="M37" s="23">
        <v>5.8999999999999997E-2</v>
      </c>
      <c r="N37" s="23">
        <v>4.1000000000000002E-2</v>
      </c>
      <c r="O37" s="23">
        <v>0</v>
      </c>
      <c r="P37" s="23">
        <v>0.14299999999999999</v>
      </c>
      <c r="Q37" s="23">
        <v>2.8000000000000001E-2</v>
      </c>
      <c r="R37" s="23">
        <v>0</v>
      </c>
      <c r="S37" s="23">
        <v>0.14799999999999999</v>
      </c>
      <c r="T37" s="24">
        <v>0</v>
      </c>
      <c r="U37" s="10"/>
      <c r="V37" s="29">
        <v>3.1E-2</v>
      </c>
      <c r="W37" s="23">
        <v>0.02</v>
      </c>
      <c r="X37" s="23">
        <v>0</v>
      </c>
      <c r="Y37" s="23">
        <v>0</v>
      </c>
      <c r="Z37" s="23">
        <v>0.11600000000000001</v>
      </c>
      <c r="AA37" s="23">
        <v>3.4000000000000002E-2</v>
      </c>
      <c r="AB37" s="23">
        <v>0.06</v>
      </c>
      <c r="AC37" s="23">
        <v>0.06</v>
      </c>
      <c r="AD37" s="23">
        <v>2.5000000000000001E-2</v>
      </c>
      <c r="AE37" s="23">
        <v>0</v>
      </c>
      <c r="AF37" s="23">
        <v>0</v>
      </c>
      <c r="AG37" s="23">
        <v>3.5999999999999997E-2</v>
      </c>
      <c r="AH37" s="23">
        <v>7.8E-2</v>
      </c>
      <c r="AI37" s="23">
        <v>0</v>
      </c>
      <c r="AJ37" s="23">
        <v>5.7000000000000002E-2</v>
      </c>
      <c r="AK37" s="23">
        <v>0</v>
      </c>
      <c r="AL37" s="23">
        <v>0</v>
      </c>
      <c r="AM37" s="23">
        <v>0</v>
      </c>
      <c r="AN37" s="23">
        <v>4.4999999999999998E-2</v>
      </c>
      <c r="AO37" s="24">
        <v>0.17499999999999999</v>
      </c>
      <c r="AP37" s="10"/>
      <c r="AQ37" s="29">
        <v>8.6999999999999994E-2</v>
      </c>
      <c r="AR37" s="23">
        <v>7.8E-2</v>
      </c>
      <c r="AS37" s="23">
        <v>6.3E-2</v>
      </c>
      <c r="AT37" s="23">
        <v>0</v>
      </c>
      <c r="AU37" s="23">
        <v>6.5000000000000002E-2</v>
      </c>
      <c r="AV37" s="23">
        <v>0</v>
      </c>
      <c r="AW37" s="23">
        <v>4.4999999999999998E-2</v>
      </c>
      <c r="AX37" s="23">
        <v>2.4E-2</v>
      </c>
      <c r="AY37" s="23">
        <v>0</v>
      </c>
      <c r="AZ37" s="23">
        <v>0.16200000000000001</v>
      </c>
      <c r="BA37" s="23">
        <v>0</v>
      </c>
      <c r="BB37" s="23">
        <v>7.8E-2</v>
      </c>
      <c r="BC37" s="23">
        <v>0</v>
      </c>
      <c r="BD37" s="23">
        <v>0</v>
      </c>
      <c r="BE37" s="23">
        <v>5.0000000000000001E-3</v>
      </c>
      <c r="BF37" s="23">
        <v>3.5999999999999997E-2</v>
      </c>
      <c r="BG37" s="23">
        <v>0</v>
      </c>
      <c r="BH37" s="23">
        <v>0</v>
      </c>
      <c r="BI37" s="23">
        <v>0</v>
      </c>
      <c r="BJ37" s="24">
        <v>1.2999999999999999E-2</v>
      </c>
      <c r="BK37" s="10"/>
      <c r="BL37" s="10"/>
      <c r="BM37" s="10"/>
      <c r="BN37" s="10"/>
      <c r="BO37" s="10"/>
      <c r="BP37" s="10"/>
    </row>
    <row r="38" spans="1:68">
      <c r="A38" s="29">
        <v>0</v>
      </c>
      <c r="B38" s="23">
        <v>3.9E-2</v>
      </c>
      <c r="C38" s="23">
        <v>0</v>
      </c>
      <c r="D38" s="23">
        <v>0</v>
      </c>
      <c r="E38" s="23">
        <v>0.182</v>
      </c>
      <c r="F38" s="23">
        <v>0.153</v>
      </c>
      <c r="G38" s="23">
        <v>0.126</v>
      </c>
      <c r="H38" s="23">
        <v>0</v>
      </c>
      <c r="I38" s="23">
        <v>7.8E-2</v>
      </c>
      <c r="J38" s="23">
        <v>0.10299999999999999</v>
      </c>
      <c r="K38" s="23">
        <v>4.4999999999999998E-2</v>
      </c>
      <c r="L38" s="23">
        <v>0.107</v>
      </c>
      <c r="M38" s="23">
        <v>4.8000000000000001E-2</v>
      </c>
      <c r="N38" s="23">
        <v>0</v>
      </c>
      <c r="O38" s="23">
        <v>1.4999999999999999E-2</v>
      </c>
      <c r="P38" s="23">
        <v>0.11799999999999999</v>
      </c>
      <c r="Q38" s="23">
        <v>3.2000000000000001E-2</v>
      </c>
      <c r="R38" s="23">
        <v>4.4999999999999998E-2</v>
      </c>
      <c r="S38" s="23">
        <v>3.7999999999999999E-2</v>
      </c>
      <c r="T38" s="24">
        <v>8.0000000000000002E-3</v>
      </c>
      <c r="U38" s="10"/>
      <c r="V38" s="29">
        <v>0</v>
      </c>
      <c r="W38" s="23">
        <v>0</v>
      </c>
      <c r="X38" s="23">
        <v>0</v>
      </c>
      <c r="Y38" s="23">
        <v>0</v>
      </c>
      <c r="Z38" s="23">
        <v>4.2999999999999997E-2</v>
      </c>
      <c r="AA38" s="23">
        <v>0</v>
      </c>
      <c r="AB38" s="23">
        <v>0</v>
      </c>
      <c r="AC38" s="23">
        <v>0</v>
      </c>
      <c r="AD38" s="23">
        <v>0.13</v>
      </c>
      <c r="AE38" s="23">
        <v>0</v>
      </c>
      <c r="AF38" s="23">
        <v>0</v>
      </c>
      <c r="AG38" s="23">
        <v>0</v>
      </c>
      <c r="AH38" s="23">
        <v>0</v>
      </c>
      <c r="AI38" s="23">
        <v>0.106</v>
      </c>
      <c r="AJ38" s="23">
        <v>4.5999999999999999E-2</v>
      </c>
      <c r="AK38" s="23">
        <v>4.3999999999999997E-2</v>
      </c>
      <c r="AL38" s="23">
        <v>0.22</v>
      </c>
      <c r="AM38" s="23">
        <v>0</v>
      </c>
      <c r="AN38" s="23">
        <v>0.19800000000000001</v>
      </c>
      <c r="AO38" s="24">
        <v>6.6000000000000003E-2</v>
      </c>
      <c r="AP38" s="10"/>
      <c r="AQ38" s="29">
        <v>0</v>
      </c>
      <c r="AR38" s="23">
        <v>0</v>
      </c>
      <c r="AS38" s="23">
        <v>1.2999999999999999E-2</v>
      </c>
      <c r="AT38" s="23">
        <v>0</v>
      </c>
      <c r="AU38" s="23">
        <v>0.105</v>
      </c>
      <c r="AV38" s="23">
        <v>0</v>
      </c>
      <c r="AW38" s="23">
        <v>0</v>
      </c>
      <c r="AX38" s="23">
        <v>2.1999999999999999E-2</v>
      </c>
      <c r="AY38" s="23">
        <v>0</v>
      </c>
      <c r="AZ38" s="23">
        <v>0.155</v>
      </c>
      <c r="BA38" s="23">
        <v>5.8000000000000003E-2</v>
      </c>
      <c r="BB38" s="23">
        <v>0</v>
      </c>
      <c r="BC38" s="23">
        <v>0</v>
      </c>
      <c r="BD38" s="23">
        <v>0</v>
      </c>
      <c r="BE38" s="23">
        <v>4.3999999999999997E-2</v>
      </c>
      <c r="BF38" s="23">
        <v>6.5000000000000002E-2</v>
      </c>
      <c r="BG38" s="23">
        <v>0</v>
      </c>
      <c r="BH38" s="23">
        <v>0.155</v>
      </c>
      <c r="BI38" s="23">
        <v>0</v>
      </c>
      <c r="BJ38" s="24">
        <v>7.3999999999999996E-2</v>
      </c>
      <c r="BK38" s="10"/>
      <c r="BL38" s="10"/>
      <c r="BM38" s="10"/>
      <c r="BN38" s="10"/>
      <c r="BO38" s="10"/>
      <c r="BP38" s="10"/>
    </row>
    <row r="39" spans="1:68">
      <c r="A39" s="29">
        <v>4.1000000000000002E-2</v>
      </c>
      <c r="B39" s="23">
        <v>0.12</v>
      </c>
      <c r="C39" s="23">
        <v>3.5999999999999997E-2</v>
      </c>
      <c r="D39" s="23">
        <v>0.151</v>
      </c>
      <c r="E39" s="23">
        <v>4.4999999999999998E-2</v>
      </c>
      <c r="F39" s="23">
        <v>3.6999999999999998E-2</v>
      </c>
      <c r="G39" s="23">
        <v>0</v>
      </c>
      <c r="H39" s="23">
        <v>0.127</v>
      </c>
      <c r="I39" s="23">
        <v>1.0999999999999999E-2</v>
      </c>
      <c r="J39" s="23">
        <v>0</v>
      </c>
      <c r="K39" s="23">
        <v>0.15</v>
      </c>
      <c r="L39" s="23">
        <v>4.3999999999999997E-2</v>
      </c>
      <c r="M39" s="23">
        <v>0</v>
      </c>
      <c r="N39" s="23">
        <v>5.1999999999999998E-2</v>
      </c>
      <c r="O39" s="23">
        <v>0.14299999999999999</v>
      </c>
      <c r="P39" s="23">
        <v>2.3E-2</v>
      </c>
      <c r="Q39" s="23">
        <v>0</v>
      </c>
      <c r="R39" s="23">
        <v>9.1999999999999998E-2</v>
      </c>
      <c r="S39" s="23">
        <v>0</v>
      </c>
      <c r="T39" s="24">
        <v>9.8000000000000004E-2</v>
      </c>
      <c r="U39" s="10"/>
      <c r="V39" s="29">
        <v>0</v>
      </c>
      <c r="W39" s="23">
        <v>0</v>
      </c>
      <c r="X39" s="23">
        <v>7.3999999999999996E-2</v>
      </c>
      <c r="Y39" s="23">
        <v>3.6999999999999998E-2</v>
      </c>
      <c r="Z39" s="23">
        <v>0</v>
      </c>
      <c r="AA39" s="23">
        <v>1.4999999999999999E-2</v>
      </c>
      <c r="AB39" s="23">
        <v>0</v>
      </c>
      <c r="AC39" s="23">
        <v>2.5999999999999999E-2</v>
      </c>
      <c r="AD39" s="23">
        <v>0</v>
      </c>
      <c r="AE39" s="23">
        <v>0</v>
      </c>
      <c r="AF39" s="23">
        <v>8.3000000000000004E-2</v>
      </c>
      <c r="AG39" s="23">
        <v>1.2999999999999999E-2</v>
      </c>
      <c r="AH39" s="23">
        <v>0</v>
      </c>
      <c r="AI39" s="23">
        <v>8.7999999999999995E-2</v>
      </c>
      <c r="AJ39" s="23">
        <v>1.6E-2</v>
      </c>
      <c r="AK39" s="23">
        <v>0</v>
      </c>
      <c r="AL39" s="23">
        <v>0.17499999999999999</v>
      </c>
      <c r="AM39" s="23">
        <v>0</v>
      </c>
      <c r="AN39" s="23">
        <v>0</v>
      </c>
      <c r="AO39" s="24">
        <v>9.1999999999999998E-2</v>
      </c>
      <c r="AP39" s="10"/>
      <c r="AQ39" s="29">
        <v>6.6000000000000003E-2</v>
      </c>
      <c r="AR39" s="23">
        <v>0</v>
      </c>
      <c r="AS39" s="23">
        <v>0</v>
      </c>
      <c r="AT39" s="23">
        <v>4.7E-2</v>
      </c>
      <c r="AU39" s="23">
        <v>1.6E-2</v>
      </c>
      <c r="AV39" s="23">
        <v>3.5999999999999997E-2</v>
      </c>
      <c r="AW39" s="23">
        <v>0</v>
      </c>
      <c r="AX39" s="23">
        <v>7.6999999999999999E-2</v>
      </c>
      <c r="AY39" s="23">
        <v>0</v>
      </c>
      <c r="AZ39" s="23">
        <v>0.255</v>
      </c>
      <c r="BA39" s="23">
        <v>1.4999999999999999E-2</v>
      </c>
      <c r="BB39" s="23">
        <v>0</v>
      </c>
      <c r="BC39" s="23">
        <v>0</v>
      </c>
      <c r="BD39" s="23">
        <v>0</v>
      </c>
      <c r="BE39" s="23">
        <v>0</v>
      </c>
      <c r="BF39" s="23">
        <v>0</v>
      </c>
      <c r="BG39" s="23">
        <v>0</v>
      </c>
      <c r="BH39" s="23">
        <v>8.5000000000000006E-2</v>
      </c>
      <c r="BI39" s="23">
        <v>3.5999999999999997E-2</v>
      </c>
      <c r="BJ39" s="24">
        <v>1.6E-2</v>
      </c>
      <c r="BK39" s="10"/>
      <c r="BL39" s="10"/>
      <c r="BM39" s="10"/>
      <c r="BN39" s="10"/>
      <c r="BO39" s="10"/>
      <c r="BP39" s="10"/>
    </row>
    <row r="40" spans="1:68">
      <c r="A40" s="29">
        <v>0.04</v>
      </c>
      <c r="B40" s="23">
        <v>0.111</v>
      </c>
      <c r="C40" s="23">
        <v>0</v>
      </c>
      <c r="D40" s="23">
        <v>0.14899999999999999</v>
      </c>
      <c r="E40" s="23">
        <v>0.114</v>
      </c>
      <c r="F40" s="23">
        <v>0</v>
      </c>
      <c r="G40" s="23">
        <v>0</v>
      </c>
      <c r="H40" s="23">
        <v>0</v>
      </c>
      <c r="I40" s="23">
        <v>7.9000000000000001E-2</v>
      </c>
      <c r="J40" s="23">
        <v>0</v>
      </c>
      <c r="K40" s="23">
        <v>0.13800000000000001</v>
      </c>
      <c r="L40" s="23">
        <v>4.7E-2</v>
      </c>
      <c r="M40" s="23">
        <v>3.5000000000000003E-2</v>
      </c>
      <c r="N40" s="23">
        <v>0</v>
      </c>
      <c r="O40" s="23">
        <v>0.14299999999999999</v>
      </c>
      <c r="P40" s="23">
        <v>6.0999999999999999E-2</v>
      </c>
      <c r="Q40" s="23">
        <v>0.14599999999999999</v>
      </c>
      <c r="R40" s="23">
        <v>2.4E-2</v>
      </c>
      <c r="S40" s="23">
        <v>2.7E-2</v>
      </c>
      <c r="T40" s="24">
        <v>0.16700000000000001</v>
      </c>
      <c r="U40" s="10"/>
      <c r="V40" s="29">
        <v>2.8000000000000001E-2</v>
      </c>
      <c r="W40" s="23">
        <v>4.9000000000000002E-2</v>
      </c>
      <c r="X40" s="23">
        <v>2.5000000000000001E-2</v>
      </c>
      <c r="Y40" s="23">
        <v>0</v>
      </c>
      <c r="Z40" s="23">
        <v>4.4999999999999998E-2</v>
      </c>
      <c r="AA40" s="23">
        <v>0.08</v>
      </c>
      <c r="AB40" s="23">
        <v>0.14399999999999999</v>
      </c>
      <c r="AC40" s="23">
        <v>7.0999999999999994E-2</v>
      </c>
      <c r="AD40" s="23">
        <v>0</v>
      </c>
      <c r="AE40" s="23">
        <v>0</v>
      </c>
      <c r="AF40" s="23">
        <v>0</v>
      </c>
      <c r="AG40" s="23">
        <v>9.0999999999999998E-2</v>
      </c>
      <c r="AH40" s="23">
        <v>0</v>
      </c>
      <c r="AI40" s="23">
        <v>0.16700000000000001</v>
      </c>
      <c r="AJ40" s="23">
        <v>0</v>
      </c>
      <c r="AK40" s="23">
        <v>2.7E-2</v>
      </c>
      <c r="AL40" s="23">
        <v>3.3000000000000002E-2</v>
      </c>
      <c r="AM40" s="23">
        <v>1.0999999999999999E-2</v>
      </c>
      <c r="AN40" s="23">
        <v>0</v>
      </c>
      <c r="AO40" s="24">
        <v>0</v>
      </c>
      <c r="AP40" s="10"/>
      <c r="AQ40" s="29">
        <v>0</v>
      </c>
      <c r="AR40" s="23">
        <v>1.4999999999999999E-2</v>
      </c>
      <c r="AS40" s="23">
        <v>0</v>
      </c>
      <c r="AT40" s="23">
        <v>0</v>
      </c>
      <c r="AU40" s="23">
        <v>4.2999999999999997E-2</v>
      </c>
      <c r="AV40" s="23">
        <v>0</v>
      </c>
      <c r="AW40" s="23">
        <v>7.5999999999999998E-2</v>
      </c>
      <c r="AX40" s="23">
        <v>7.0000000000000007E-2</v>
      </c>
      <c r="AY40" s="23">
        <v>0</v>
      </c>
      <c r="AZ40" s="23">
        <v>0.11899999999999999</v>
      </c>
      <c r="BA40" s="23">
        <v>0</v>
      </c>
      <c r="BB40" s="23">
        <v>4.4999999999999998E-2</v>
      </c>
      <c r="BC40" s="23">
        <v>4.8000000000000001E-2</v>
      </c>
      <c r="BD40" s="23">
        <v>5.5E-2</v>
      </c>
      <c r="BE40" s="23">
        <v>3.2000000000000001E-2</v>
      </c>
      <c r="BF40" s="23">
        <v>4.7E-2</v>
      </c>
      <c r="BG40" s="23">
        <v>0</v>
      </c>
      <c r="BH40" s="23">
        <v>0</v>
      </c>
      <c r="BI40" s="23">
        <v>0.02</v>
      </c>
      <c r="BJ40" s="24">
        <v>9.6000000000000002E-2</v>
      </c>
      <c r="BK40" s="10"/>
      <c r="BL40" s="10"/>
      <c r="BM40" s="10"/>
      <c r="BN40" s="10"/>
      <c r="BO40" s="10"/>
      <c r="BP40" s="10"/>
    </row>
    <row r="41" spans="1:68">
      <c r="A41" s="29">
        <v>0.16700000000000001</v>
      </c>
      <c r="B41" s="23">
        <v>0.13700000000000001</v>
      </c>
      <c r="C41" s="23">
        <v>0</v>
      </c>
      <c r="D41" s="23">
        <v>0</v>
      </c>
      <c r="E41" s="23">
        <v>2.5000000000000001E-2</v>
      </c>
      <c r="F41" s="23">
        <v>0.127</v>
      </c>
      <c r="G41" s="23">
        <v>7.0000000000000001E-3</v>
      </c>
      <c r="H41" s="23">
        <v>5.3999999999999999E-2</v>
      </c>
      <c r="I41" s="23">
        <v>0.11799999999999999</v>
      </c>
      <c r="J41" s="23">
        <v>8.7999999999999995E-2</v>
      </c>
      <c r="K41" s="23">
        <v>6.8000000000000005E-2</v>
      </c>
      <c r="L41" s="23">
        <v>1.6E-2</v>
      </c>
      <c r="M41" s="23">
        <v>0.105</v>
      </c>
      <c r="N41" s="23">
        <v>0</v>
      </c>
      <c r="O41" s="23">
        <v>0.03</v>
      </c>
      <c r="P41" s="23">
        <v>7.8E-2</v>
      </c>
      <c r="Q41" s="23">
        <v>0.108</v>
      </c>
      <c r="R41" s="23">
        <v>0</v>
      </c>
      <c r="S41" s="23">
        <v>0</v>
      </c>
      <c r="T41" s="24">
        <v>0</v>
      </c>
      <c r="U41" s="10"/>
      <c r="V41" s="29">
        <v>8.6999999999999994E-2</v>
      </c>
      <c r="W41" s="23">
        <v>0</v>
      </c>
      <c r="X41" s="23">
        <v>0</v>
      </c>
      <c r="Y41" s="23">
        <v>0</v>
      </c>
      <c r="Z41" s="23">
        <v>0</v>
      </c>
      <c r="AA41" s="23">
        <v>0</v>
      </c>
      <c r="AB41" s="23">
        <v>0</v>
      </c>
      <c r="AC41" s="23">
        <v>0</v>
      </c>
      <c r="AD41" s="23">
        <v>0</v>
      </c>
      <c r="AE41" s="23">
        <v>0</v>
      </c>
      <c r="AF41" s="23">
        <v>0.02</v>
      </c>
      <c r="AG41" s="23">
        <v>0.156</v>
      </c>
      <c r="AH41" s="23">
        <v>0</v>
      </c>
      <c r="AI41" s="23">
        <v>0.11600000000000001</v>
      </c>
      <c r="AJ41" s="23">
        <v>2.5999999999999999E-2</v>
      </c>
      <c r="AK41" s="23">
        <v>0.14699999999999999</v>
      </c>
      <c r="AL41" s="23">
        <v>0</v>
      </c>
      <c r="AM41" s="23">
        <v>2.5999999999999999E-2</v>
      </c>
      <c r="AN41" s="23">
        <v>0</v>
      </c>
      <c r="AO41" s="24">
        <v>0</v>
      </c>
      <c r="AP41" s="10"/>
      <c r="AQ41" s="29">
        <v>0</v>
      </c>
      <c r="AR41" s="23">
        <v>0</v>
      </c>
      <c r="AS41" s="23">
        <v>0</v>
      </c>
      <c r="AT41" s="23">
        <v>1.2999999999999999E-2</v>
      </c>
      <c r="AU41" s="23">
        <v>3.3000000000000002E-2</v>
      </c>
      <c r="AV41" s="23">
        <v>0</v>
      </c>
      <c r="AW41" s="23">
        <v>2.5000000000000001E-2</v>
      </c>
      <c r="AX41" s="23">
        <v>0</v>
      </c>
      <c r="AY41" s="23">
        <v>0</v>
      </c>
      <c r="AZ41" s="23">
        <v>0.03</v>
      </c>
      <c r="BA41" s="23">
        <v>6.7000000000000004E-2</v>
      </c>
      <c r="BB41" s="23">
        <v>0.13400000000000001</v>
      </c>
      <c r="BC41" s="23">
        <v>4.1000000000000002E-2</v>
      </c>
      <c r="BD41" s="23">
        <v>8.5999999999999993E-2</v>
      </c>
      <c r="BE41" s="23">
        <v>4.9000000000000002E-2</v>
      </c>
      <c r="BF41" s="23">
        <v>0</v>
      </c>
      <c r="BG41" s="23">
        <v>4.3999999999999997E-2</v>
      </c>
      <c r="BH41" s="23">
        <v>0</v>
      </c>
      <c r="BI41" s="23">
        <v>1.7999999999999999E-2</v>
      </c>
      <c r="BJ41" s="24">
        <v>2.4E-2</v>
      </c>
      <c r="BK41" s="10"/>
      <c r="BL41" s="10"/>
      <c r="BM41" s="10"/>
      <c r="BN41" s="10"/>
      <c r="BO41" s="10"/>
      <c r="BP41" s="10"/>
    </row>
    <row r="42" spans="1:68">
      <c r="A42" s="29">
        <v>0.14599999999999999</v>
      </c>
      <c r="B42" s="23">
        <v>0</v>
      </c>
      <c r="C42" s="23">
        <v>7.2999999999999995E-2</v>
      </c>
      <c r="D42" s="23">
        <v>0</v>
      </c>
      <c r="E42" s="23">
        <v>0</v>
      </c>
      <c r="F42" s="23">
        <v>0</v>
      </c>
      <c r="G42" s="23">
        <v>0.122</v>
      </c>
      <c r="H42" s="23">
        <v>0.18</v>
      </c>
      <c r="I42" s="23">
        <v>0</v>
      </c>
      <c r="J42" s="23">
        <v>2.7E-2</v>
      </c>
      <c r="K42" s="23">
        <v>2.7E-2</v>
      </c>
      <c r="L42" s="23">
        <v>0</v>
      </c>
      <c r="M42" s="23">
        <v>2.8000000000000001E-2</v>
      </c>
      <c r="N42" s="23">
        <v>0</v>
      </c>
      <c r="O42" s="23">
        <v>0.125</v>
      </c>
      <c r="P42" s="23">
        <v>0.127</v>
      </c>
      <c r="Q42" s="23">
        <v>7.5999999999999998E-2</v>
      </c>
      <c r="R42" s="23">
        <v>0</v>
      </c>
      <c r="S42" s="23">
        <v>0</v>
      </c>
      <c r="T42" s="24">
        <v>0.104</v>
      </c>
      <c r="U42" s="10"/>
      <c r="V42" s="29">
        <v>0</v>
      </c>
      <c r="W42" s="23">
        <v>0</v>
      </c>
      <c r="X42" s="23">
        <v>0.115</v>
      </c>
      <c r="Y42" s="23">
        <v>0</v>
      </c>
      <c r="Z42" s="23">
        <v>0</v>
      </c>
      <c r="AA42" s="23">
        <v>0</v>
      </c>
      <c r="AB42" s="23">
        <v>0</v>
      </c>
      <c r="AC42" s="23">
        <v>0</v>
      </c>
      <c r="AD42" s="23">
        <v>3.6999999999999998E-2</v>
      </c>
      <c r="AE42" s="23">
        <v>0</v>
      </c>
      <c r="AF42" s="23">
        <v>7.5999999999999998E-2</v>
      </c>
      <c r="AG42" s="23">
        <v>0</v>
      </c>
      <c r="AH42" s="23">
        <v>1.6E-2</v>
      </c>
      <c r="AI42" s="23">
        <v>0</v>
      </c>
      <c r="AJ42" s="23">
        <v>0</v>
      </c>
      <c r="AK42" s="23">
        <v>0.16600000000000001</v>
      </c>
      <c r="AL42" s="23">
        <v>0.128</v>
      </c>
      <c r="AM42" s="23">
        <v>0.03</v>
      </c>
      <c r="AN42" s="23">
        <v>0</v>
      </c>
      <c r="AO42" s="24">
        <v>0</v>
      </c>
      <c r="AP42" s="10"/>
      <c r="AQ42" s="29">
        <v>1.4999999999999999E-2</v>
      </c>
      <c r="AR42" s="23">
        <v>9.7000000000000003E-2</v>
      </c>
      <c r="AS42" s="23">
        <v>0</v>
      </c>
      <c r="AT42" s="23">
        <v>3.2000000000000001E-2</v>
      </c>
      <c r="AU42" s="23">
        <v>3.6999999999999998E-2</v>
      </c>
      <c r="AV42" s="23">
        <v>0</v>
      </c>
      <c r="AW42" s="23">
        <v>0.02</v>
      </c>
      <c r="AX42" s="23">
        <v>8.6999999999999994E-2</v>
      </c>
      <c r="AY42" s="23">
        <v>0</v>
      </c>
      <c r="AZ42" s="23">
        <v>0</v>
      </c>
      <c r="BA42" s="23">
        <v>0.187</v>
      </c>
      <c r="BB42" s="23">
        <v>0</v>
      </c>
      <c r="BC42" s="23">
        <v>0.08</v>
      </c>
      <c r="BD42" s="23">
        <v>7.4999999999999997E-2</v>
      </c>
      <c r="BE42" s="23">
        <v>0</v>
      </c>
      <c r="BF42" s="23">
        <v>0</v>
      </c>
      <c r="BG42" s="23">
        <v>0.126</v>
      </c>
      <c r="BH42" s="23">
        <v>0</v>
      </c>
      <c r="BI42" s="23">
        <v>4.8000000000000001E-2</v>
      </c>
      <c r="BJ42" s="24">
        <v>0</v>
      </c>
      <c r="BK42" s="10"/>
      <c r="BL42" s="10"/>
      <c r="BM42" s="10"/>
      <c r="BN42" s="10"/>
      <c r="BO42" s="10"/>
      <c r="BP42" s="10"/>
    </row>
    <row r="43" spans="1:68">
      <c r="A43" s="29">
        <v>5.8999999999999997E-2</v>
      </c>
      <c r="B43" s="23">
        <v>0</v>
      </c>
      <c r="C43" s="23">
        <v>4.4999999999999998E-2</v>
      </c>
      <c r="D43" s="23">
        <v>3.1E-2</v>
      </c>
      <c r="E43" s="23">
        <v>0</v>
      </c>
      <c r="F43" s="23">
        <v>2.1000000000000001E-2</v>
      </c>
      <c r="G43" s="23">
        <v>7.9000000000000001E-2</v>
      </c>
      <c r="H43" s="23">
        <v>5.7000000000000002E-2</v>
      </c>
      <c r="I43" s="23">
        <v>0.105</v>
      </c>
      <c r="J43" s="23">
        <v>0.112</v>
      </c>
      <c r="K43" s="23">
        <v>5.3999999999999999E-2</v>
      </c>
      <c r="L43" s="23">
        <v>0.20599999999999999</v>
      </c>
      <c r="M43" s="23">
        <v>8.5000000000000006E-2</v>
      </c>
      <c r="N43" s="23">
        <v>0</v>
      </c>
      <c r="O43" s="23">
        <v>6.8000000000000005E-2</v>
      </c>
      <c r="P43" s="23">
        <v>0</v>
      </c>
      <c r="Q43" s="23">
        <v>5.7000000000000002E-2</v>
      </c>
      <c r="R43" s="23">
        <v>5.5E-2</v>
      </c>
      <c r="S43" s="23">
        <v>0.127</v>
      </c>
      <c r="T43" s="24">
        <v>0</v>
      </c>
      <c r="U43" s="10"/>
      <c r="V43" s="29">
        <v>0.05</v>
      </c>
      <c r="W43" s="23">
        <v>7.0000000000000001E-3</v>
      </c>
      <c r="X43" s="23">
        <v>0</v>
      </c>
      <c r="Y43" s="23">
        <v>0</v>
      </c>
      <c r="Z43" s="23">
        <v>0</v>
      </c>
      <c r="AA43" s="23">
        <v>0</v>
      </c>
      <c r="AB43" s="23">
        <v>0</v>
      </c>
      <c r="AC43" s="23">
        <v>0.113</v>
      </c>
      <c r="AD43" s="23">
        <v>0</v>
      </c>
      <c r="AE43" s="23">
        <v>0</v>
      </c>
      <c r="AF43" s="23">
        <v>0.153</v>
      </c>
      <c r="AG43" s="23">
        <v>0</v>
      </c>
      <c r="AH43" s="23">
        <v>0</v>
      </c>
      <c r="AI43" s="23">
        <v>3.2000000000000001E-2</v>
      </c>
      <c r="AJ43" s="23">
        <v>0</v>
      </c>
      <c r="AK43" s="23">
        <v>8.9999999999999993E-3</v>
      </c>
      <c r="AL43" s="23">
        <v>0</v>
      </c>
      <c r="AM43" s="23">
        <v>0</v>
      </c>
      <c r="AN43" s="23">
        <v>0</v>
      </c>
      <c r="AO43" s="24">
        <v>2.3E-2</v>
      </c>
      <c r="AP43" s="10"/>
      <c r="AQ43" s="29">
        <v>4.9000000000000002E-2</v>
      </c>
      <c r="AR43" s="23">
        <v>0</v>
      </c>
      <c r="AS43" s="23">
        <v>0</v>
      </c>
      <c r="AT43" s="23">
        <v>0.03</v>
      </c>
      <c r="AU43" s="23">
        <v>0</v>
      </c>
      <c r="AV43" s="23">
        <v>0</v>
      </c>
      <c r="AW43" s="23">
        <v>0</v>
      </c>
      <c r="AX43" s="23">
        <v>2.5000000000000001E-2</v>
      </c>
      <c r="AY43" s="23">
        <v>0</v>
      </c>
      <c r="AZ43" s="23">
        <v>4.7E-2</v>
      </c>
      <c r="BA43" s="23">
        <v>9.6000000000000002E-2</v>
      </c>
      <c r="BB43" s="23">
        <v>0</v>
      </c>
      <c r="BC43" s="23">
        <v>0</v>
      </c>
      <c r="BD43" s="23">
        <v>0</v>
      </c>
      <c r="BE43" s="23">
        <v>1.2E-2</v>
      </c>
      <c r="BF43" s="23">
        <v>0</v>
      </c>
      <c r="BG43" s="23">
        <v>0.13400000000000001</v>
      </c>
      <c r="BH43" s="23">
        <v>0.109</v>
      </c>
      <c r="BI43" s="23">
        <v>0</v>
      </c>
      <c r="BJ43" s="24">
        <v>0.06</v>
      </c>
      <c r="BK43" s="10"/>
      <c r="BL43" s="10"/>
      <c r="BM43" s="10"/>
      <c r="BN43" s="10"/>
      <c r="BO43" s="10"/>
      <c r="BP43" s="10"/>
    </row>
    <row r="44" spans="1:68">
      <c r="A44" s="29">
        <v>0.115</v>
      </c>
      <c r="B44" s="23">
        <v>0</v>
      </c>
      <c r="C44" s="23">
        <v>0</v>
      </c>
      <c r="D44" s="23">
        <v>0.159</v>
      </c>
      <c r="E44" s="23">
        <v>0</v>
      </c>
      <c r="F44" s="23">
        <v>4.8000000000000001E-2</v>
      </c>
      <c r="G44" s="23">
        <v>4.9000000000000002E-2</v>
      </c>
      <c r="H44" s="23">
        <v>0</v>
      </c>
      <c r="I44" s="23">
        <v>0.11600000000000001</v>
      </c>
      <c r="J44" s="23">
        <v>0.107</v>
      </c>
      <c r="K44" s="23">
        <v>0</v>
      </c>
      <c r="L44" s="23">
        <v>8.2000000000000003E-2</v>
      </c>
      <c r="M44" s="23">
        <v>0.113</v>
      </c>
      <c r="N44" s="23">
        <v>0.14000000000000001</v>
      </c>
      <c r="O44" s="23">
        <v>2.7E-2</v>
      </c>
      <c r="P44" s="23">
        <v>0</v>
      </c>
      <c r="Q44" s="23">
        <v>6.4000000000000001E-2</v>
      </c>
      <c r="R44" s="23">
        <v>0.10199999999999999</v>
      </c>
      <c r="S44" s="23">
        <v>0.15</v>
      </c>
      <c r="T44" s="24">
        <v>0.129</v>
      </c>
      <c r="U44" s="10"/>
      <c r="V44" s="29">
        <v>1.4999999999999999E-2</v>
      </c>
      <c r="W44" s="23">
        <v>0</v>
      </c>
      <c r="X44" s="23">
        <v>0</v>
      </c>
      <c r="Y44" s="23">
        <v>4.4999999999999998E-2</v>
      </c>
      <c r="Z44" s="23">
        <v>0</v>
      </c>
      <c r="AA44" s="23">
        <v>0</v>
      </c>
      <c r="AB44" s="23">
        <v>0.187</v>
      </c>
      <c r="AC44" s="23">
        <v>0.03</v>
      </c>
      <c r="AD44" s="23">
        <v>0</v>
      </c>
      <c r="AE44" s="23">
        <v>0</v>
      </c>
      <c r="AF44" s="23">
        <v>0</v>
      </c>
      <c r="AG44" s="23">
        <v>6.0999999999999999E-2</v>
      </c>
      <c r="AH44" s="23">
        <v>0</v>
      </c>
      <c r="AI44" s="23">
        <v>0.126</v>
      </c>
      <c r="AJ44" s="23">
        <v>0</v>
      </c>
      <c r="AK44" s="23">
        <v>0</v>
      </c>
      <c r="AL44" s="23">
        <v>0</v>
      </c>
      <c r="AM44" s="23">
        <v>0</v>
      </c>
      <c r="AN44" s="23">
        <v>0</v>
      </c>
      <c r="AO44" s="24">
        <v>0</v>
      </c>
      <c r="AP44" s="10"/>
      <c r="AQ44" s="29">
        <v>0</v>
      </c>
      <c r="AR44" s="23">
        <v>4.9000000000000002E-2</v>
      </c>
      <c r="AS44" s="23">
        <v>0.08</v>
      </c>
      <c r="AT44" s="23">
        <v>5.6000000000000001E-2</v>
      </c>
      <c r="AU44" s="23">
        <v>5.6000000000000001E-2</v>
      </c>
      <c r="AV44" s="23">
        <v>2.1000000000000001E-2</v>
      </c>
      <c r="AW44" s="23">
        <v>0</v>
      </c>
      <c r="AX44" s="23">
        <v>0.113</v>
      </c>
      <c r="AY44" s="23">
        <v>0</v>
      </c>
      <c r="AZ44" s="23">
        <v>1.4999999999999999E-2</v>
      </c>
      <c r="BA44" s="23">
        <v>0</v>
      </c>
      <c r="BB44" s="23">
        <v>6.6000000000000003E-2</v>
      </c>
      <c r="BC44" s="23">
        <v>5.8999999999999997E-2</v>
      </c>
      <c r="BD44" s="23">
        <v>0</v>
      </c>
      <c r="BE44" s="23">
        <v>0</v>
      </c>
      <c r="BF44" s="23">
        <v>0</v>
      </c>
      <c r="BG44" s="23">
        <v>0</v>
      </c>
      <c r="BH44" s="23">
        <v>0</v>
      </c>
      <c r="BI44" s="23">
        <v>0</v>
      </c>
      <c r="BJ44" s="24">
        <v>7.0000000000000001E-3</v>
      </c>
      <c r="BK44" s="10"/>
      <c r="BL44" s="10"/>
      <c r="BM44" s="10"/>
      <c r="BN44" s="10"/>
      <c r="BO44" s="10"/>
      <c r="BP44" s="10"/>
    </row>
    <row r="45" spans="1:68">
      <c r="A45" s="29">
        <v>0</v>
      </c>
      <c r="B45" s="23">
        <v>0</v>
      </c>
      <c r="C45" s="23">
        <v>0</v>
      </c>
      <c r="D45" s="23">
        <v>6.5000000000000002E-2</v>
      </c>
      <c r="E45" s="23">
        <v>0.17499999999999999</v>
      </c>
      <c r="F45" s="23">
        <v>1.6E-2</v>
      </c>
      <c r="G45" s="23">
        <v>0.125</v>
      </c>
      <c r="H45" s="23">
        <v>2.1000000000000001E-2</v>
      </c>
      <c r="I45" s="23">
        <v>2.7E-2</v>
      </c>
      <c r="J45" s="23">
        <v>0.115</v>
      </c>
      <c r="K45" s="23">
        <v>0</v>
      </c>
      <c r="L45" s="23">
        <v>4.4999999999999998E-2</v>
      </c>
      <c r="M45" s="23">
        <v>6.4000000000000001E-2</v>
      </c>
      <c r="N45" s="23">
        <v>4.7E-2</v>
      </c>
      <c r="O45" s="23">
        <v>0.13500000000000001</v>
      </c>
      <c r="P45" s="23">
        <v>2.5999999999999999E-2</v>
      </c>
      <c r="Q45" s="23">
        <v>0.16500000000000001</v>
      </c>
      <c r="R45" s="23">
        <v>0.10299999999999999</v>
      </c>
      <c r="S45" s="23">
        <v>3.7999999999999999E-2</v>
      </c>
      <c r="T45" s="24">
        <v>0.17</v>
      </c>
      <c r="U45" s="10"/>
      <c r="V45" s="29">
        <v>3.5999999999999997E-2</v>
      </c>
      <c r="W45" s="23">
        <v>0</v>
      </c>
      <c r="X45" s="23">
        <v>0.115</v>
      </c>
      <c r="Y45" s="23">
        <v>0</v>
      </c>
      <c r="Z45" s="23">
        <v>0.14099999999999999</v>
      </c>
      <c r="AA45" s="23">
        <v>2.5000000000000001E-2</v>
      </c>
      <c r="AB45" s="23">
        <v>0</v>
      </c>
      <c r="AC45" s="23">
        <v>0</v>
      </c>
      <c r="AD45" s="23">
        <v>0</v>
      </c>
      <c r="AE45" s="23">
        <v>0</v>
      </c>
      <c r="AF45" s="23">
        <v>0</v>
      </c>
      <c r="AG45" s="23">
        <v>0</v>
      </c>
      <c r="AH45" s="23">
        <v>2.5999999999999999E-2</v>
      </c>
      <c r="AI45" s="23">
        <v>0</v>
      </c>
      <c r="AJ45" s="23">
        <v>0</v>
      </c>
      <c r="AK45" s="23">
        <v>4.9000000000000002E-2</v>
      </c>
      <c r="AL45" s="23">
        <v>7.5999999999999998E-2</v>
      </c>
      <c r="AM45" s="23">
        <v>0</v>
      </c>
      <c r="AN45" s="23">
        <v>0</v>
      </c>
      <c r="AO45" s="24">
        <v>0</v>
      </c>
      <c r="AP45" s="10"/>
      <c r="AQ45" s="29">
        <v>1.6E-2</v>
      </c>
      <c r="AR45" s="23">
        <v>0</v>
      </c>
      <c r="AS45" s="23">
        <v>4.3999999999999997E-2</v>
      </c>
      <c r="AT45" s="23">
        <v>0</v>
      </c>
      <c r="AU45" s="23">
        <v>4.8000000000000001E-2</v>
      </c>
      <c r="AV45" s="23">
        <v>0</v>
      </c>
      <c r="AW45" s="23">
        <v>0</v>
      </c>
      <c r="AX45" s="23">
        <v>2.9000000000000001E-2</v>
      </c>
      <c r="AY45" s="23">
        <v>0</v>
      </c>
      <c r="AZ45" s="23">
        <v>0</v>
      </c>
      <c r="BA45" s="23">
        <v>0</v>
      </c>
      <c r="BB45" s="23">
        <v>0</v>
      </c>
      <c r="BC45" s="23">
        <v>2.9000000000000001E-2</v>
      </c>
      <c r="BD45" s="23">
        <v>0</v>
      </c>
      <c r="BE45" s="23">
        <v>0</v>
      </c>
      <c r="BF45" s="23">
        <v>0</v>
      </c>
      <c r="BG45" s="23">
        <v>8.7999999999999995E-2</v>
      </c>
      <c r="BH45" s="23">
        <v>5.0999999999999997E-2</v>
      </c>
      <c r="BI45" s="23">
        <v>1.7999999999999999E-2</v>
      </c>
      <c r="BJ45" s="24">
        <v>6.2E-2</v>
      </c>
      <c r="BK45" s="10"/>
      <c r="BL45" s="10"/>
      <c r="BM45" s="10"/>
      <c r="BN45" s="10"/>
      <c r="BO45" s="10"/>
      <c r="BP45" s="10"/>
    </row>
    <row r="46" spans="1:68">
      <c r="A46" s="29">
        <v>2.5999999999999999E-2</v>
      </c>
      <c r="B46" s="23">
        <v>0</v>
      </c>
      <c r="C46" s="23">
        <v>0</v>
      </c>
      <c r="D46" s="23">
        <v>7.0000000000000007E-2</v>
      </c>
      <c r="E46" s="23">
        <v>8.5999999999999993E-2</v>
      </c>
      <c r="F46" s="23">
        <v>0.19400000000000001</v>
      </c>
      <c r="G46" s="23">
        <v>8.2000000000000003E-2</v>
      </c>
      <c r="H46" s="23">
        <v>0.108</v>
      </c>
      <c r="I46" s="23">
        <v>8.8999999999999996E-2</v>
      </c>
      <c r="J46" s="23">
        <v>0.13600000000000001</v>
      </c>
      <c r="K46" s="23">
        <v>5.2999999999999999E-2</v>
      </c>
      <c r="L46" s="23">
        <v>5.7000000000000002E-2</v>
      </c>
      <c r="M46" s="23">
        <v>0.1</v>
      </c>
      <c r="N46" s="23">
        <v>0</v>
      </c>
      <c r="O46" s="23">
        <v>0.1</v>
      </c>
      <c r="P46" s="23">
        <v>8.1000000000000003E-2</v>
      </c>
      <c r="Q46" s="23">
        <v>0.104</v>
      </c>
      <c r="R46" s="23">
        <v>0</v>
      </c>
      <c r="S46" s="23">
        <v>0.105</v>
      </c>
      <c r="T46" s="24">
        <v>8.5999999999999993E-2</v>
      </c>
      <c r="U46" s="10"/>
      <c r="V46" s="29">
        <v>0</v>
      </c>
      <c r="W46" s="23">
        <v>3.6999999999999998E-2</v>
      </c>
      <c r="X46" s="23">
        <v>5.8000000000000003E-2</v>
      </c>
      <c r="Y46" s="23">
        <v>0</v>
      </c>
      <c r="Z46" s="23">
        <v>0</v>
      </c>
      <c r="AA46" s="23">
        <v>0</v>
      </c>
      <c r="AB46" s="23">
        <v>0</v>
      </c>
      <c r="AC46" s="23">
        <v>5.2999999999999999E-2</v>
      </c>
      <c r="AD46" s="23">
        <v>0</v>
      </c>
      <c r="AE46" s="23">
        <v>0</v>
      </c>
      <c r="AF46" s="23">
        <v>0</v>
      </c>
      <c r="AG46" s="23">
        <v>0</v>
      </c>
      <c r="AH46" s="23">
        <v>0</v>
      </c>
      <c r="AI46" s="23">
        <v>0</v>
      </c>
      <c r="AJ46" s="23">
        <v>0</v>
      </c>
      <c r="AK46" s="23">
        <v>2.3E-2</v>
      </c>
      <c r="AL46" s="23">
        <v>0.19600000000000001</v>
      </c>
      <c r="AM46" s="23">
        <v>4.0000000000000001E-3</v>
      </c>
      <c r="AN46" s="23">
        <v>0</v>
      </c>
      <c r="AO46" s="24">
        <v>0</v>
      </c>
      <c r="AP46" s="10"/>
      <c r="AQ46" s="29">
        <v>0</v>
      </c>
      <c r="AR46" s="23">
        <v>0</v>
      </c>
      <c r="AS46" s="23">
        <v>0</v>
      </c>
      <c r="AT46" s="23">
        <v>7.5999999999999998E-2</v>
      </c>
      <c r="AU46" s="23">
        <v>9.8000000000000004E-2</v>
      </c>
      <c r="AV46" s="23">
        <v>0</v>
      </c>
      <c r="AW46" s="23">
        <v>0</v>
      </c>
      <c r="AX46" s="23">
        <v>5.7000000000000002E-2</v>
      </c>
      <c r="AY46" s="23">
        <v>2.4E-2</v>
      </c>
      <c r="AZ46" s="23">
        <v>0</v>
      </c>
      <c r="BA46" s="23">
        <v>0</v>
      </c>
      <c r="BB46" s="23">
        <v>0</v>
      </c>
      <c r="BC46" s="23">
        <v>0.108</v>
      </c>
      <c r="BD46" s="23">
        <v>0</v>
      </c>
      <c r="BE46" s="23">
        <v>6.5000000000000002E-2</v>
      </c>
      <c r="BF46" s="23">
        <v>0</v>
      </c>
      <c r="BG46" s="23">
        <v>0</v>
      </c>
      <c r="BH46" s="23">
        <v>1.6E-2</v>
      </c>
      <c r="BI46" s="23">
        <v>0</v>
      </c>
      <c r="BJ46" s="24">
        <v>0</v>
      </c>
      <c r="BK46" s="10"/>
      <c r="BL46" s="10"/>
      <c r="BM46" s="10"/>
      <c r="BN46" s="10"/>
      <c r="BO46" s="10"/>
      <c r="BP46" s="10"/>
    </row>
    <row r="47" spans="1:68">
      <c r="A47" s="29">
        <v>2.1000000000000001E-2</v>
      </c>
      <c r="B47" s="23">
        <v>6.6000000000000003E-2</v>
      </c>
      <c r="C47" s="23">
        <v>0</v>
      </c>
      <c r="D47" s="23">
        <v>0</v>
      </c>
      <c r="E47" s="23">
        <v>0</v>
      </c>
      <c r="F47" s="23">
        <v>0</v>
      </c>
      <c r="G47" s="23">
        <v>4.8000000000000001E-2</v>
      </c>
      <c r="H47" s="23">
        <v>0</v>
      </c>
      <c r="I47" s="23">
        <v>8.5999999999999993E-2</v>
      </c>
      <c r="J47" s="23">
        <v>7.2999999999999995E-2</v>
      </c>
      <c r="K47" s="23">
        <v>0.13200000000000001</v>
      </c>
      <c r="L47" s="23">
        <v>3.2000000000000001E-2</v>
      </c>
      <c r="M47" s="23">
        <v>8.5999999999999993E-2</v>
      </c>
      <c r="N47" s="23">
        <v>0.05</v>
      </c>
      <c r="O47" s="23">
        <v>0</v>
      </c>
      <c r="P47" s="23">
        <v>0.107</v>
      </c>
      <c r="Q47" s="23">
        <v>1.0999999999999999E-2</v>
      </c>
      <c r="R47" s="23">
        <v>0</v>
      </c>
      <c r="S47" s="23">
        <v>0</v>
      </c>
      <c r="T47" s="24">
        <v>8.5999999999999993E-2</v>
      </c>
      <c r="U47" s="10"/>
      <c r="V47" s="29">
        <v>0.11700000000000001</v>
      </c>
      <c r="W47" s="23">
        <v>0.14499999999999999</v>
      </c>
      <c r="X47" s="23">
        <v>0</v>
      </c>
      <c r="Y47" s="23">
        <v>0</v>
      </c>
      <c r="Z47" s="23">
        <v>6.3E-2</v>
      </c>
      <c r="AA47" s="23">
        <v>0</v>
      </c>
      <c r="AB47" s="23">
        <v>0</v>
      </c>
      <c r="AC47" s="23">
        <v>0</v>
      </c>
      <c r="AD47" s="23">
        <v>2.1999999999999999E-2</v>
      </c>
      <c r="AE47" s="23">
        <v>0</v>
      </c>
      <c r="AF47" s="23">
        <v>0</v>
      </c>
      <c r="AG47" s="23">
        <v>7.3999999999999996E-2</v>
      </c>
      <c r="AH47" s="23">
        <v>0.14599999999999999</v>
      </c>
      <c r="AI47" s="23">
        <v>0</v>
      </c>
      <c r="AJ47" s="23">
        <v>1.4999999999999999E-2</v>
      </c>
      <c r="AK47" s="23">
        <v>9.5000000000000001E-2</v>
      </c>
      <c r="AL47" s="23">
        <v>6.7000000000000004E-2</v>
      </c>
      <c r="AM47" s="23">
        <v>0</v>
      </c>
      <c r="AN47" s="23">
        <v>0</v>
      </c>
      <c r="AO47" s="24">
        <v>0</v>
      </c>
      <c r="AP47" s="10"/>
      <c r="AQ47" s="29">
        <v>0</v>
      </c>
      <c r="AR47" s="23">
        <v>0.03</v>
      </c>
      <c r="AS47" s="23">
        <v>0</v>
      </c>
      <c r="AT47" s="23">
        <v>0.08</v>
      </c>
      <c r="AU47" s="23">
        <v>0.13500000000000001</v>
      </c>
      <c r="AV47" s="23">
        <v>3.6999999999999998E-2</v>
      </c>
      <c r="AW47" s="23">
        <v>0</v>
      </c>
      <c r="AX47" s="23">
        <v>0</v>
      </c>
      <c r="AY47" s="23">
        <v>0</v>
      </c>
      <c r="AZ47" s="23">
        <v>0</v>
      </c>
      <c r="BA47" s="23">
        <v>7.5999999999999998E-2</v>
      </c>
      <c r="BB47" s="23">
        <v>0</v>
      </c>
      <c r="BC47" s="23">
        <v>0.106</v>
      </c>
      <c r="BD47" s="23">
        <v>0</v>
      </c>
      <c r="BE47" s="23">
        <v>6.5000000000000002E-2</v>
      </c>
      <c r="BF47" s="23">
        <v>0</v>
      </c>
      <c r="BG47" s="23">
        <v>1.4999999999999999E-2</v>
      </c>
      <c r="BH47" s="23">
        <v>0</v>
      </c>
      <c r="BI47" s="23">
        <v>7.3999999999999996E-2</v>
      </c>
      <c r="BJ47" s="24">
        <v>2.9000000000000001E-2</v>
      </c>
      <c r="BK47" s="10"/>
      <c r="BL47" s="10"/>
      <c r="BM47" s="10"/>
      <c r="BN47" s="10"/>
      <c r="BO47" s="10"/>
      <c r="BP47" s="10"/>
    </row>
    <row r="48" spans="1:68">
      <c r="A48" s="29">
        <v>0.14099999999999999</v>
      </c>
      <c r="B48" s="23">
        <v>0.13100000000000001</v>
      </c>
      <c r="C48" s="23">
        <v>9.0999999999999998E-2</v>
      </c>
      <c r="D48" s="23">
        <v>0.03</v>
      </c>
      <c r="E48" s="23">
        <v>0.20699999999999999</v>
      </c>
      <c r="F48" s="23">
        <v>8.5000000000000006E-2</v>
      </c>
      <c r="G48" s="23">
        <v>5.5E-2</v>
      </c>
      <c r="H48" s="23">
        <v>0</v>
      </c>
      <c r="I48" s="23">
        <v>0</v>
      </c>
      <c r="J48" s="23">
        <v>0</v>
      </c>
      <c r="K48" s="23">
        <v>0</v>
      </c>
      <c r="L48" s="23">
        <v>0.1</v>
      </c>
      <c r="M48" s="23">
        <v>3.5000000000000003E-2</v>
      </c>
      <c r="N48" s="23">
        <v>0</v>
      </c>
      <c r="O48" s="23">
        <v>0.113</v>
      </c>
      <c r="P48" s="23">
        <v>0.16300000000000001</v>
      </c>
      <c r="Q48" s="23">
        <v>7.8E-2</v>
      </c>
      <c r="R48" s="23">
        <v>0</v>
      </c>
      <c r="S48" s="23">
        <v>1.6E-2</v>
      </c>
      <c r="T48" s="24">
        <v>1.0999999999999999E-2</v>
      </c>
      <c r="U48" s="10"/>
      <c r="V48" s="29">
        <v>0</v>
      </c>
      <c r="W48" s="23">
        <v>7.1999999999999995E-2</v>
      </c>
      <c r="X48" s="23">
        <v>0</v>
      </c>
      <c r="Y48" s="23">
        <v>0</v>
      </c>
      <c r="Z48" s="23">
        <v>0</v>
      </c>
      <c r="AA48" s="23">
        <v>0</v>
      </c>
      <c r="AB48" s="23">
        <v>0</v>
      </c>
      <c r="AC48" s="23">
        <v>0</v>
      </c>
      <c r="AD48" s="23">
        <v>5.5E-2</v>
      </c>
      <c r="AE48" s="23">
        <v>0</v>
      </c>
      <c r="AF48" s="23">
        <v>0</v>
      </c>
      <c r="AG48" s="23">
        <v>0.03</v>
      </c>
      <c r="AH48" s="23">
        <v>0.19</v>
      </c>
      <c r="AI48" s="23">
        <v>0</v>
      </c>
      <c r="AJ48" s="23">
        <v>0</v>
      </c>
      <c r="AK48" s="23">
        <v>0</v>
      </c>
      <c r="AL48" s="23">
        <v>4.1000000000000002E-2</v>
      </c>
      <c r="AM48" s="23">
        <v>9.7000000000000003E-2</v>
      </c>
      <c r="AN48" s="23">
        <v>4.8000000000000001E-2</v>
      </c>
      <c r="AO48" s="24">
        <v>0</v>
      </c>
      <c r="AP48" s="10"/>
      <c r="AQ48" s="29">
        <v>7.4999999999999997E-2</v>
      </c>
      <c r="AR48" s="23">
        <v>0</v>
      </c>
      <c r="AS48" s="23">
        <v>0</v>
      </c>
      <c r="AT48" s="23">
        <v>0.11700000000000001</v>
      </c>
      <c r="AU48" s="23">
        <v>1.7000000000000001E-2</v>
      </c>
      <c r="AV48" s="23">
        <v>0.17899999999999999</v>
      </c>
      <c r="AW48" s="23">
        <v>0</v>
      </c>
      <c r="AX48" s="23">
        <v>4.4999999999999998E-2</v>
      </c>
      <c r="AY48" s="23">
        <v>0</v>
      </c>
      <c r="AZ48" s="23">
        <v>0</v>
      </c>
      <c r="BA48" s="23">
        <v>0</v>
      </c>
      <c r="BB48" s="23">
        <v>8.1000000000000003E-2</v>
      </c>
      <c r="BC48" s="23">
        <v>5.5E-2</v>
      </c>
      <c r="BD48" s="23">
        <v>0</v>
      </c>
      <c r="BE48" s="23">
        <v>0</v>
      </c>
      <c r="BF48" s="23">
        <v>4.8000000000000001E-2</v>
      </c>
      <c r="BG48" s="23">
        <v>0</v>
      </c>
      <c r="BH48" s="23">
        <v>0</v>
      </c>
      <c r="BI48" s="23">
        <v>0.13200000000000001</v>
      </c>
      <c r="BJ48" s="24">
        <v>1.4999999999999999E-2</v>
      </c>
      <c r="BK48" s="10"/>
      <c r="BL48" s="10"/>
      <c r="BM48" s="10"/>
      <c r="BN48" s="10"/>
      <c r="BO48" s="10"/>
      <c r="BP48" s="10"/>
    </row>
    <row r="49" spans="1:68">
      <c r="A49" s="29">
        <v>0.127</v>
      </c>
      <c r="B49" s="23">
        <v>7.9000000000000001E-2</v>
      </c>
      <c r="C49" s="23">
        <v>0.105</v>
      </c>
      <c r="D49" s="23">
        <v>4.4999999999999998E-2</v>
      </c>
      <c r="E49" s="23">
        <v>3.1E-2</v>
      </c>
      <c r="F49" s="23">
        <v>0.14299999999999999</v>
      </c>
      <c r="G49" s="23">
        <v>4.4999999999999998E-2</v>
      </c>
      <c r="H49" s="23">
        <v>0.14199999999999999</v>
      </c>
      <c r="I49" s="23">
        <v>0</v>
      </c>
      <c r="J49" s="23">
        <v>4.5999999999999999E-2</v>
      </c>
      <c r="K49" s="23">
        <v>0</v>
      </c>
      <c r="L49" s="23">
        <v>3.7999999999999999E-2</v>
      </c>
      <c r="M49" s="23">
        <v>0</v>
      </c>
      <c r="N49" s="23">
        <v>0.159</v>
      </c>
      <c r="O49" s="23">
        <v>0.107</v>
      </c>
      <c r="P49" s="23">
        <v>0</v>
      </c>
      <c r="Q49" s="23">
        <v>0</v>
      </c>
      <c r="R49" s="23">
        <v>0</v>
      </c>
      <c r="S49" s="23">
        <v>9.7000000000000003E-2</v>
      </c>
      <c r="T49" s="24">
        <v>0.14699999999999999</v>
      </c>
      <c r="U49" s="10"/>
      <c r="V49" s="29">
        <v>0.16</v>
      </c>
      <c r="W49" s="23">
        <v>0</v>
      </c>
      <c r="X49" s="23">
        <v>0</v>
      </c>
      <c r="Y49" s="23">
        <v>0</v>
      </c>
      <c r="Z49" s="23">
        <v>0</v>
      </c>
      <c r="AA49" s="23">
        <v>0</v>
      </c>
      <c r="AB49" s="23">
        <v>0</v>
      </c>
      <c r="AC49" s="23">
        <v>0</v>
      </c>
      <c r="AD49" s="23">
        <v>0</v>
      </c>
      <c r="AE49" s="23">
        <v>0</v>
      </c>
      <c r="AF49" s="23">
        <v>0</v>
      </c>
      <c r="AG49" s="23">
        <v>1.6E-2</v>
      </c>
      <c r="AH49" s="23">
        <v>1.2E-2</v>
      </c>
      <c r="AI49" s="23">
        <v>0</v>
      </c>
      <c r="AJ49" s="23">
        <v>7.0000000000000007E-2</v>
      </c>
      <c r="AK49" s="23">
        <v>0</v>
      </c>
      <c r="AL49" s="23">
        <v>0</v>
      </c>
      <c r="AM49" s="23">
        <v>0</v>
      </c>
      <c r="AN49" s="23">
        <v>0</v>
      </c>
      <c r="AO49" s="24">
        <v>3.5999999999999997E-2</v>
      </c>
      <c r="AP49" s="10"/>
      <c r="AQ49" s="29">
        <v>8.1000000000000003E-2</v>
      </c>
      <c r="AR49" s="23">
        <v>5.7000000000000002E-2</v>
      </c>
      <c r="AS49" s="23">
        <v>2.5000000000000001E-2</v>
      </c>
      <c r="AT49" s="23">
        <v>0</v>
      </c>
      <c r="AU49" s="23">
        <v>1.6E-2</v>
      </c>
      <c r="AV49" s="23">
        <v>2.5999999999999999E-2</v>
      </c>
      <c r="AW49" s="23">
        <v>0</v>
      </c>
      <c r="AX49" s="23">
        <v>0</v>
      </c>
      <c r="AY49" s="23">
        <v>0</v>
      </c>
      <c r="AZ49" s="23">
        <v>0</v>
      </c>
      <c r="BA49" s="23">
        <v>0</v>
      </c>
      <c r="BB49" s="23">
        <v>0</v>
      </c>
      <c r="BC49" s="23">
        <v>0</v>
      </c>
      <c r="BD49" s="23">
        <v>5.0000000000000001E-3</v>
      </c>
      <c r="BE49" s="23">
        <v>6.2E-2</v>
      </c>
      <c r="BF49" s="23">
        <v>8.2000000000000003E-2</v>
      </c>
      <c r="BG49" s="23">
        <v>0.107</v>
      </c>
      <c r="BH49" s="23">
        <v>2.9000000000000001E-2</v>
      </c>
      <c r="BI49" s="23">
        <v>2.1999999999999999E-2</v>
      </c>
      <c r="BJ49" s="24">
        <v>6.3E-2</v>
      </c>
      <c r="BK49" s="10"/>
      <c r="BL49" s="10"/>
      <c r="BM49" s="10"/>
      <c r="BN49" s="10"/>
      <c r="BO49" s="10"/>
      <c r="BP49" s="10"/>
    </row>
    <row r="50" spans="1:68">
      <c r="A50" s="29">
        <v>0</v>
      </c>
      <c r="B50" s="23">
        <v>0</v>
      </c>
      <c r="C50" s="23">
        <v>0.112</v>
      </c>
      <c r="D50" s="23">
        <v>0</v>
      </c>
      <c r="E50" s="23">
        <v>0</v>
      </c>
      <c r="F50" s="23">
        <v>7.9000000000000001E-2</v>
      </c>
      <c r="G50" s="23">
        <v>0</v>
      </c>
      <c r="H50" s="23">
        <v>0.04</v>
      </c>
      <c r="I50" s="23">
        <v>0</v>
      </c>
      <c r="J50" s="23">
        <v>7.3999999999999996E-2</v>
      </c>
      <c r="K50" s="23">
        <v>9.8000000000000004E-2</v>
      </c>
      <c r="L50" s="23">
        <v>0.14299999999999999</v>
      </c>
      <c r="M50" s="23">
        <v>0</v>
      </c>
      <c r="N50" s="23">
        <v>0.11600000000000001</v>
      </c>
      <c r="O50" s="23">
        <v>0</v>
      </c>
      <c r="P50" s="23">
        <v>0.126</v>
      </c>
      <c r="Q50" s="23">
        <v>0</v>
      </c>
      <c r="R50" s="23">
        <v>5.8999999999999997E-2</v>
      </c>
      <c r="S50" s="23">
        <v>0</v>
      </c>
      <c r="T50" s="24">
        <v>0.14000000000000001</v>
      </c>
      <c r="U50" s="10"/>
      <c r="V50" s="29">
        <v>0.11</v>
      </c>
      <c r="W50" s="23">
        <v>0</v>
      </c>
      <c r="X50" s="23">
        <v>0</v>
      </c>
      <c r="Y50" s="23">
        <v>0</v>
      </c>
      <c r="Z50" s="23">
        <v>0</v>
      </c>
      <c r="AA50" s="23">
        <v>0</v>
      </c>
      <c r="AB50" s="23">
        <v>3.3000000000000002E-2</v>
      </c>
      <c r="AC50" s="23">
        <v>0</v>
      </c>
      <c r="AD50" s="23">
        <v>0</v>
      </c>
      <c r="AE50" s="23">
        <v>3.3000000000000002E-2</v>
      </c>
      <c r="AF50" s="23">
        <v>0</v>
      </c>
      <c r="AG50" s="23">
        <v>0</v>
      </c>
      <c r="AH50" s="23">
        <v>0</v>
      </c>
      <c r="AI50" s="23">
        <v>0</v>
      </c>
      <c r="AJ50" s="23">
        <v>9.6000000000000002E-2</v>
      </c>
      <c r="AK50" s="23">
        <v>0.14599999999999999</v>
      </c>
      <c r="AL50" s="23">
        <v>0</v>
      </c>
      <c r="AM50" s="23">
        <v>4.3999999999999997E-2</v>
      </c>
      <c r="AN50" s="23">
        <v>3.4000000000000002E-2</v>
      </c>
      <c r="AO50" s="24">
        <v>1.6E-2</v>
      </c>
      <c r="AP50" s="10"/>
      <c r="AQ50" s="29">
        <v>0</v>
      </c>
      <c r="AR50" s="23">
        <v>2.9000000000000001E-2</v>
      </c>
      <c r="AS50" s="23">
        <v>0</v>
      </c>
      <c r="AT50" s="23">
        <v>6.5000000000000002E-2</v>
      </c>
      <c r="AU50" s="23">
        <v>4.5999999999999999E-2</v>
      </c>
      <c r="AV50" s="23">
        <v>0</v>
      </c>
      <c r="AW50" s="23">
        <v>0</v>
      </c>
      <c r="AX50" s="23">
        <v>0</v>
      </c>
      <c r="AY50" s="23">
        <v>4.4999999999999998E-2</v>
      </c>
      <c r="AZ50" s="23">
        <v>2.7E-2</v>
      </c>
      <c r="BA50" s="23">
        <v>2.1999999999999999E-2</v>
      </c>
      <c r="BB50" s="23">
        <v>4.4999999999999998E-2</v>
      </c>
      <c r="BC50" s="23">
        <v>2.3E-2</v>
      </c>
      <c r="BD50" s="23">
        <v>2.1000000000000001E-2</v>
      </c>
      <c r="BE50" s="23">
        <v>1.6E-2</v>
      </c>
      <c r="BF50" s="23">
        <v>0</v>
      </c>
      <c r="BG50" s="23">
        <v>3.5000000000000003E-2</v>
      </c>
      <c r="BH50" s="23">
        <v>0</v>
      </c>
      <c r="BI50" s="23">
        <v>0</v>
      </c>
      <c r="BJ50" s="24">
        <v>0</v>
      </c>
      <c r="BK50" s="10"/>
      <c r="BL50" s="10"/>
      <c r="BM50" s="10"/>
      <c r="BN50" s="10"/>
      <c r="BO50" s="10"/>
      <c r="BP50" s="10"/>
    </row>
    <row r="51" spans="1:68">
      <c r="A51" s="29">
        <v>4.5999999999999999E-2</v>
      </c>
      <c r="B51" s="23">
        <v>0</v>
      </c>
      <c r="C51" s="23">
        <v>0</v>
      </c>
      <c r="D51" s="23">
        <v>0</v>
      </c>
      <c r="E51" s="23">
        <v>0.13800000000000001</v>
      </c>
      <c r="F51" s="23">
        <v>0</v>
      </c>
      <c r="G51" s="23">
        <v>0.10199999999999999</v>
      </c>
      <c r="H51" s="23">
        <v>0.158</v>
      </c>
      <c r="I51" s="23">
        <v>7.0000000000000007E-2</v>
      </c>
      <c r="J51" s="23">
        <v>0.104</v>
      </c>
      <c r="K51" s="23">
        <v>0</v>
      </c>
      <c r="L51" s="23">
        <v>0</v>
      </c>
      <c r="M51" s="23">
        <v>3.2000000000000001E-2</v>
      </c>
      <c r="N51" s="23">
        <v>0.14699999999999999</v>
      </c>
      <c r="O51" s="23">
        <v>0.121</v>
      </c>
      <c r="P51" s="23">
        <v>0.05</v>
      </c>
      <c r="Q51" s="23">
        <v>5.7000000000000002E-2</v>
      </c>
      <c r="R51" s="23">
        <v>1E-3</v>
      </c>
      <c r="S51" s="23">
        <v>0.10299999999999999</v>
      </c>
      <c r="T51" s="24">
        <v>2.4E-2</v>
      </c>
      <c r="U51" s="10"/>
      <c r="V51" s="29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1.4999999999999999E-2</v>
      </c>
      <c r="AB51" s="23">
        <v>3.5000000000000003E-2</v>
      </c>
      <c r="AC51" s="23">
        <v>4.5999999999999999E-2</v>
      </c>
      <c r="AD51" s="23">
        <v>0</v>
      </c>
      <c r="AE51" s="23">
        <v>0</v>
      </c>
      <c r="AF51" s="23">
        <v>0</v>
      </c>
      <c r="AG51" s="23">
        <v>0.10299999999999999</v>
      </c>
      <c r="AH51" s="23">
        <v>0</v>
      </c>
      <c r="AI51" s="23">
        <v>2.1999999999999999E-2</v>
      </c>
      <c r="AJ51" s="23">
        <v>8.3000000000000004E-2</v>
      </c>
      <c r="AK51" s="23">
        <v>7.8E-2</v>
      </c>
      <c r="AL51" s="23">
        <v>0</v>
      </c>
      <c r="AM51" s="23">
        <v>0.13400000000000001</v>
      </c>
      <c r="AN51" s="23">
        <v>0</v>
      </c>
      <c r="AO51" s="24">
        <v>0</v>
      </c>
      <c r="AP51" s="10"/>
      <c r="AQ51" s="29">
        <v>0.01</v>
      </c>
      <c r="AR51" s="23">
        <v>2.9000000000000001E-2</v>
      </c>
      <c r="AS51" s="23">
        <v>9.4E-2</v>
      </c>
      <c r="AT51" s="23">
        <v>0</v>
      </c>
      <c r="AU51" s="23">
        <v>0</v>
      </c>
      <c r="AV51" s="23">
        <v>0</v>
      </c>
      <c r="AW51" s="23">
        <v>0</v>
      </c>
      <c r="AX51" s="23">
        <v>1.4999999999999999E-2</v>
      </c>
      <c r="AY51" s="23">
        <v>0</v>
      </c>
      <c r="AZ51" s="23">
        <v>0</v>
      </c>
      <c r="BA51" s="23">
        <v>0</v>
      </c>
      <c r="BB51" s="23">
        <v>0.108</v>
      </c>
      <c r="BC51" s="23">
        <v>3.5000000000000003E-2</v>
      </c>
      <c r="BD51" s="23">
        <v>2.5999999999999999E-2</v>
      </c>
      <c r="BE51" s="23">
        <v>0.08</v>
      </c>
      <c r="BF51" s="23">
        <v>2.5999999999999999E-2</v>
      </c>
      <c r="BG51" s="23">
        <v>0</v>
      </c>
      <c r="BH51" s="23">
        <v>1.4999999999999999E-2</v>
      </c>
      <c r="BI51" s="23">
        <v>2.8000000000000001E-2</v>
      </c>
      <c r="BJ51" s="24">
        <v>5.7000000000000002E-2</v>
      </c>
      <c r="BK51" s="10"/>
      <c r="BL51" s="10"/>
      <c r="BM51" s="10"/>
      <c r="BN51" s="10"/>
      <c r="BO51" s="10"/>
      <c r="BP51" s="10"/>
    </row>
    <row r="52" spans="1:68">
      <c r="A52" s="29">
        <v>2.7E-2</v>
      </c>
      <c r="B52" s="23">
        <v>0</v>
      </c>
      <c r="C52" s="23">
        <v>0</v>
      </c>
      <c r="D52" s="23">
        <v>0.109</v>
      </c>
      <c r="E52" s="23">
        <v>0.04</v>
      </c>
      <c r="F52" s="23">
        <v>7.4999999999999997E-2</v>
      </c>
      <c r="G52" s="23">
        <v>4.7E-2</v>
      </c>
      <c r="H52" s="23">
        <v>9.7000000000000003E-2</v>
      </c>
      <c r="I52" s="23">
        <v>0</v>
      </c>
      <c r="J52" s="23">
        <v>0.13100000000000001</v>
      </c>
      <c r="K52" s="23">
        <v>6.0999999999999999E-2</v>
      </c>
      <c r="L52" s="23">
        <v>9.7000000000000003E-2</v>
      </c>
      <c r="M52" s="23">
        <v>4.2000000000000003E-2</v>
      </c>
      <c r="N52" s="23">
        <v>0</v>
      </c>
      <c r="O52" s="23">
        <v>0</v>
      </c>
      <c r="P52" s="23">
        <v>3.5999999999999997E-2</v>
      </c>
      <c r="Q52" s="23">
        <v>5.5E-2</v>
      </c>
      <c r="R52" s="23">
        <v>0</v>
      </c>
      <c r="S52" s="23">
        <v>0.152</v>
      </c>
      <c r="T52" s="24">
        <v>3.5999999999999997E-2</v>
      </c>
      <c r="U52" s="10"/>
      <c r="V52" s="29">
        <v>0</v>
      </c>
      <c r="W52" s="23">
        <v>4.3999999999999997E-2</v>
      </c>
      <c r="X52" s="23">
        <v>2.5999999999999999E-2</v>
      </c>
      <c r="Y52" s="23">
        <v>0</v>
      </c>
      <c r="Z52" s="23">
        <v>0</v>
      </c>
      <c r="AA52" s="23">
        <v>3.6999999999999998E-2</v>
      </c>
      <c r="AB52" s="23">
        <v>0</v>
      </c>
      <c r="AC52" s="23">
        <v>0</v>
      </c>
      <c r="AD52" s="23">
        <v>5.7000000000000002E-2</v>
      </c>
      <c r="AE52" s="23">
        <v>0</v>
      </c>
      <c r="AF52" s="23">
        <v>0</v>
      </c>
      <c r="AG52" s="23">
        <v>0</v>
      </c>
      <c r="AH52" s="23">
        <v>0</v>
      </c>
      <c r="AI52" s="23">
        <v>0</v>
      </c>
      <c r="AJ52" s="23">
        <v>0.14299999999999999</v>
      </c>
      <c r="AK52" s="23">
        <v>0</v>
      </c>
      <c r="AL52" s="23">
        <v>0.05</v>
      </c>
      <c r="AM52" s="23">
        <v>0.11899999999999999</v>
      </c>
      <c r="AN52" s="23">
        <v>0</v>
      </c>
      <c r="AO52" s="24">
        <v>5.5E-2</v>
      </c>
      <c r="AP52" s="10"/>
      <c r="AQ52" s="29">
        <v>8.5000000000000006E-2</v>
      </c>
      <c r="AR52" s="23">
        <v>0</v>
      </c>
      <c r="AS52" s="23">
        <v>0</v>
      </c>
      <c r="AT52" s="23">
        <v>1.6E-2</v>
      </c>
      <c r="AU52" s="23">
        <v>5.7000000000000002E-2</v>
      </c>
      <c r="AV52" s="23">
        <v>0.14000000000000001</v>
      </c>
      <c r="AW52" s="23">
        <v>0</v>
      </c>
      <c r="AX52" s="23">
        <v>0</v>
      </c>
      <c r="AY52" s="23">
        <v>0</v>
      </c>
      <c r="AZ52" s="23">
        <v>0</v>
      </c>
      <c r="BA52" s="23">
        <v>0</v>
      </c>
      <c r="BB52" s="23">
        <v>8.5999999999999993E-2</v>
      </c>
      <c r="BC52" s="23">
        <v>4.7E-2</v>
      </c>
      <c r="BD52" s="23">
        <v>4.4999999999999998E-2</v>
      </c>
      <c r="BE52" s="23">
        <v>0.155</v>
      </c>
      <c r="BF52" s="23">
        <v>4.3999999999999997E-2</v>
      </c>
      <c r="BG52" s="23">
        <v>5.0999999999999997E-2</v>
      </c>
      <c r="BH52" s="23">
        <v>0</v>
      </c>
      <c r="BI52" s="23">
        <v>5.0999999999999997E-2</v>
      </c>
      <c r="BJ52" s="24">
        <v>0</v>
      </c>
      <c r="BK52" s="10"/>
      <c r="BL52" s="10"/>
      <c r="BM52" s="10"/>
      <c r="BN52" s="10"/>
      <c r="BO52" s="10"/>
      <c r="BP52" s="10"/>
    </row>
    <row r="53" spans="1:68">
      <c r="A53" s="29">
        <v>7.6999999999999999E-2</v>
      </c>
      <c r="B53" s="23">
        <v>0</v>
      </c>
      <c r="C53" s="23">
        <v>3.9E-2</v>
      </c>
      <c r="D53" s="23">
        <v>0</v>
      </c>
      <c r="E53" s="23">
        <v>3.5000000000000003E-2</v>
      </c>
      <c r="F53" s="23">
        <v>9.4E-2</v>
      </c>
      <c r="G53" s="23">
        <v>0.106</v>
      </c>
      <c r="H53" s="23">
        <v>0.17799999999999999</v>
      </c>
      <c r="I53" s="23">
        <v>2.9000000000000001E-2</v>
      </c>
      <c r="J53" s="23">
        <v>0.13500000000000001</v>
      </c>
      <c r="K53" s="23">
        <v>6.2E-2</v>
      </c>
      <c r="L53" s="23">
        <v>4.4999999999999998E-2</v>
      </c>
      <c r="M53" s="23">
        <v>7.8E-2</v>
      </c>
      <c r="N53" s="23">
        <v>0</v>
      </c>
      <c r="O53" s="23">
        <v>6.8000000000000005E-2</v>
      </c>
      <c r="P53" s="23">
        <v>0.19500000000000001</v>
      </c>
      <c r="Q53" s="23">
        <v>0</v>
      </c>
      <c r="R53" s="23">
        <v>0.04</v>
      </c>
      <c r="S53" s="23">
        <v>0.11799999999999999</v>
      </c>
      <c r="T53" s="24">
        <v>0.05</v>
      </c>
      <c r="U53" s="10"/>
      <c r="V53" s="29">
        <v>0</v>
      </c>
      <c r="W53" s="23">
        <v>0</v>
      </c>
      <c r="X53" s="23">
        <v>8.8999999999999996E-2</v>
      </c>
      <c r="Y53" s="23">
        <v>0</v>
      </c>
      <c r="Z53" s="23">
        <v>0</v>
      </c>
      <c r="AA53" s="23">
        <v>7.5999999999999998E-2</v>
      </c>
      <c r="AB53" s="23">
        <v>0</v>
      </c>
      <c r="AC53" s="23">
        <v>0.01</v>
      </c>
      <c r="AD53" s="23">
        <v>0</v>
      </c>
      <c r="AE53" s="23">
        <v>4.5999999999999999E-2</v>
      </c>
      <c r="AF53" s="23">
        <v>8.9999999999999993E-3</v>
      </c>
      <c r="AG53" s="23">
        <v>0.112</v>
      </c>
      <c r="AH53" s="23">
        <v>0</v>
      </c>
      <c r="AI53" s="23">
        <v>0</v>
      </c>
      <c r="AJ53" s="23">
        <v>0</v>
      </c>
      <c r="AK53" s="23">
        <v>0</v>
      </c>
      <c r="AL53" s="23">
        <v>0</v>
      </c>
      <c r="AM53" s="23">
        <v>2.4E-2</v>
      </c>
      <c r="AN53" s="23">
        <v>6.4000000000000001E-2</v>
      </c>
      <c r="AO53" s="24">
        <v>0</v>
      </c>
      <c r="AP53" s="10"/>
      <c r="AQ53" s="29">
        <v>4.5999999999999999E-2</v>
      </c>
      <c r="AR53" s="23">
        <v>0</v>
      </c>
      <c r="AS53" s="23">
        <v>3.5999999999999997E-2</v>
      </c>
      <c r="AT53" s="23">
        <v>2.9000000000000001E-2</v>
      </c>
      <c r="AU53" s="23">
        <v>0</v>
      </c>
      <c r="AV53" s="23">
        <v>1.9E-2</v>
      </c>
      <c r="AW53" s="23">
        <v>0</v>
      </c>
      <c r="AX53" s="23">
        <v>2.5000000000000001E-2</v>
      </c>
      <c r="AY53" s="23">
        <v>3.5999999999999997E-2</v>
      </c>
      <c r="AZ53" s="23">
        <v>0.13100000000000001</v>
      </c>
      <c r="BA53" s="23">
        <v>0</v>
      </c>
      <c r="BB53" s="23">
        <v>5.0000000000000001E-3</v>
      </c>
      <c r="BC53" s="23">
        <v>0.115</v>
      </c>
      <c r="BD53" s="23">
        <v>0</v>
      </c>
      <c r="BE53" s="23">
        <v>0.13900000000000001</v>
      </c>
      <c r="BF53" s="23">
        <v>1.7999999999999999E-2</v>
      </c>
      <c r="BG53" s="23">
        <v>0</v>
      </c>
      <c r="BH53" s="23">
        <v>4.4999999999999998E-2</v>
      </c>
      <c r="BI53" s="23">
        <v>0</v>
      </c>
      <c r="BJ53" s="24">
        <v>0</v>
      </c>
      <c r="BK53" s="10"/>
      <c r="BL53" s="10"/>
      <c r="BM53" s="10"/>
      <c r="BN53" s="10"/>
      <c r="BO53" s="10"/>
      <c r="BP53" s="10"/>
    </row>
    <row r="54" spans="1:68">
      <c r="A54" s="29">
        <v>5.6000000000000001E-2</v>
      </c>
      <c r="B54" s="23">
        <v>0</v>
      </c>
      <c r="C54" s="23">
        <v>0.05</v>
      </c>
      <c r="D54" s="23">
        <v>0</v>
      </c>
      <c r="E54" s="23">
        <v>0.17499999999999999</v>
      </c>
      <c r="F54" s="23">
        <v>0.16500000000000001</v>
      </c>
      <c r="G54" s="23">
        <v>0</v>
      </c>
      <c r="H54" s="23">
        <v>0</v>
      </c>
      <c r="I54" s="23">
        <v>1.4999999999999999E-2</v>
      </c>
      <c r="J54" s="23">
        <v>0</v>
      </c>
      <c r="K54" s="23">
        <v>8.3000000000000004E-2</v>
      </c>
      <c r="L54" s="23">
        <v>7.4999999999999997E-2</v>
      </c>
      <c r="M54" s="23">
        <v>9.1999999999999998E-2</v>
      </c>
      <c r="N54" s="23">
        <v>2.7E-2</v>
      </c>
      <c r="O54" s="23">
        <v>0</v>
      </c>
      <c r="P54" s="23">
        <v>0</v>
      </c>
      <c r="Q54" s="23">
        <v>9.7000000000000003E-2</v>
      </c>
      <c r="R54" s="23">
        <v>7.5999999999999998E-2</v>
      </c>
      <c r="S54" s="23">
        <v>0.186</v>
      </c>
      <c r="T54" s="24">
        <v>1E-3</v>
      </c>
      <c r="U54" s="10"/>
      <c r="V54" s="29">
        <v>0</v>
      </c>
      <c r="W54" s="23">
        <v>0</v>
      </c>
      <c r="X54" s="23">
        <v>0</v>
      </c>
      <c r="Y54" s="23">
        <v>0</v>
      </c>
      <c r="Z54" s="23">
        <v>0</v>
      </c>
      <c r="AA54" s="23">
        <v>6.5000000000000002E-2</v>
      </c>
      <c r="AB54" s="23">
        <v>0.14499999999999999</v>
      </c>
      <c r="AC54" s="23">
        <v>0</v>
      </c>
      <c r="AD54" s="23">
        <v>0</v>
      </c>
      <c r="AE54" s="23">
        <v>0</v>
      </c>
      <c r="AF54" s="23">
        <v>0</v>
      </c>
      <c r="AG54" s="23">
        <v>4.5999999999999999E-2</v>
      </c>
      <c r="AH54" s="23">
        <v>0</v>
      </c>
      <c r="AI54" s="23">
        <v>5.8999999999999997E-2</v>
      </c>
      <c r="AJ54" s="23">
        <v>0</v>
      </c>
      <c r="AK54" s="23">
        <v>0</v>
      </c>
      <c r="AL54" s="23">
        <v>0</v>
      </c>
      <c r="AM54" s="23">
        <v>0</v>
      </c>
      <c r="AN54" s="23">
        <v>0</v>
      </c>
      <c r="AO54" s="24">
        <v>0</v>
      </c>
      <c r="AP54" s="10"/>
      <c r="AQ54" s="29">
        <v>0</v>
      </c>
      <c r="AR54" s="23">
        <v>6.5000000000000002E-2</v>
      </c>
      <c r="AS54" s="23">
        <v>2.9000000000000001E-2</v>
      </c>
      <c r="AT54" s="23">
        <v>0</v>
      </c>
      <c r="AU54" s="23">
        <v>0</v>
      </c>
      <c r="AV54" s="23">
        <v>0</v>
      </c>
      <c r="AW54" s="23">
        <v>0</v>
      </c>
      <c r="AX54" s="23">
        <v>1.2999999999999999E-2</v>
      </c>
      <c r="AY54" s="23">
        <v>2.3E-2</v>
      </c>
      <c r="AZ54" s="23">
        <v>0.13900000000000001</v>
      </c>
      <c r="BA54" s="23">
        <v>5.6000000000000001E-2</v>
      </c>
      <c r="BB54" s="23">
        <v>0</v>
      </c>
      <c r="BC54" s="23">
        <v>0.15</v>
      </c>
      <c r="BD54" s="23">
        <v>0</v>
      </c>
      <c r="BE54" s="23">
        <v>0</v>
      </c>
      <c r="BF54" s="23">
        <v>6.5000000000000002E-2</v>
      </c>
      <c r="BG54" s="23">
        <v>2.8000000000000001E-2</v>
      </c>
      <c r="BH54" s="23">
        <v>5.1999999999999998E-2</v>
      </c>
      <c r="BI54" s="23">
        <v>0</v>
      </c>
      <c r="BJ54" s="24">
        <v>0</v>
      </c>
      <c r="BK54" s="10"/>
      <c r="BL54" s="10"/>
      <c r="BM54" s="10"/>
      <c r="BN54" s="10"/>
      <c r="BO54" s="10"/>
      <c r="BP54" s="10"/>
    </row>
    <row r="55" spans="1:68">
      <c r="A55" s="29">
        <v>0.115</v>
      </c>
      <c r="B55" s="23">
        <v>0</v>
      </c>
      <c r="C55" s="23">
        <v>3.9E-2</v>
      </c>
      <c r="D55" s="23">
        <v>7.0000000000000001E-3</v>
      </c>
      <c r="E55" s="23">
        <v>6.5000000000000002E-2</v>
      </c>
      <c r="F55" s="23">
        <v>4.7E-2</v>
      </c>
      <c r="G55" s="23">
        <v>0.11700000000000001</v>
      </c>
      <c r="H55" s="23">
        <v>0.14499999999999999</v>
      </c>
      <c r="I55" s="23">
        <v>0</v>
      </c>
      <c r="J55" s="23">
        <v>4.7E-2</v>
      </c>
      <c r="K55" s="23">
        <v>0</v>
      </c>
      <c r="L55" s="23">
        <v>0</v>
      </c>
      <c r="M55" s="23">
        <v>3.9E-2</v>
      </c>
      <c r="N55" s="23">
        <v>0.128</v>
      </c>
      <c r="O55" s="23">
        <v>8.4000000000000005E-2</v>
      </c>
      <c r="P55" s="23">
        <v>0</v>
      </c>
      <c r="Q55" s="23">
        <v>0</v>
      </c>
      <c r="R55" s="23">
        <v>0</v>
      </c>
      <c r="S55" s="23">
        <v>5.8999999999999997E-2</v>
      </c>
      <c r="T55" s="24">
        <v>8.7999999999999995E-2</v>
      </c>
      <c r="U55" s="10"/>
      <c r="V55" s="29">
        <v>0</v>
      </c>
      <c r="W55" s="23">
        <v>0</v>
      </c>
      <c r="X55" s="23">
        <v>0</v>
      </c>
      <c r="Y55" s="23">
        <v>0</v>
      </c>
      <c r="Z55" s="23">
        <v>0</v>
      </c>
      <c r="AA55" s="23">
        <v>9.5000000000000001E-2</v>
      </c>
      <c r="AB55" s="23">
        <v>2.3E-2</v>
      </c>
      <c r="AC55" s="23">
        <v>0</v>
      </c>
      <c r="AD55" s="23">
        <v>0</v>
      </c>
      <c r="AE55" s="23">
        <v>6.2E-2</v>
      </c>
      <c r="AF55" s="23">
        <v>5.0999999999999997E-2</v>
      </c>
      <c r="AG55" s="23">
        <v>0</v>
      </c>
      <c r="AH55" s="23">
        <v>3.1E-2</v>
      </c>
      <c r="AI55" s="23">
        <v>2.8000000000000001E-2</v>
      </c>
      <c r="AJ55" s="23">
        <v>2.9000000000000001E-2</v>
      </c>
      <c r="AK55" s="23">
        <v>0.13500000000000001</v>
      </c>
      <c r="AL55" s="23">
        <v>0</v>
      </c>
      <c r="AM55" s="23">
        <v>2.1000000000000001E-2</v>
      </c>
      <c r="AN55" s="23">
        <v>3.9E-2</v>
      </c>
      <c r="AO55" s="24">
        <v>0</v>
      </c>
      <c r="AP55" s="10"/>
      <c r="AQ55" s="29">
        <v>0.16600000000000001</v>
      </c>
      <c r="AR55" s="23">
        <v>0</v>
      </c>
      <c r="AS55" s="23">
        <v>0</v>
      </c>
      <c r="AT55" s="23">
        <v>5.0999999999999997E-2</v>
      </c>
      <c r="AU55" s="23">
        <v>0</v>
      </c>
      <c r="AV55" s="23">
        <v>0</v>
      </c>
      <c r="AW55" s="23">
        <v>0</v>
      </c>
      <c r="AX55" s="23">
        <v>0</v>
      </c>
      <c r="AY55" s="23">
        <v>0</v>
      </c>
      <c r="AZ55" s="23">
        <v>4.9000000000000002E-2</v>
      </c>
      <c r="BA55" s="23">
        <v>7.4999999999999997E-2</v>
      </c>
      <c r="BB55" s="23">
        <v>0</v>
      </c>
      <c r="BC55" s="23">
        <v>0</v>
      </c>
      <c r="BD55" s="23">
        <v>0</v>
      </c>
      <c r="BE55" s="23">
        <v>0</v>
      </c>
      <c r="BF55" s="23">
        <v>0</v>
      </c>
      <c r="BG55" s="23">
        <v>4.5999999999999999E-2</v>
      </c>
      <c r="BH55" s="23">
        <v>8.5999999999999993E-2</v>
      </c>
      <c r="BI55" s="23">
        <v>0</v>
      </c>
      <c r="BJ55" s="24">
        <v>0.14599999999999999</v>
      </c>
      <c r="BK55" s="10"/>
      <c r="BL55" s="10"/>
      <c r="BM55" s="10"/>
      <c r="BN55" s="10"/>
      <c r="BO55" s="10"/>
      <c r="BP55" s="10"/>
    </row>
    <row r="56" spans="1:68">
      <c r="A56" s="29">
        <v>8.8999999999999996E-2</v>
      </c>
      <c r="B56" s="23">
        <v>9.2999999999999999E-2</v>
      </c>
      <c r="C56" s="23">
        <v>0.127</v>
      </c>
      <c r="D56" s="23">
        <v>0.02</v>
      </c>
      <c r="E56" s="23">
        <v>5.6000000000000001E-2</v>
      </c>
      <c r="F56" s="23">
        <v>7.6999999999999999E-2</v>
      </c>
      <c r="G56" s="23">
        <v>0</v>
      </c>
      <c r="H56" s="23">
        <v>0.111</v>
      </c>
      <c r="I56" s="23">
        <v>3.1E-2</v>
      </c>
      <c r="J56" s="23">
        <v>8.6999999999999994E-2</v>
      </c>
      <c r="K56" s="23">
        <v>0.13500000000000001</v>
      </c>
      <c r="L56" s="23">
        <v>0.06</v>
      </c>
      <c r="M56" s="23">
        <v>3.7999999999999999E-2</v>
      </c>
      <c r="N56" s="23">
        <v>4.5999999999999999E-2</v>
      </c>
      <c r="O56" s="23">
        <v>4.3999999999999997E-2</v>
      </c>
      <c r="P56" s="23">
        <v>0</v>
      </c>
      <c r="Q56" s="23">
        <v>0</v>
      </c>
      <c r="R56" s="23">
        <v>2.9000000000000001E-2</v>
      </c>
      <c r="S56" s="23">
        <v>5.5E-2</v>
      </c>
      <c r="T56" s="24">
        <v>0.06</v>
      </c>
      <c r="U56" s="10"/>
      <c r="V56" s="29">
        <v>0.13700000000000001</v>
      </c>
      <c r="W56" s="23">
        <v>0</v>
      </c>
      <c r="X56" s="23">
        <v>0</v>
      </c>
      <c r="Y56" s="23">
        <v>0</v>
      </c>
      <c r="Z56" s="23">
        <v>0</v>
      </c>
      <c r="AA56" s="23"/>
      <c r="AB56" s="23">
        <v>0</v>
      </c>
      <c r="AC56" s="23">
        <v>0</v>
      </c>
      <c r="AD56" s="23">
        <v>0</v>
      </c>
      <c r="AE56" s="23">
        <v>0</v>
      </c>
      <c r="AF56" s="23">
        <v>0</v>
      </c>
      <c r="AG56" s="23">
        <v>6.5000000000000002E-2</v>
      </c>
      <c r="AH56" s="23">
        <v>1.2999999999999999E-2</v>
      </c>
      <c r="AI56" s="23">
        <v>0</v>
      </c>
      <c r="AJ56" s="23">
        <v>0</v>
      </c>
      <c r="AK56" s="23">
        <v>0.17100000000000001</v>
      </c>
      <c r="AL56" s="23">
        <v>5.2999999999999999E-2</v>
      </c>
      <c r="AM56" s="23">
        <v>2.5999999999999999E-2</v>
      </c>
      <c r="AN56" s="23">
        <v>3.7999999999999999E-2</v>
      </c>
      <c r="AO56" s="24">
        <v>5.5E-2</v>
      </c>
      <c r="AP56" s="10"/>
      <c r="AQ56" s="29">
        <v>9.4E-2</v>
      </c>
      <c r="AR56" s="23">
        <v>0</v>
      </c>
      <c r="AS56" s="23">
        <v>0.01</v>
      </c>
      <c r="AT56" s="23">
        <v>2.4E-2</v>
      </c>
      <c r="AU56" s="23">
        <v>0</v>
      </c>
      <c r="AV56" s="23">
        <v>0</v>
      </c>
      <c r="AW56" s="23">
        <v>0</v>
      </c>
      <c r="AX56" s="23">
        <v>8.5000000000000006E-2</v>
      </c>
      <c r="AY56" s="23">
        <v>0</v>
      </c>
      <c r="AZ56" s="23">
        <v>0.105</v>
      </c>
      <c r="BA56" s="23">
        <v>0</v>
      </c>
      <c r="BB56" s="23">
        <v>0</v>
      </c>
      <c r="BC56" s="23">
        <v>0</v>
      </c>
      <c r="BD56" s="23">
        <v>0</v>
      </c>
      <c r="BE56" s="23">
        <v>0</v>
      </c>
      <c r="BF56" s="23">
        <v>0</v>
      </c>
      <c r="BG56" s="23">
        <v>0</v>
      </c>
      <c r="BH56" s="23">
        <v>2.7E-2</v>
      </c>
      <c r="BI56" s="23">
        <v>0</v>
      </c>
      <c r="BJ56" s="24">
        <v>4.7E-2</v>
      </c>
      <c r="BK56" s="10"/>
      <c r="BL56" s="10"/>
      <c r="BM56" s="10"/>
      <c r="BN56" s="10"/>
      <c r="BO56" s="10"/>
      <c r="BP56" s="10"/>
    </row>
    <row r="57" spans="1:68">
      <c r="A57" s="29">
        <v>0.11</v>
      </c>
      <c r="B57" s="23">
        <v>5.6000000000000001E-2</v>
      </c>
      <c r="C57" s="23">
        <v>4.3999999999999997E-2</v>
      </c>
      <c r="D57" s="23">
        <v>0.155</v>
      </c>
      <c r="E57" s="23">
        <v>0</v>
      </c>
      <c r="F57" s="23">
        <v>5.5E-2</v>
      </c>
      <c r="G57" s="23">
        <v>0</v>
      </c>
      <c r="H57" s="23">
        <v>0</v>
      </c>
      <c r="I57" s="23">
        <v>4.3999999999999997E-2</v>
      </c>
      <c r="J57" s="23">
        <v>0.105</v>
      </c>
      <c r="K57" s="23">
        <v>0.13</v>
      </c>
      <c r="L57" s="23">
        <v>0.13200000000000001</v>
      </c>
      <c r="M57" s="23">
        <v>8.6999999999999994E-2</v>
      </c>
      <c r="N57" s="23">
        <v>7.2999999999999995E-2</v>
      </c>
      <c r="O57" s="23">
        <v>0</v>
      </c>
      <c r="P57" s="23">
        <v>0</v>
      </c>
      <c r="Q57" s="23">
        <v>0</v>
      </c>
      <c r="R57" s="23">
        <v>0</v>
      </c>
      <c r="S57" s="23">
        <v>4.4999999999999998E-2</v>
      </c>
      <c r="T57" s="24">
        <v>0</v>
      </c>
      <c r="U57" s="10"/>
      <c r="V57" s="29">
        <v>6.9000000000000006E-2</v>
      </c>
      <c r="W57" s="23">
        <v>0</v>
      </c>
      <c r="X57" s="23">
        <v>0</v>
      </c>
      <c r="Y57" s="23">
        <v>0</v>
      </c>
      <c r="Z57" s="23">
        <v>1.2999999999999999E-2</v>
      </c>
      <c r="AA57" s="23"/>
      <c r="AB57" s="23">
        <v>0</v>
      </c>
      <c r="AC57" s="23">
        <v>0.06</v>
      </c>
      <c r="AD57" s="23">
        <v>8.8999999999999996E-2</v>
      </c>
      <c r="AE57" s="23">
        <v>2.3E-2</v>
      </c>
      <c r="AF57" s="23">
        <v>6.5000000000000002E-2</v>
      </c>
      <c r="AG57" s="23">
        <v>0</v>
      </c>
      <c r="AH57" s="23">
        <v>0</v>
      </c>
      <c r="AI57" s="23">
        <v>6.0999999999999999E-2</v>
      </c>
      <c r="AJ57" s="23">
        <v>0</v>
      </c>
      <c r="AK57" s="23">
        <v>0.20100000000000001</v>
      </c>
      <c r="AL57" s="23">
        <v>0.218</v>
      </c>
      <c r="AM57" s="23">
        <v>3.5999999999999997E-2</v>
      </c>
      <c r="AN57" s="23">
        <v>6.9000000000000006E-2</v>
      </c>
      <c r="AO57" s="24">
        <v>3.4000000000000002E-2</v>
      </c>
      <c r="AP57" s="10"/>
      <c r="AQ57" s="29">
        <v>6.5000000000000002E-2</v>
      </c>
      <c r="AR57" s="23">
        <v>0</v>
      </c>
      <c r="AS57" s="23">
        <v>2.1999999999999999E-2</v>
      </c>
      <c r="AT57" s="23">
        <v>5.5E-2</v>
      </c>
      <c r="AU57" s="23">
        <v>0</v>
      </c>
      <c r="AV57" s="23">
        <v>0</v>
      </c>
      <c r="AW57" s="23">
        <v>9.2999999999999999E-2</v>
      </c>
      <c r="AX57" s="23">
        <v>0</v>
      </c>
      <c r="AY57" s="23">
        <v>0</v>
      </c>
      <c r="AZ57" s="23">
        <v>3.6999999999999998E-2</v>
      </c>
      <c r="BA57" s="23">
        <v>0</v>
      </c>
      <c r="BB57" s="23">
        <v>0.03</v>
      </c>
      <c r="BC57" s="23">
        <v>0</v>
      </c>
      <c r="BD57" s="23">
        <v>0</v>
      </c>
      <c r="BE57" s="23">
        <v>4.2000000000000003E-2</v>
      </c>
      <c r="BF57" s="23">
        <v>0</v>
      </c>
      <c r="BG57" s="23">
        <v>0</v>
      </c>
      <c r="BH57" s="23">
        <v>0</v>
      </c>
      <c r="BI57" s="23">
        <v>0</v>
      </c>
      <c r="BJ57" s="24">
        <v>4.4999999999999998E-2</v>
      </c>
      <c r="BK57" s="10"/>
      <c r="BL57" s="10"/>
      <c r="BM57" s="10"/>
      <c r="BN57" s="10"/>
      <c r="BO57" s="10"/>
      <c r="BP57" s="10"/>
    </row>
    <row r="58" spans="1:68">
      <c r="A58" s="29">
        <v>0</v>
      </c>
      <c r="B58" s="23">
        <v>7.6999999999999999E-2</v>
      </c>
      <c r="C58" s="23">
        <v>7.6999999999999999E-2</v>
      </c>
      <c r="D58" s="23">
        <v>0.17599999999999999</v>
      </c>
      <c r="E58" s="23">
        <v>0</v>
      </c>
      <c r="F58" s="23">
        <v>5.6000000000000001E-2</v>
      </c>
      <c r="G58" s="23">
        <v>0</v>
      </c>
      <c r="H58" s="23">
        <v>0.05</v>
      </c>
      <c r="I58" s="23">
        <v>7.4999999999999997E-2</v>
      </c>
      <c r="J58" s="23">
        <v>0</v>
      </c>
      <c r="K58" s="23">
        <v>0.15</v>
      </c>
      <c r="L58" s="23">
        <v>0.13900000000000001</v>
      </c>
      <c r="M58" s="23">
        <v>7.2999999999999995E-2</v>
      </c>
      <c r="N58" s="23">
        <v>3.1E-2</v>
      </c>
      <c r="O58" s="23">
        <v>0.106</v>
      </c>
      <c r="P58" s="23">
        <v>0</v>
      </c>
      <c r="Q58" s="23">
        <v>0</v>
      </c>
      <c r="R58" s="23">
        <v>0</v>
      </c>
      <c r="S58" s="23">
        <v>0.02</v>
      </c>
      <c r="T58" s="24">
        <v>0</v>
      </c>
      <c r="U58" s="10"/>
      <c r="V58" s="29">
        <v>0</v>
      </c>
      <c r="W58" s="23">
        <v>0</v>
      </c>
      <c r="X58" s="23">
        <v>0</v>
      </c>
      <c r="Y58" s="23">
        <v>0</v>
      </c>
      <c r="Z58" s="23">
        <v>0</v>
      </c>
      <c r="AA58" s="23"/>
      <c r="AB58" s="23">
        <v>9.0999999999999998E-2</v>
      </c>
      <c r="AC58" s="23">
        <v>9.0999999999999998E-2</v>
      </c>
      <c r="AD58" s="23">
        <v>0</v>
      </c>
      <c r="AE58" s="23">
        <v>4.3999999999999997E-2</v>
      </c>
      <c r="AF58" s="23">
        <v>0</v>
      </c>
      <c r="AG58" s="23">
        <v>0</v>
      </c>
      <c r="AH58" s="23">
        <v>0</v>
      </c>
      <c r="AI58" s="23">
        <v>0</v>
      </c>
      <c r="AJ58" s="23">
        <v>3.5000000000000003E-2</v>
      </c>
      <c r="AK58" s="23">
        <v>0.157</v>
      </c>
      <c r="AL58" s="23">
        <v>4.9000000000000002E-2</v>
      </c>
      <c r="AM58" s="23">
        <v>0.111</v>
      </c>
      <c r="AN58" s="23">
        <v>6.3E-2</v>
      </c>
      <c r="AO58" s="24">
        <v>0</v>
      </c>
      <c r="AP58" s="10"/>
      <c r="AQ58" s="29">
        <v>0</v>
      </c>
      <c r="AR58" s="23">
        <v>0</v>
      </c>
      <c r="AS58" s="23">
        <v>6.5000000000000002E-2</v>
      </c>
      <c r="AT58" s="23">
        <v>3.9E-2</v>
      </c>
      <c r="AU58" s="23">
        <v>0.13700000000000001</v>
      </c>
      <c r="AV58" s="23">
        <v>0</v>
      </c>
      <c r="AW58" s="23">
        <v>0.17599999999999999</v>
      </c>
      <c r="AX58" s="23">
        <v>0</v>
      </c>
      <c r="AY58" s="23">
        <v>0</v>
      </c>
      <c r="AZ58" s="23">
        <v>0</v>
      </c>
      <c r="BA58" s="23">
        <v>0</v>
      </c>
      <c r="BB58" s="23">
        <v>0.13100000000000001</v>
      </c>
      <c r="BC58" s="23">
        <v>0</v>
      </c>
      <c r="BD58" s="23">
        <v>0</v>
      </c>
      <c r="BE58" s="23">
        <v>0</v>
      </c>
      <c r="BF58" s="23">
        <v>7.0999999999999994E-2</v>
      </c>
      <c r="BG58" s="23">
        <v>0</v>
      </c>
      <c r="BH58" s="23">
        <v>7.0000000000000001E-3</v>
      </c>
      <c r="BI58" s="23">
        <v>0</v>
      </c>
      <c r="BJ58" s="24">
        <v>0</v>
      </c>
      <c r="BK58" s="10"/>
      <c r="BL58" s="10"/>
      <c r="BM58" s="10"/>
      <c r="BN58" s="10"/>
      <c r="BO58" s="10"/>
      <c r="BP58" s="10"/>
    </row>
    <row r="59" spans="1:68">
      <c r="A59" s="29">
        <v>0.192</v>
      </c>
      <c r="B59" s="23">
        <v>0.10199999999999999</v>
      </c>
      <c r="C59" s="23">
        <v>8.6999999999999994E-2</v>
      </c>
      <c r="D59" s="23">
        <v>0.17599999999999999</v>
      </c>
      <c r="E59" s="23">
        <v>5.3999999999999999E-2</v>
      </c>
      <c r="F59" s="23">
        <v>1.9E-2</v>
      </c>
      <c r="G59" s="23">
        <v>0.02</v>
      </c>
      <c r="H59" s="23">
        <v>0</v>
      </c>
      <c r="I59" s="23">
        <v>0.16300000000000001</v>
      </c>
      <c r="J59" s="23">
        <v>0</v>
      </c>
      <c r="K59" s="23">
        <v>2.5999999999999999E-2</v>
      </c>
      <c r="L59" s="23">
        <v>5.6000000000000001E-2</v>
      </c>
      <c r="M59" s="23">
        <v>0</v>
      </c>
      <c r="N59" s="23">
        <v>7.1999999999999995E-2</v>
      </c>
      <c r="O59" s="23">
        <v>0.20200000000000001</v>
      </c>
      <c r="P59" s="23">
        <v>1.4999999999999999E-2</v>
      </c>
      <c r="Q59" s="23">
        <v>7.4999999999999997E-2</v>
      </c>
      <c r="R59" s="23">
        <v>3.1E-2</v>
      </c>
      <c r="S59" s="23">
        <v>0.106</v>
      </c>
      <c r="T59" s="24">
        <v>0</v>
      </c>
      <c r="U59" s="10"/>
      <c r="V59" s="29">
        <v>0</v>
      </c>
      <c r="W59" s="23">
        <v>0</v>
      </c>
      <c r="X59" s="23">
        <v>0</v>
      </c>
      <c r="Y59" s="23">
        <v>0</v>
      </c>
      <c r="Z59" s="23">
        <v>0</v>
      </c>
      <c r="AA59" s="23"/>
      <c r="AB59" s="23">
        <v>3.4000000000000002E-2</v>
      </c>
      <c r="AC59" s="23">
        <v>5.2999999999999999E-2</v>
      </c>
      <c r="AD59" s="23">
        <v>0</v>
      </c>
      <c r="AE59" s="23">
        <v>3.7999999999999999E-2</v>
      </c>
      <c r="AF59" s="23">
        <v>8.2000000000000003E-2</v>
      </c>
      <c r="AG59" s="23">
        <v>0.13500000000000001</v>
      </c>
      <c r="AH59" s="23">
        <v>0.109</v>
      </c>
      <c r="AI59" s="23">
        <v>3.6999999999999998E-2</v>
      </c>
      <c r="AJ59" s="23">
        <v>5.0999999999999997E-2</v>
      </c>
      <c r="AK59" s="23">
        <v>0</v>
      </c>
      <c r="AL59" s="23">
        <v>0</v>
      </c>
      <c r="AM59" s="23">
        <v>0</v>
      </c>
      <c r="AN59" s="23">
        <v>6.4000000000000001E-2</v>
      </c>
      <c r="AO59" s="24">
        <v>2.1999999999999999E-2</v>
      </c>
      <c r="AP59" s="10"/>
      <c r="AQ59" s="29">
        <v>7.4999999999999997E-2</v>
      </c>
      <c r="AR59" s="23">
        <v>0</v>
      </c>
      <c r="AS59" s="23">
        <v>0</v>
      </c>
      <c r="AT59" s="23">
        <v>4.7E-2</v>
      </c>
      <c r="AU59" s="23">
        <v>2.5999999999999999E-2</v>
      </c>
      <c r="AV59" s="23">
        <v>3.5000000000000003E-2</v>
      </c>
      <c r="AW59" s="23">
        <v>0.122</v>
      </c>
      <c r="AX59" s="23">
        <v>3.5999999999999997E-2</v>
      </c>
      <c r="AY59" s="23">
        <v>3.9E-2</v>
      </c>
      <c r="AZ59" s="23">
        <v>0</v>
      </c>
      <c r="BA59" s="23">
        <v>0</v>
      </c>
      <c r="BB59" s="23">
        <v>6.6000000000000003E-2</v>
      </c>
      <c r="BC59" s="23">
        <v>0</v>
      </c>
      <c r="BD59" s="23">
        <v>4.5999999999999999E-2</v>
      </c>
      <c r="BE59" s="23">
        <v>0</v>
      </c>
      <c r="BF59" s="23">
        <v>0</v>
      </c>
      <c r="BG59" s="23">
        <v>3.9E-2</v>
      </c>
      <c r="BH59" s="23">
        <v>0.105</v>
      </c>
      <c r="BI59" s="23">
        <v>3.2000000000000001E-2</v>
      </c>
      <c r="BJ59" s="24">
        <v>0</v>
      </c>
      <c r="BK59" s="10"/>
      <c r="BL59" s="10"/>
      <c r="BM59" s="10"/>
      <c r="BN59" s="10"/>
      <c r="BO59" s="10"/>
      <c r="BP59" s="10"/>
    </row>
    <row r="60" spans="1:68">
      <c r="A60" s="29">
        <v>0.129</v>
      </c>
      <c r="B60" s="23">
        <v>1.2E-2</v>
      </c>
      <c r="C60" s="23">
        <v>0.14199999999999999</v>
      </c>
      <c r="D60" s="23">
        <v>0.2</v>
      </c>
      <c r="E60" s="23">
        <v>0.03</v>
      </c>
      <c r="F60" s="23">
        <v>0</v>
      </c>
      <c r="G60" s="23">
        <v>0.15</v>
      </c>
      <c r="H60" s="23">
        <v>0</v>
      </c>
      <c r="I60" s="23">
        <v>0.16500000000000001</v>
      </c>
      <c r="J60" s="23">
        <v>9.8000000000000004E-2</v>
      </c>
      <c r="K60" s="23">
        <v>2.1000000000000001E-2</v>
      </c>
      <c r="L60" s="23">
        <v>0</v>
      </c>
      <c r="M60" s="23">
        <v>8.7999999999999995E-2</v>
      </c>
      <c r="N60" s="23">
        <v>8.7999999999999995E-2</v>
      </c>
      <c r="O60" s="23">
        <v>0</v>
      </c>
      <c r="P60" s="23">
        <v>0.09</v>
      </c>
      <c r="Q60" s="23">
        <v>0</v>
      </c>
      <c r="R60" s="23">
        <v>0</v>
      </c>
      <c r="S60" s="23">
        <v>0.04</v>
      </c>
      <c r="T60" s="24">
        <v>2.5000000000000001E-2</v>
      </c>
      <c r="U60" s="10"/>
      <c r="V60" s="29">
        <v>0</v>
      </c>
      <c r="W60" s="23">
        <v>7.3999999999999996E-2</v>
      </c>
      <c r="X60" s="23">
        <v>0</v>
      </c>
      <c r="Y60" s="23">
        <v>0</v>
      </c>
      <c r="Z60" s="23">
        <v>7.8E-2</v>
      </c>
      <c r="AA60" s="23"/>
      <c r="AB60" s="23">
        <v>1.9E-2</v>
      </c>
      <c r="AC60" s="23">
        <v>2.3E-2</v>
      </c>
      <c r="AD60" s="23">
        <v>0.14699999999999999</v>
      </c>
      <c r="AE60" s="23">
        <v>0</v>
      </c>
      <c r="AF60" s="23">
        <v>0</v>
      </c>
      <c r="AG60" s="23">
        <v>3.1E-2</v>
      </c>
      <c r="AH60" s="23">
        <v>9.0999999999999998E-2</v>
      </c>
      <c r="AI60" s="23">
        <v>7.0000000000000001E-3</v>
      </c>
      <c r="AJ60" s="23">
        <v>0.13300000000000001</v>
      </c>
      <c r="AK60" s="23">
        <v>0</v>
      </c>
      <c r="AL60" s="23">
        <v>0</v>
      </c>
      <c r="AM60" s="23">
        <v>0</v>
      </c>
      <c r="AN60" s="23">
        <v>0</v>
      </c>
      <c r="AO60" s="24">
        <v>7.2999999999999995E-2</v>
      </c>
      <c r="AP60" s="10"/>
      <c r="AQ60" s="29">
        <v>0</v>
      </c>
      <c r="AR60" s="23">
        <v>0</v>
      </c>
      <c r="AS60" s="23">
        <v>4.2999999999999997E-2</v>
      </c>
      <c r="AT60" s="23">
        <v>0</v>
      </c>
      <c r="AU60" s="23">
        <v>0</v>
      </c>
      <c r="AV60" s="23">
        <v>0</v>
      </c>
      <c r="AW60" s="23">
        <v>0</v>
      </c>
      <c r="AX60" s="23">
        <v>0</v>
      </c>
      <c r="AY60" s="23">
        <v>5.3999999999999999E-2</v>
      </c>
      <c r="AZ60" s="23">
        <v>1.9E-2</v>
      </c>
      <c r="BA60" s="23">
        <v>0</v>
      </c>
      <c r="BB60" s="23">
        <v>0</v>
      </c>
      <c r="BC60" s="23">
        <v>0</v>
      </c>
      <c r="BD60" s="23">
        <v>6.8000000000000005E-2</v>
      </c>
      <c r="BE60" s="23">
        <v>7.0000000000000001E-3</v>
      </c>
      <c r="BF60" s="23">
        <v>0</v>
      </c>
      <c r="BG60" s="23">
        <v>3.5000000000000003E-2</v>
      </c>
      <c r="BH60" s="23">
        <v>4.7E-2</v>
      </c>
      <c r="BI60" s="23">
        <v>0</v>
      </c>
      <c r="BJ60" s="24">
        <v>0</v>
      </c>
      <c r="BK60" s="10"/>
      <c r="BL60" s="10"/>
      <c r="BM60" s="10"/>
      <c r="BN60" s="10"/>
      <c r="BO60" s="10"/>
      <c r="BP60" s="10"/>
    </row>
    <row r="61" spans="1:68">
      <c r="A61" s="29">
        <v>0</v>
      </c>
      <c r="B61" s="23">
        <v>0.11</v>
      </c>
      <c r="C61" s="23">
        <v>7.1999999999999995E-2</v>
      </c>
      <c r="D61" s="23">
        <v>0.115</v>
      </c>
      <c r="E61" s="23">
        <v>6.9000000000000006E-2</v>
      </c>
      <c r="F61" s="23">
        <v>0.125</v>
      </c>
      <c r="G61" s="23">
        <v>0</v>
      </c>
      <c r="H61" s="23">
        <v>9.7000000000000003E-2</v>
      </c>
      <c r="I61" s="23">
        <v>0</v>
      </c>
      <c r="J61" s="23">
        <v>2.5999999999999999E-2</v>
      </c>
      <c r="K61" s="23">
        <v>7.8E-2</v>
      </c>
      <c r="L61" s="23">
        <v>0.114</v>
      </c>
      <c r="M61" s="23">
        <v>2.9000000000000001E-2</v>
      </c>
      <c r="N61" s="23">
        <v>0</v>
      </c>
      <c r="O61" s="23">
        <v>2.3E-2</v>
      </c>
      <c r="P61" s="23">
        <v>0.14899999999999999</v>
      </c>
      <c r="Q61" s="23">
        <v>0</v>
      </c>
      <c r="R61" s="23">
        <v>9.5000000000000001E-2</v>
      </c>
      <c r="S61" s="23">
        <v>0</v>
      </c>
      <c r="T61" s="24">
        <v>3.7999999999999999E-2</v>
      </c>
      <c r="U61" s="10"/>
      <c r="V61" s="29">
        <v>0</v>
      </c>
      <c r="W61" s="23">
        <v>0</v>
      </c>
      <c r="X61" s="23">
        <v>0</v>
      </c>
      <c r="Y61" s="23">
        <v>0</v>
      </c>
      <c r="Z61" s="23">
        <v>8.7999999999999995E-2</v>
      </c>
      <c r="AA61" s="23"/>
      <c r="AB61" s="23">
        <v>0.09</v>
      </c>
      <c r="AC61" s="23">
        <v>2.7E-2</v>
      </c>
      <c r="AD61" s="23">
        <v>5.6000000000000001E-2</v>
      </c>
      <c r="AE61" s="23">
        <v>0</v>
      </c>
      <c r="AF61" s="23">
        <v>0</v>
      </c>
      <c r="AG61" s="23">
        <v>0</v>
      </c>
      <c r="AH61" s="23">
        <v>0</v>
      </c>
      <c r="AI61" s="23">
        <v>0</v>
      </c>
      <c r="AJ61" s="23">
        <v>0.03</v>
      </c>
      <c r="AK61" s="23">
        <v>8.7999999999999995E-2</v>
      </c>
      <c r="AL61" s="23">
        <v>6.7000000000000004E-2</v>
      </c>
      <c r="AM61" s="23">
        <v>0</v>
      </c>
      <c r="AN61" s="23">
        <v>0</v>
      </c>
      <c r="AO61" s="24">
        <v>9.5000000000000001E-2</v>
      </c>
      <c r="AP61" s="10"/>
      <c r="AQ61" s="29">
        <v>0</v>
      </c>
      <c r="AR61" s="23">
        <v>0</v>
      </c>
      <c r="AS61" s="23">
        <v>0</v>
      </c>
      <c r="AT61" s="23">
        <v>0</v>
      </c>
      <c r="AU61" s="23">
        <v>0</v>
      </c>
      <c r="AV61" s="23">
        <v>1.0999999999999999E-2</v>
      </c>
      <c r="AW61" s="23">
        <v>0</v>
      </c>
      <c r="AX61" s="23">
        <v>2.4E-2</v>
      </c>
      <c r="AY61" s="23">
        <v>0</v>
      </c>
      <c r="AZ61" s="23">
        <v>0.186</v>
      </c>
      <c r="BA61" s="23">
        <v>0</v>
      </c>
      <c r="BB61" s="23">
        <v>0</v>
      </c>
      <c r="BC61" s="23">
        <v>0</v>
      </c>
      <c r="BD61" s="23">
        <v>2.9000000000000001E-2</v>
      </c>
      <c r="BE61" s="23">
        <v>6.0000000000000001E-3</v>
      </c>
      <c r="BF61" s="23">
        <v>0</v>
      </c>
      <c r="BG61" s="23">
        <v>0</v>
      </c>
      <c r="BH61" s="23">
        <v>0</v>
      </c>
      <c r="BI61" s="23">
        <v>5.3999999999999999E-2</v>
      </c>
      <c r="BJ61" s="24">
        <v>0</v>
      </c>
      <c r="BK61" s="10"/>
      <c r="BL61" s="10"/>
      <c r="BM61" s="10"/>
      <c r="BN61" s="10"/>
      <c r="BO61" s="10"/>
      <c r="BP61" s="10"/>
    </row>
    <row r="62" spans="1:68">
      <c r="A62" s="29">
        <v>0</v>
      </c>
      <c r="B62" s="23">
        <v>0.127</v>
      </c>
      <c r="C62" s="23">
        <v>0</v>
      </c>
      <c r="D62" s="23">
        <v>0.16400000000000001</v>
      </c>
      <c r="E62" s="23">
        <v>4.2000000000000003E-2</v>
      </c>
      <c r="F62" s="23">
        <v>0.15</v>
      </c>
      <c r="G62" s="23">
        <v>0.105</v>
      </c>
      <c r="H62" s="23">
        <v>7.6999999999999999E-2</v>
      </c>
      <c r="I62" s="23">
        <v>0</v>
      </c>
      <c r="J62" s="23">
        <v>0</v>
      </c>
      <c r="K62" s="23">
        <v>6.8000000000000005E-2</v>
      </c>
      <c r="L62" s="23">
        <v>0.128</v>
      </c>
      <c r="M62" s="23">
        <v>8.7999999999999995E-2</v>
      </c>
      <c r="N62" s="23">
        <v>1.7999999999999999E-2</v>
      </c>
      <c r="O62" s="23">
        <v>9.4E-2</v>
      </c>
      <c r="P62" s="23">
        <v>0.13</v>
      </c>
      <c r="Q62" s="23">
        <v>4.7E-2</v>
      </c>
      <c r="R62" s="23">
        <v>0</v>
      </c>
      <c r="S62" s="23">
        <v>0.125</v>
      </c>
      <c r="T62" s="24">
        <v>6.2E-2</v>
      </c>
      <c r="U62" s="10"/>
      <c r="V62" s="29">
        <v>0</v>
      </c>
      <c r="W62" s="23">
        <v>0</v>
      </c>
      <c r="X62" s="23">
        <v>0</v>
      </c>
      <c r="Y62" s="23">
        <v>0</v>
      </c>
      <c r="Z62" s="23">
        <v>0</v>
      </c>
      <c r="AA62" s="23"/>
      <c r="AB62" s="23">
        <v>0</v>
      </c>
      <c r="AC62" s="23">
        <v>2.3E-2</v>
      </c>
      <c r="AD62" s="23">
        <v>0.14199999999999999</v>
      </c>
      <c r="AE62" s="23">
        <v>0.113</v>
      </c>
      <c r="AF62" s="23">
        <v>4.9000000000000002E-2</v>
      </c>
      <c r="AG62" s="23">
        <v>0</v>
      </c>
      <c r="AH62" s="23">
        <v>0</v>
      </c>
      <c r="AI62" s="23">
        <v>0</v>
      </c>
      <c r="AJ62" s="23">
        <v>5.8000000000000003E-2</v>
      </c>
      <c r="AK62" s="23">
        <v>0</v>
      </c>
      <c r="AL62" s="23">
        <v>0</v>
      </c>
      <c r="AM62" s="23">
        <v>0</v>
      </c>
      <c r="AN62" s="23">
        <v>0</v>
      </c>
      <c r="AO62" s="24">
        <v>0</v>
      </c>
      <c r="AP62" s="10"/>
      <c r="AQ62" s="29">
        <v>0</v>
      </c>
      <c r="AR62" s="23">
        <v>3.1E-2</v>
      </c>
      <c r="AS62" s="23">
        <v>0</v>
      </c>
      <c r="AT62" s="23">
        <v>0</v>
      </c>
      <c r="AU62" s="23">
        <v>0</v>
      </c>
      <c r="AV62" s="23">
        <v>9.2999999999999999E-2</v>
      </c>
      <c r="AW62" s="23">
        <v>6.7000000000000004E-2</v>
      </c>
      <c r="AX62" s="23">
        <v>5.8000000000000003E-2</v>
      </c>
      <c r="AY62" s="23">
        <v>0</v>
      </c>
      <c r="AZ62" s="23">
        <v>0</v>
      </c>
      <c r="BA62" s="23">
        <v>0</v>
      </c>
      <c r="BB62" s="23">
        <v>0</v>
      </c>
      <c r="BC62" s="23">
        <v>3.5999999999999997E-2</v>
      </c>
      <c r="BD62" s="23">
        <v>0</v>
      </c>
      <c r="BE62" s="23">
        <v>0.122</v>
      </c>
      <c r="BF62" s="23">
        <v>8.5000000000000006E-2</v>
      </c>
      <c r="BG62" s="23">
        <v>5.6000000000000001E-2</v>
      </c>
      <c r="BH62" s="23">
        <v>0</v>
      </c>
      <c r="BI62" s="23">
        <v>0</v>
      </c>
      <c r="BJ62" s="24">
        <v>1.6E-2</v>
      </c>
      <c r="BK62" s="10"/>
      <c r="BL62" s="10"/>
      <c r="BM62" s="10"/>
      <c r="BN62" s="10"/>
      <c r="BO62" s="10"/>
      <c r="BP62" s="10"/>
    </row>
    <row r="63" spans="1:68">
      <c r="A63" s="29">
        <v>2.5999999999999999E-2</v>
      </c>
      <c r="B63" s="23">
        <v>6.7000000000000004E-2</v>
      </c>
      <c r="C63" s="23">
        <v>0</v>
      </c>
      <c r="D63" s="23">
        <v>5.5E-2</v>
      </c>
      <c r="E63" s="23">
        <v>0.127</v>
      </c>
      <c r="F63" s="23">
        <v>7.2999999999999995E-2</v>
      </c>
      <c r="G63" s="23">
        <v>0.08</v>
      </c>
      <c r="H63" s="23">
        <v>5.6000000000000001E-2</v>
      </c>
      <c r="I63" s="23">
        <v>0.13500000000000001</v>
      </c>
      <c r="J63" s="23">
        <v>8.5000000000000006E-2</v>
      </c>
      <c r="K63" s="23">
        <v>8.3000000000000004E-2</v>
      </c>
      <c r="L63" s="23">
        <v>0.14299999999999999</v>
      </c>
      <c r="M63" s="23">
        <v>3.6999999999999998E-2</v>
      </c>
      <c r="N63" s="23">
        <v>0</v>
      </c>
      <c r="O63" s="23">
        <v>6.0999999999999999E-2</v>
      </c>
      <c r="P63" s="23">
        <v>0.105</v>
      </c>
      <c r="Q63" s="23">
        <v>3.5999999999999997E-2</v>
      </c>
      <c r="R63" s="23">
        <v>0.13700000000000001</v>
      </c>
      <c r="S63" s="23">
        <v>5.3999999999999999E-2</v>
      </c>
      <c r="T63" s="24">
        <v>3.6999999999999998E-2</v>
      </c>
      <c r="U63" s="10"/>
      <c r="V63" s="29">
        <v>8.5999999999999993E-2</v>
      </c>
      <c r="W63" s="23">
        <v>0</v>
      </c>
      <c r="X63" s="23">
        <v>1.6E-2</v>
      </c>
      <c r="Y63" s="23">
        <v>0</v>
      </c>
      <c r="Z63" s="23">
        <v>0</v>
      </c>
      <c r="AA63" s="23"/>
      <c r="AB63" s="23">
        <v>0</v>
      </c>
      <c r="AC63" s="23">
        <v>1.4999999999999999E-2</v>
      </c>
      <c r="AD63" s="23">
        <v>0</v>
      </c>
      <c r="AE63" s="23">
        <v>8.3000000000000004E-2</v>
      </c>
      <c r="AF63" s="23">
        <v>0</v>
      </c>
      <c r="AG63" s="23">
        <v>0</v>
      </c>
      <c r="AH63" s="23">
        <v>3.2000000000000001E-2</v>
      </c>
      <c r="AI63" s="23">
        <v>2.1000000000000001E-2</v>
      </c>
      <c r="AJ63" s="23">
        <v>8.5000000000000006E-2</v>
      </c>
      <c r="AK63" s="23">
        <v>0</v>
      </c>
      <c r="AL63" s="23">
        <v>0</v>
      </c>
      <c r="AM63" s="23">
        <v>0</v>
      </c>
      <c r="AN63" s="23">
        <v>0.01</v>
      </c>
      <c r="AO63" s="24">
        <v>5.8000000000000003E-2</v>
      </c>
      <c r="AP63" s="10"/>
      <c r="AQ63" s="29">
        <v>0.11600000000000001</v>
      </c>
      <c r="AR63" s="23">
        <v>3.7999999999999999E-2</v>
      </c>
      <c r="AS63" s="23">
        <v>0</v>
      </c>
      <c r="AT63" s="23">
        <v>3.5000000000000003E-2</v>
      </c>
      <c r="AU63" s="23">
        <v>0.13500000000000001</v>
      </c>
      <c r="AV63" s="23">
        <v>0</v>
      </c>
      <c r="AW63" s="23">
        <v>0</v>
      </c>
      <c r="AX63" s="23">
        <v>0</v>
      </c>
      <c r="AY63" s="23">
        <v>0</v>
      </c>
      <c r="AZ63" s="23">
        <v>0</v>
      </c>
      <c r="BA63" s="23">
        <v>0</v>
      </c>
      <c r="BB63" s="23">
        <v>6.7000000000000004E-2</v>
      </c>
      <c r="BC63" s="23">
        <v>3.5999999999999997E-2</v>
      </c>
      <c r="BD63" s="23">
        <v>0</v>
      </c>
      <c r="BE63" s="23">
        <v>0.04</v>
      </c>
      <c r="BF63" s="23">
        <v>0</v>
      </c>
      <c r="BG63" s="23">
        <v>9.5000000000000001E-2</v>
      </c>
      <c r="BH63" s="23">
        <v>0</v>
      </c>
      <c r="BI63" s="23">
        <v>0</v>
      </c>
      <c r="BJ63" s="24">
        <v>0</v>
      </c>
      <c r="BK63" s="10"/>
      <c r="BL63" s="10"/>
      <c r="BM63" s="10"/>
      <c r="BN63" s="10"/>
      <c r="BO63" s="10"/>
      <c r="BP63" s="10"/>
    </row>
    <row r="64" spans="1:68">
      <c r="A64" s="29">
        <v>5.3999999999999999E-2</v>
      </c>
      <c r="B64" s="23">
        <v>8.6999999999999994E-2</v>
      </c>
      <c r="C64" s="23">
        <v>0.123</v>
      </c>
      <c r="D64" s="23">
        <v>9.1999999999999998E-2</v>
      </c>
      <c r="E64" s="23">
        <v>0</v>
      </c>
      <c r="F64" s="23">
        <v>0</v>
      </c>
      <c r="G64" s="23">
        <v>0.02</v>
      </c>
      <c r="H64" s="23">
        <v>0.17199999999999999</v>
      </c>
      <c r="I64" s="23">
        <v>4.8000000000000001E-2</v>
      </c>
      <c r="J64" s="23">
        <v>0</v>
      </c>
      <c r="K64" s="23">
        <v>0.151</v>
      </c>
      <c r="L64" s="23">
        <v>7.0000000000000007E-2</v>
      </c>
      <c r="M64" s="23">
        <v>4.4999999999999998E-2</v>
      </c>
      <c r="N64" s="23">
        <v>0</v>
      </c>
      <c r="O64" s="23">
        <v>0.128</v>
      </c>
      <c r="P64" s="23">
        <v>7.4999999999999997E-2</v>
      </c>
      <c r="Q64" s="23">
        <v>3.9E-2</v>
      </c>
      <c r="R64" s="23">
        <v>0.11600000000000001</v>
      </c>
      <c r="S64" s="23">
        <v>0.16300000000000001</v>
      </c>
      <c r="T64" s="24">
        <v>0.15</v>
      </c>
      <c r="U64" s="10"/>
      <c r="V64" s="29">
        <v>7.0000000000000001E-3</v>
      </c>
      <c r="W64" s="23">
        <v>0</v>
      </c>
      <c r="X64" s="23">
        <v>0</v>
      </c>
      <c r="Y64" s="23">
        <v>0</v>
      </c>
      <c r="Z64" s="23">
        <v>0</v>
      </c>
      <c r="AA64" s="23"/>
      <c r="AB64" s="23">
        <v>0</v>
      </c>
      <c r="AC64" s="23">
        <v>0</v>
      </c>
      <c r="AD64" s="23">
        <v>0</v>
      </c>
      <c r="AE64" s="23">
        <v>5.5E-2</v>
      </c>
      <c r="AF64" s="23">
        <v>0</v>
      </c>
      <c r="AG64" s="23">
        <v>0</v>
      </c>
      <c r="AH64" s="23">
        <v>0</v>
      </c>
      <c r="AI64" s="23">
        <v>0</v>
      </c>
      <c r="AJ64" s="23">
        <v>4.1000000000000002E-2</v>
      </c>
      <c r="AK64" s="23">
        <v>0</v>
      </c>
      <c r="AL64" s="23">
        <v>3.2000000000000001E-2</v>
      </c>
      <c r="AM64" s="23">
        <v>0</v>
      </c>
      <c r="AN64" s="23">
        <v>0</v>
      </c>
      <c r="AO64" s="24">
        <v>0</v>
      </c>
      <c r="AP64" s="10"/>
      <c r="AQ64" s="29">
        <v>2.8000000000000001E-2</v>
      </c>
      <c r="AR64" s="23">
        <v>3.9E-2</v>
      </c>
      <c r="AS64" s="23">
        <v>0</v>
      </c>
      <c r="AT64" s="23">
        <v>0</v>
      </c>
      <c r="AU64" s="23">
        <v>3.5999999999999997E-2</v>
      </c>
      <c r="AV64" s="23">
        <v>2.3E-2</v>
      </c>
      <c r="AW64" s="23">
        <v>2.1999999999999999E-2</v>
      </c>
      <c r="AX64" s="23">
        <v>0.01</v>
      </c>
      <c r="AY64" s="23">
        <v>3.1E-2</v>
      </c>
      <c r="AZ64" s="23">
        <v>3.5000000000000003E-2</v>
      </c>
      <c r="BA64" s="23">
        <v>0</v>
      </c>
      <c r="BB64" s="23">
        <v>8.5000000000000006E-2</v>
      </c>
      <c r="BC64" s="23">
        <v>9.0999999999999998E-2</v>
      </c>
      <c r="BD64" s="23">
        <v>0</v>
      </c>
      <c r="BE64" s="23">
        <v>1.6E-2</v>
      </c>
      <c r="BF64" s="23">
        <v>0</v>
      </c>
      <c r="BG64" s="23">
        <v>0.14599999999999999</v>
      </c>
      <c r="BH64" s="23">
        <v>0</v>
      </c>
      <c r="BI64" s="23">
        <v>3.6999999999999998E-2</v>
      </c>
      <c r="BJ64" s="24">
        <v>0</v>
      </c>
      <c r="BK64" s="10"/>
      <c r="BL64" s="10"/>
      <c r="BM64" s="10"/>
      <c r="BN64" s="10"/>
      <c r="BO64" s="10"/>
      <c r="BP64" s="10"/>
    </row>
    <row r="65" spans="1:68">
      <c r="A65" s="29">
        <v>4.9000000000000002E-2</v>
      </c>
      <c r="B65" s="23">
        <v>9.1999999999999998E-2</v>
      </c>
      <c r="C65" s="23">
        <v>6.9000000000000006E-2</v>
      </c>
      <c r="D65" s="23">
        <v>0</v>
      </c>
      <c r="E65" s="23">
        <v>7.3999999999999996E-2</v>
      </c>
      <c r="F65" s="23">
        <v>0.13900000000000001</v>
      </c>
      <c r="G65" s="23">
        <v>2.5000000000000001E-2</v>
      </c>
      <c r="H65" s="23">
        <v>9.7000000000000003E-2</v>
      </c>
      <c r="I65" s="23">
        <v>8.1000000000000003E-2</v>
      </c>
      <c r="J65" s="23">
        <v>2.8000000000000001E-2</v>
      </c>
      <c r="K65" s="23">
        <v>6.9000000000000006E-2</v>
      </c>
      <c r="L65" s="23">
        <v>9.2999999999999999E-2</v>
      </c>
      <c r="M65" s="23">
        <v>0.11</v>
      </c>
      <c r="N65" s="23">
        <v>1.7999999999999999E-2</v>
      </c>
      <c r="O65" s="23">
        <v>0</v>
      </c>
      <c r="P65" s="23">
        <v>0.17599999999999999</v>
      </c>
      <c r="Q65" s="23">
        <v>0</v>
      </c>
      <c r="R65" s="23">
        <v>0.01</v>
      </c>
      <c r="S65" s="23">
        <v>0.11700000000000001</v>
      </c>
      <c r="T65" s="24">
        <v>0</v>
      </c>
      <c r="U65" s="10"/>
      <c r="V65" s="29">
        <v>1.0999999999999999E-2</v>
      </c>
      <c r="W65" s="23">
        <v>5.0999999999999997E-2</v>
      </c>
      <c r="X65" s="23">
        <v>0</v>
      </c>
      <c r="Y65" s="23">
        <v>0</v>
      </c>
      <c r="Z65" s="23">
        <v>0</v>
      </c>
      <c r="AA65" s="23"/>
      <c r="AB65" s="23">
        <v>0</v>
      </c>
      <c r="AC65" s="23"/>
      <c r="AD65" s="23">
        <v>9.9000000000000005E-2</v>
      </c>
      <c r="AE65" s="23">
        <v>3.2000000000000001E-2</v>
      </c>
      <c r="AF65" s="23">
        <v>0</v>
      </c>
      <c r="AG65" s="23">
        <v>0</v>
      </c>
      <c r="AH65" s="23">
        <v>0</v>
      </c>
      <c r="AI65" s="23">
        <v>8.5999999999999993E-2</v>
      </c>
      <c r="AJ65" s="23">
        <v>7.6999999999999999E-2</v>
      </c>
      <c r="AK65" s="23">
        <v>0</v>
      </c>
      <c r="AL65" s="23">
        <v>0</v>
      </c>
      <c r="AM65" s="23">
        <v>0</v>
      </c>
      <c r="AN65" s="23">
        <v>4.9000000000000002E-2</v>
      </c>
      <c r="AO65" s="24">
        <v>5.6000000000000001E-2</v>
      </c>
      <c r="AP65" s="10"/>
      <c r="AQ65" s="29">
        <v>2.9000000000000001E-2</v>
      </c>
      <c r="AR65" s="23">
        <v>9.5000000000000001E-2</v>
      </c>
      <c r="AS65" s="23">
        <v>0</v>
      </c>
      <c r="AT65" s="23">
        <v>0</v>
      </c>
      <c r="AU65" s="23">
        <v>0.02</v>
      </c>
      <c r="AV65" s="23">
        <v>2.5000000000000001E-2</v>
      </c>
      <c r="AW65" s="23">
        <v>0</v>
      </c>
      <c r="AX65" s="23">
        <v>0</v>
      </c>
      <c r="AY65" s="23">
        <v>0</v>
      </c>
      <c r="AZ65" s="23">
        <v>0</v>
      </c>
      <c r="BA65" s="23">
        <v>0</v>
      </c>
      <c r="BB65" s="23">
        <v>4.4999999999999998E-2</v>
      </c>
      <c r="BC65" s="23">
        <v>0</v>
      </c>
      <c r="BD65" s="23">
        <v>8.7999999999999995E-2</v>
      </c>
      <c r="BE65" s="23">
        <v>1.4999999999999999E-2</v>
      </c>
      <c r="BF65" s="23">
        <v>7.1999999999999995E-2</v>
      </c>
      <c r="BG65" s="23">
        <v>0</v>
      </c>
      <c r="BH65" s="23">
        <v>4.7E-2</v>
      </c>
      <c r="BI65" s="23">
        <v>4.1000000000000002E-2</v>
      </c>
      <c r="BJ65" s="24">
        <v>0.108</v>
      </c>
      <c r="BK65" s="10"/>
      <c r="BL65" s="10"/>
      <c r="BM65" s="10"/>
      <c r="BN65" s="10"/>
      <c r="BO65" s="10"/>
      <c r="BP65" s="10"/>
    </row>
    <row r="66" spans="1:68">
      <c r="A66" s="29">
        <v>0.13500000000000001</v>
      </c>
      <c r="B66" s="23">
        <v>5.8999999999999997E-2</v>
      </c>
      <c r="C66" s="23">
        <v>2.7E-2</v>
      </c>
      <c r="D66" s="23">
        <v>0</v>
      </c>
      <c r="E66" s="23">
        <v>7.6999999999999999E-2</v>
      </c>
      <c r="F66" s="23">
        <v>7.0000000000000001E-3</v>
      </c>
      <c r="G66" s="23">
        <v>3.5000000000000003E-2</v>
      </c>
      <c r="H66" s="23">
        <v>0.115</v>
      </c>
      <c r="I66" s="23">
        <v>0.14799999999999999</v>
      </c>
      <c r="J66" s="23">
        <v>9.6000000000000002E-2</v>
      </c>
      <c r="K66" s="23">
        <v>0.11899999999999999</v>
      </c>
      <c r="L66" s="23">
        <v>2.5999999999999999E-2</v>
      </c>
      <c r="M66" s="23">
        <v>2.5999999999999999E-2</v>
      </c>
      <c r="N66" s="23">
        <v>0.151</v>
      </c>
      <c r="O66" s="23">
        <v>6.9000000000000006E-2</v>
      </c>
      <c r="P66" s="23">
        <v>1.4999999999999999E-2</v>
      </c>
      <c r="Q66" s="23">
        <v>0.121</v>
      </c>
      <c r="R66" s="23">
        <v>0</v>
      </c>
      <c r="S66" s="23">
        <v>2.5000000000000001E-2</v>
      </c>
      <c r="T66" s="24">
        <v>3.2000000000000001E-2</v>
      </c>
      <c r="U66" s="10"/>
      <c r="V66" s="29">
        <v>7.0000000000000001E-3</v>
      </c>
      <c r="W66" s="23">
        <v>2.8000000000000001E-2</v>
      </c>
      <c r="X66" s="23">
        <v>0</v>
      </c>
      <c r="Y66" s="23">
        <v>0</v>
      </c>
      <c r="Z66" s="23">
        <v>0</v>
      </c>
      <c r="AA66" s="23"/>
      <c r="AB66" s="23">
        <v>0</v>
      </c>
      <c r="AC66" s="23"/>
      <c r="AD66" s="23">
        <v>2.3E-2</v>
      </c>
      <c r="AE66" s="23">
        <v>3.7999999999999999E-2</v>
      </c>
      <c r="AF66" s="23">
        <v>0</v>
      </c>
      <c r="AG66" s="23">
        <v>6.7000000000000004E-2</v>
      </c>
      <c r="AH66" s="23">
        <v>0</v>
      </c>
      <c r="AI66" s="23">
        <v>0</v>
      </c>
      <c r="AJ66" s="23">
        <v>0</v>
      </c>
      <c r="AK66" s="23">
        <v>0</v>
      </c>
      <c r="AL66" s="23">
        <v>0.09</v>
      </c>
      <c r="AM66" s="23">
        <v>2.3E-2</v>
      </c>
      <c r="AN66" s="23">
        <v>0</v>
      </c>
      <c r="AO66" s="24">
        <v>6.6000000000000003E-2</v>
      </c>
      <c r="AP66" s="10"/>
      <c r="AQ66" s="29">
        <v>0.11899999999999999</v>
      </c>
      <c r="AR66" s="23">
        <v>0</v>
      </c>
      <c r="AS66" s="23">
        <v>0</v>
      </c>
      <c r="AT66" s="23">
        <v>0.11700000000000001</v>
      </c>
      <c r="AU66" s="23">
        <v>3.5000000000000003E-2</v>
      </c>
      <c r="AV66" s="23">
        <v>0</v>
      </c>
      <c r="AW66" s="23">
        <v>0</v>
      </c>
      <c r="AX66" s="23">
        <v>0.11</v>
      </c>
      <c r="AY66" s="23">
        <v>0</v>
      </c>
      <c r="AZ66" s="23">
        <v>0</v>
      </c>
      <c r="BA66" s="23">
        <v>0</v>
      </c>
      <c r="BB66" s="23">
        <v>2.5000000000000001E-2</v>
      </c>
      <c r="BC66" s="23">
        <v>0</v>
      </c>
      <c r="BD66" s="23">
        <v>2.5999999999999999E-2</v>
      </c>
      <c r="BE66" s="23">
        <v>0.19600000000000001</v>
      </c>
      <c r="BF66" s="23">
        <v>3.7999999999999999E-2</v>
      </c>
      <c r="BG66" s="23">
        <v>2.8000000000000001E-2</v>
      </c>
      <c r="BH66" s="23">
        <v>0</v>
      </c>
      <c r="BI66" s="23">
        <v>3.5000000000000003E-2</v>
      </c>
      <c r="BJ66" s="24">
        <v>2.5000000000000001E-2</v>
      </c>
      <c r="BK66" s="10"/>
      <c r="BL66" s="10"/>
      <c r="BM66" s="10"/>
      <c r="BN66" s="10"/>
      <c r="BO66" s="10"/>
      <c r="BP66" s="10"/>
    </row>
    <row r="67" spans="1:68">
      <c r="A67" s="29">
        <v>5.3999999999999999E-2</v>
      </c>
      <c r="B67" s="23">
        <v>0</v>
      </c>
      <c r="C67" s="23">
        <v>0</v>
      </c>
      <c r="D67" s="23">
        <v>9.4E-2</v>
      </c>
      <c r="E67" s="23">
        <v>4.4999999999999998E-2</v>
      </c>
      <c r="F67" s="23">
        <v>0</v>
      </c>
      <c r="G67" s="23">
        <v>5.8999999999999997E-2</v>
      </c>
      <c r="H67" s="23">
        <v>0.217</v>
      </c>
      <c r="I67" s="23">
        <v>0.20899999999999999</v>
      </c>
      <c r="J67" s="23">
        <v>0.16800000000000001</v>
      </c>
      <c r="K67" s="23">
        <v>0.13400000000000001</v>
      </c>
      <c r="L67" s="23">
        <v>0.114</v>
      </c>
      <c r="M67" s="23">
        <v>0</v>
      </c>
      <c r="N67" s="23">
        <v>6.7000000000000004E-2</v>
      </c>
      <c r="O67" s="23">
        <v>0</v>
      </c>
      <c r="P67" s="23">
        <v>3.5000000000000003E-2</v>
      </c>
      <c r="Q67" s="23">
        <v>0</v>
      </c>
      <c r="R67" s="23">
        <v>0.14299999999999999</v>
      </c>
      <c r="S67" s="23">
        <v>0</v>
      </c>
      <c r="T67" s="24">
        <v>0.127</v>
      </c>
      <c r="U67" s="10"/>
      <c r="V67" s="29">
        <v>0</v>
      </c>
      <c r="W67" s="23">
        <v>0</v>
      </c>
      <c r="X67" s="23">
        <v>0</v>
      </c>
      <c r="Y67" s="23">
        <v>2.1999999999999999E-2</v>
      </c>
      <c r="Z67" s="23">
        <v>0</v>
      </c>
      <c r="AA67" s="23"/>
      <c r="AB67" s="23">
        <v>0</v>
      </c>
      <c r="AC67" s="23"/>
      <c r="AD67" s="23">
        <v>0</v>
      </c>
      <c r="AE67" s="23">
        <v>0</v>
      </c>
      <c r="AF67" s="23">
        <v>0</v>
      </c>
      <c r="AG67" s="23">
        <v>7.8E-2</v>
      </c>
      <c r="AH67" s="23">
        <v>2.3E-2</v>
      </c>
      <c r="AI67" s="23">
        <v>0.115</v>
      </c>
      <c r="AJ67" s="23">
        <v>0</v>
      </c>
      <c r="AK67" s="23">
        <v>7.0999999999999994E-2</v>
      </c>
      <c r="AL67" s="23">
        <v>0</v>
      </c>
      <c r="AM67" s="23">
        <v>8.4000000000000005E-2</v>
      </c>
      <c r="AN67" s="23">
        <v>1.2999999999999999E-2</v>
      </c>
      <c r="AO67" s="24">
        <v>5.1999999999999998E-2</v>
      </c>
      <c r="AP67" s="10"/>
      <c r="AQ67" s="29">
        <v>0.11600000000000001</v>
      </c>
      <c r="AR67" s="23">
        <v>1.9E-2</v>
      </c>
      <c r="AS67" s="23">
        <v>6.7000000000000004E-2</v>
      </c>
      <c r="AT67" s="23">
        <v>8.4000000000000005E-2</v>
      </c>
      <c r="AU67" s="23">
        <v>0</v>
      </c>
      <c r="AV67" s="23">
        <v>0</v>
      </c>
      <c r="AW67" s="23">
        <v>0</v>
      </c>
      <c r="AX67" s="23">
        <v>0</v>
      </c>
      <c r="AY67" s="23">
        <v>0.08</v>
      </c>
      <c r="AZ67" s="23">
        <v>0</v>
      </c>
      <c r="BA67" s="23">
        <v>0</v>
      </c>
      <c r="BB67" s="23">
        <v>0</v>
      </c>
      <c r="BC67" s="23">
        <v>3.5000000000000003E-2</v>
      </c>
      <c r="BD67" s="23">
        <v>0</v>
      </c>
      <c r="BE67" s="23">
        <v>5.5E-2</v>
      </c>
      <c r="BF67" s="23">
        <v>5.7000000000000002E-2</v>
      </c>
      <c r="BG67" s="23">
        <v>4.8000000000000001E-2</v>
      </c>
      <c r="BH67" s="23">
        <v>2.3E-2</v>
      </c>
      <c r="BI67" s="23">
        <v>0.03</v>
      </c>
      <c r="BJ67" s="24">
        <v>0.14499999999999999</v>
      </c>
      <c r="BK67" s="10"/>
      <c r="BL67" s="10"/>
      <c r="BM67" s="10"/>
      <c r="BN67" s="10"/>
      <c r="BO67" s="10"/>
      <c r="BP67" s="10"/>
    </row>
    <row r="68" spans="1:68">
      <c r="A68" s="29">
        <v>6.6000000000000003E-2</v>
      </c>
      <c r="B68" s="23">
        <v>0.03</v>
      </c>
      <c r="C68" s="23">
        <v>2.7E-2</v>
      </c>
      <c r="D68" s="23">
        <v>0.14099999999999999</v>
      </c>
      <c r="E68" s="23">
        <v>0</v>
      </c>
      <c r="F68" s="23">
        <v>0.06</v>
      </c>
      <c r="G68" s="23">
        <v>5.5E-2</v>
      </c>
      <c r="H68" s="23">
        <v>0</v>
      </c>
      <c r="I68" s="23">
        <v>0.126</v>
      </c>
      <c r="J68" s="23">
        <v>0</v>
      </c>
      <c r="K68" s="23">
        <v>9.6000000000000002E-2</v>
      </c>
      <c r="L68" s="23">
        <v>0.114</v>
      </c>
      <c r="M68" s="23">
        <v>0</v>
      </c>
      <c r="N68" s="23">
        <v>0.06</v>
      </c>
      <c r="O68" s="23">
        <v>0</v>
      </c>
      <c r="P68" s="23">
        <v>0.11600000000000001</v>
      </c>
      <c r="Q68" s="23">
        <v>7.9000000000000001E-2</v>
      </c>
      <c r="R68" s="23">
        <v>0.06</v>
      </c>
      <c r="S68" s="23">
        <v>0.16600000000000001</v>
      </c>
      <c r="T68" s="24">
        <v>7.0000000000000007E-2</v>
      </c>
      <c r="U68" s="10"/>
      <c r="V68" s="29">
        <v>0</v>
      </c>
      <c r="W68" s="23">
        <v>0</v>
      </c>
      <c r="X68" s="23">
        <v>2.1999999999999999E-2</v>
      </c>
      <c r="Y68" s="23">
        <v>0</v>
      </c>
      <c r="Z68" s="23">
        <v>0</v>
      </c>
      <c r="AA68" s="23"/>
      <c r="AB68" s="23">
        <v>0</v>
      </c>
      <c r="AC68" s="23"/>
      <c r="AD68" s="23">
        <v>0</v>
      </c>
      <c r="AE68" s="23">
        <v>5.3999999999999999E-2</v>
      </c>
      <c r="AF68" s="23">
        <v>0</v>
      </c>
      <c r="AG68" s="23">
        <v>5.6000000000000001E-2</v>
      </c>
      <c r="AH68" s="23">
        <v>0</v>
      </c>
      <c r="AI68" s="23">
        <v>0</v>
      </c>
      <c r="AJ68" s="23">
        <v>0</v>
      </c>
      <c r="AK68" s="23">
        <v>4.5999999999999999E-2</v>
      </c>
      <c r="AL68" s="23">
        <v>2.3E-2</v>
      </c>
      <c r="AM68" s="23">
        <v>0</v>
      </c>
      <c r="AN68" s="23">
        <v>0</v>
      </c>
      <c r="AO68" s="24">
        <v>5.1999999999999998E-2</v>
      </c>
      <c r="AP68" s="10"/>
      <c r="AQ68" s="29">
        <v>3.6999999999999998E-2</v>
      </c>
      <c r="AR68" s="23">
        <v>0</v>
      </c>
      <c r="AS68" s="23">
        <v>2.5000000000000001E-2</v>
      </c>
      <c r="AT68" s="23">
        <v>0</v>
      </c>
      <c r="AU68" s="23">
        <v>0.107</v>
      </c>
      <c r="AV68" s="23">
        <v>0</v>
      </c>
      <c r="AW68" s="23">
        <v>5.8000000000000003E-2</v>
      </c>
      <c r="AX68" s="23">
        <v>0</v>
      </c>
      <c r="AY68" s="23">
        <v>0.13500000000000001</v>
      </c>
      <c r="AZ68" s="23">
        <v>0</v>
      </c>
      <c r="BA68" s="23">
        <v>0</v>
      </c>
      <c r="BB68" s="23">
        <v>0</v>
      </c>
      <c r="BC68" s="23">
        <v>0</v>
      </c>
      <c r="BD68" s="23">
        <v>0.11</v>
      </c>
      <c r="BE68" s="23">
        <v>0.14199999999999999</v>
      </c>
      <c r="BF68" s="23">
        <v>0</v>
      </c>
      <c r="BG68" s="23">
        <v>0</v>
      </c>
      <c r="BH68" s="23">
        <v>5.6000000000000001E-2</v>
      </c>
      <c r="BI68" s="23">
        <v>0</v>
      </c>
      <c r="BJ68" s="24">
        <v>0</v>
      </c>
      <c r="BK68" s="10"/>
      <c r="BL68" s="10"/>
      <c r="BM68" s="10"/>
      <c r="BN68" s="10"/>
      <c r="BO68" s="10"/>
      <c r="BP68" s="10"/>
    </row>
    <row r="69" spans="1:68">
      <c r="A69" s="29">
        <v>6.8000000000000005E-2</v>
      </c>
      <c r="B69" s="23">
        <v>2.4E-2</v>
      </c>
      <c r="C69" s="23">
        <v>6.8000000000000005E-2</v>
      </c>
      <c r="D69" s="23">
        <v>0.155</v>
      </c>
      <c r="E69" s="23">
        <v>7.8E-2</v>
      </c>
      <c r="F69" s="23">
        <v>0.108</v>
      </c>
      <c r="G69" s="23">
        <v>0</v>
      </c>
      <c r="H69" s="23">
        <v>8.5999999999999993E-2</v>
      </c>
      <c r="I69" s="23">
        <v>0.03</v>
      </c>
      <c r="J69" s="23">
        <v>0.10299999999999999</v>
      </c>
      <c r="K69" s="23">
        <v>0</v>
      </c>
      <c r="L69" s="23">
        <v>6.8000000000000005E-2</v>
      </c>
      <c r="M69" s="23">
        <v>0.16</v>
      </c>
      <c r="N69" s="23">
        <v>8.1000000000000003E-2</v>
      </c>
      <c r="O69" s="23">
        <v>0.122</v>
      </c>
      <c r="P69" s="23">
        <v>0.153</v>
      </c>
      <c r="Q69" s="23">
        <v>0</v>
      </c>
      <c r="R69" s="23">
        <v>7.4999999999999997E-2</v>
      </c>
      <c r="S69" s="23">
        <v>5.1999999999999998E-2</v>
      </c>
      <c r="T69" s="24">
        <v>0</v>
      </c>
      <c r="U69" s="10"/>
      <c r="V69" s="29">
        <v>0</v>
      </c>
      <c r="W69" s="23">
        <v>0</v>
      </c>
      <c r="X69" s="23">
        <v>4.1000000000000002E-2</v>
      </c>
      <c r="Y69" s="23">
        <v>0</v>
      </c>
      <c r="Z69" s="23">
        <v>0.10199999999999999</v>
      </c>
      <c r="AA69" s="23"/>
      <c r="AB69" s="23">
        <v>0</v>
      </c>
      <c r="AC69" s="23"/>
      <c r="AD69" s="23">
        <v>0</v>
      </c>
      <c r="AE69" s="23">
        <v>4.9000000000000002E-2</v>
      </c>
      <c r="AF69" s="23">
        <v>0</v>
      </c>
      <c r="AG69" s="23">
        <v>0.10199999999999999</v>
      </c>
      <c r="AH69" s="23">
        <v>0</v>
      </c>
      <c r="AI69" s="23">
        <v>8.5000000000000006E-2</v>
      </c>
      <c r="AJ69" s="23">
        <v>5.1999999999999998E-2</v>
      </c>
      <c r="AK69" s="23">
        <v>0</v>
      </c>
      <c r="AL69" s="23">
        <v>0.14399999999999999</v>
      </c>
      <c r="AM69" s="23">
        <v>5.1999999999999998E-2</v>
      </c>
      <c r="AN69" s="23">
        <v>0.156</v>
      </c>
      <c r="AO69" s="24">
        <v>0</v>
      </c>
      <c r="AP69" s="10"/>
      <c r="AQ69" s="29">
        <v>0</v>
      </c>
      <c r="AR69" s="23">
        <v>0</v>
      </c>
      <c r="AS69" s="23">
        <v>0</v>
      </c>
      <c r="AT69" s="23">
        <v>0</v>
      </c>
      <c r="AU69" s="23">
        <v>5.8000000000000003E-2</v>
      </c>
      <c r="AV69" s="23">
        <v>9.1999999999999998E-2</v>
      </c>
      <c r="AW69" s="23">
        <v>0.04</v>
      </c>
      <c r="AX69" s="23">
        <v>5.1999999999999998E-2</v>
      </c>
      <c r="AY69" s="23">
        <v>7.8E-2</v>
      </c>
      <c r="AZ69" s="23">
        <v>0</v>
      </c>
      <c r="BA69" s="23">
        <v>0</v>
      </c>
      <c r="BB69" s="23">
        <v>0</v>
      </c>
      <c r="BC69" s="23">
        <v>0.124</v>
      </c>
      <c r="BD69" s="23">
        <v>0.14499999999999999</v>
      </c>
      <c r="BE69" s="23">
        <v>7.4999999999999997E-2</v>
      </c>
      <c r="BF69" s="23">
        <v>0</v>
      </c>
      <c r="BG69" s="23">
        <v>0</v>
      </c>
      <c r="BH69" s="23">
        <v>5.1999999999999998E-2</v>
      </c>
      <c r="BI69" s="23">
        <v>0</v>
      </c>
      <c r="BJ69" s="24">
        <v>0</v>
      </c>
      <c r="BK69" s="10"/>
      <c r="BL69" s="10"/>
      <c r="BM69" s="10"/>
      <c r="BN69" s="10"/>
      <c r="BO69" s="10"/>
      <c r="BP69" s="10"/>
    </row>
    <row r="70" spans="1:68">
      <c r="A70" s="29">
        <v>0</v>
      </c>
      <c r="B70" s="23">
        <v>0</v>
      </c>
      <c r="C70" s="23">
        <v>0</v>
      </c>
      <c r="D70" s="23">
        <v>9.7000000000000003E-2</v>
      </c>
      <c r="E70" s="23">
        <v>1.7000000000000001E-2</v>
      </c>
      <c r="F70" s="23">
        <v>0</v>
      </c>
      <c r="G70" s="23">
        <v>4.7E-2</v>
      </c>
      <c r="H70" s="23">
        <v>0.126</v>
      </c>
      <c r="I70" s="23">
        <v>5.5E-2</v>
      </c>
      <c r="J70" s="23">
        <v>5.7000000000000002E-2</v>
      </c>
      <c r="K70" s="23">
        <v>0.11600000000000001</v>
      </c>
      <c r="L70" s="23">
        <v>6.7000000000000004E-2</v>
      </c>
      <c r="M70" s="23">
        <v>0</v>
      </c>
      <c r="N70" s="23">
        <v>0.13500000000000001</v>
      </c>
      <c r="O70" s="23">
        <v>1.7000000000000001E-2</v>
      </c>
      <c r="P70" s="23">
        <v>0.14000000000000001</v>
      </c>
      <c r="Q70" s="23">
        <v>0</v>
      </c>
      <c r="R70" s="23">
        <v>0.158</v>
      </c>
      <c r="S70" s="23">
        <v>0</v>
      </c>
      <c r="T70" s="24">
        <v>2.3E-2</v>
      </c>
      <c r="U70" s="10"/>
      <c r="V70" s="29">
        <v>6.4000000000000001E-2</v>
      </c>
      <c r="W70" s="23">
        <v>0</v>
      </c>
      <c r="X70" s="23">
        <v>4.4999999999999998E-2</v>
      </c>
      <c r="Y70" s="23">
        <v>8.6999999999999994E-2</v>
      </c>
      <c r="Z70" s="23">
        <v>0.158</v>
      </c>
      <c r="AA70" s="23"/>
      <c r="AB70" s="23">
        <v>9.2999999999999999E-2</v>
      </c>
      <c r="AC70" s="23"/>
      <c r="AD70" s="23">
        <v>5.0000000000000001E-3</v>
      </c>
      <c r="AE70" s="23">
        <v>0</v>
      </c>
      <c r="AF70" s="23">
        <v>0</v>
      </c>
      <c r="AG70" s="23">
        <v>0</v>
      </c>
      <c r="AH70" s="23">
        <v>0</v>
      </c>
      <c r="AI70" s="23">
        <v>0</v>
      </c>
      <c r="AJ70" s="23">
        <v>0.10100000000000001</v>
      </c>
      <c r="AK70" s="23">
        <v>0</v>
      </c>
      <c r="AL70" s="23">
        <v>0.11700000000000001</v>
      </c>
      <c r="AM70" s="23">
        <v>8.7999999999999995E-2</v>
      </c>
      <c r="AN70" s="23">
        <v>0.14599999999999999</v>
      </c>
      <c r="AO70" s="24">
        <v>0.06</v>
      </c>
      <c r="AP70" s="10"/>
      <c r="AQ70" s="29">
        <v>0.05</v>
      </c>
      <c r="AR70" s="23">
        <v>0</v>
      </c>
      <c r="AS70" s="23">
        <v>2.3E-2</v>
      </c>
      <c r="AT70" s="23">
        <v>0</v>
      </c>
      <c r="AU70" s="23">
        <v>0</v>
      </c>
      <c r="AV70" s="23">
        <v>0</v>
      </c>
      <c r="AW70" s="23">
        <v>9.4E-2</v>
      </c>
      <c r="AX70" s="23">
        <v>4.1000000000000002E-2</v>
      </c>
      <c r="AY70" s="23">
        <v>9.1999999999999998E-2</v>
      </c>
      <c r="AZ70" s="23">
        <v>0.13700000000000001</v>
      </c>
      <c r="BA70" s="23">
        <v>0</v>
      </c>
      <c r="BB70" s="23">
        <v>0</v>
      </c>
      <c r="BC70" s="23">
        <v>2.1000000000000001E-2</v>
      </c>
      <c r="BD70" s="23">
        <v>5.8000000000000003E-2</v>
      </c>
      <c r="BE70" s="23">
        <v>0.113</v>
      </c>
      <c r="BF70" s="23">
        <v>0.27700000000000002</v>
      </c>
      <c r="BG70" s="23">
        <v>0</v>
      </c>
      <c r="BH70" s="23">
        <v>0</v>
      </c>
      <c r="BI70" s="23">
        <v>0</v>
      </c>
      <c r="BJ70" s="24">
        <v>1.6E-2</v>
      </c>
      <c r="BK70" s="10"/>
      <c r="BL70" s="10"/>
      <c r="BM70" s="10"/>
      <c r="BN70" s="10"/>
      <c r="BO70" s="10"/>
      <c r="BP70" s="10"/>
    </row>
    <row r="71" spans="1:68">
      <c r="A71" s="29">
        <v>0</v>
      </c>
      <c r="B71" s="23">
        <v>0.184</v>
      </c>
      <c r="C71" s="23">
        <v>0.16900000000000001</v>
      </c>
      <c r="D71" s="23">
        <v>0.14199999999999999</v>
      </c>
      <c r="E71" s="23">
        <v>0.157</v>
      </c>
      <c r="F71" s="23">
        <v>3.1E-2</v>
      </c>
      <c r="G71" s="23">
        <v>0</v>
      </c>
      <c r="H71" s="23">
        <v>0.17699999999999999</v>
      </c>
      <c r="I71" s="23">
        <v>0.13500000000000001</v>
      </c>
      <c r="J71" s="23">
        <v>0.125</v>
      </c>
      <c r="K71" s="23">
        <v>2.7E-2</v>
      </c>
      <c r="L71" s="23">
        <v>0.14399999999999999</v>
      </c>
      <c r="M71" s="23">
        <v>0</v>
      </c>
      <c r="N71" s="23">
        <v>0</v>
      </c>
      <c r="O71" s="23">
        <v>0</v>
      </c>
      <c r="P71" s="23">
        <v>0</v>
      </c>
      <c r="Q71" s="23">
        <v>6.0000000000000001E-3</v>
      </c>
      <c r="R71" s="23">
        <v>7.0999999999999994E-2</v>
      </c>
      <c r="S71" s="23">
        <v>0</v>
      </c>
      <c r="T71" s="24">
        <v>8.8999999999999996E-2</v>
      </c>
      <c r="U71" s="10"/>
      <c r="V71" s="29">
        <v>9.5000000000000001E-2</v>
      </c>
      <c r="W71" s="23">
        <v>1.9E-2</v>
      </c>
      <c r="X71" s="23">
        <v>0</v>
      </c>
      <c r="Y71" s="23">
        <v>0</v>
      </c>
      <c r="Z71" s="23">
        <v>0</v>
      </c>
      <c r="AA71" s="23"/>
      <c r="AB71" s="23">
        <v>1.7999999999999999E-2</v>
      </c>
      <c r="AC71" s="23"/>
      <c r="AD71" s="23"/>
      <c r="AE71" s="23">
        <v>8.3000000000000004E-2</v>
      </c>
      <c r="AF71" s="23">
        <v>7.4999999999999997E-2</v>
      </c>
      <c r="AG71" s="23">
        <v>7.0000000000000007E-2</v>
      </c>
      <c r="AH71" s="23">
        <v>0</v>
      </c>
      <c r="AI71" s="23">
        <v>2.5999999999999999E-2</v>
      </c>
      <c r="AJ71" s="23">
        <v>0.19400000000000001</v>
      </c>
      <c r="AK71" s="23">
        <v>2.5999999999999999E-2</v>
      </c>
      <c r="AL71" s="23">
        <v>3.1E-2</v>
      </c>
      <c r="AM71" s="23">
        <v>0.10299999999999999</v>
      </c>
      <c r="AN71" s="23">
        <v>9.1999999999999998E-2</v>
      </c>
      <c r="AO71" s="24">
        <v>0</v>
      </c>
      <c r="AP71" s="10"/>
      <c r="AQ71" s="29">
        <v>3.5000000000000003E-2</v>
      </c>
      <c r="AR71" s="23">
        <v>3.9E-2</v>
      </c>
      <c r="AS71" s="23">
        <v>0.05</v>
      </c>
      <c r="AT71" s="23">
        <v>0</v>
      </c>
      <c r="AU71" s="23">
        <v>0</v>
      </c>
      <c r="AV71" s="23">
        <v>4.1000000000000002E-2</v>
      </c>
      <c r="AW71" s="23">
        <v>0.105</v>
      </c>
      <c r="AX71" s="23">
        <v>0</v>
      </c>
      <c r="AY71" s="23">
        <v>5.8000000000000003E-2</v>
      </c>
      <c r="AZ71" s="23">
        <v>6.9000000000000006E-2</v>
      </c>
      <c r="BA71" s="23">
        <v>0</v>
      </c>
      <c r="BB71" s="23">
        <v>9.8000000000000004E-2</v>
      </c>
      <c r="BC71" s="23">
        <v>3.1E-2</v>
      </c>
      <c r="BD71" s="23">
        <v>7.1999999999999995E-2</v>
      </c>
      <c r="BE71" s="23">
        <v>1.0999999999999999E-2</v>
      </c>
      <c r="BF71" s="23">
        <v>0.155</v>
      </c>
      <c r="BG71" s="23">
        <v>0</v>
      </c>
      <c r="BH71" s="23">
        <v>0</v>
      </c>
      <c r="BI71" s="23">
        <v>0</v>
      </c>
      <c r="BJ71" s="24">
        <v>0</v>
      </c>
      <c r="BK71" s="10"/>
      <c r="BL71" s="10"/>
      <c r="BM71" s="10"/>
      <c r="BN71" s="10"/>
      <c r="BO71" s="10"/>
      <c r="BP71" s="10"/>
    </row>
    <row r="72" spans="1:68">
      <c r="A72" s="29">
        <v>4.3999999999999997E-2</v>
      </c>
      <c r="B72" s="23">
        <v>0</v>
      </c>
      <c r="C72" s="23">
        <v>0.124</v>
      </c>
      <c r="D72" s="23">
        <v>0</v>
      </c>
      <c r="E72" s="23">
        <v>0</v>
      </c>
      <c r="F72" s="23">
        <v>1.4E-2</v>
      </c>
      <c r="G72" s="23">
        <v>0.18</v>
      </c>
      <c r="H72" s="23">
        <v>4.8000000000000001E-2</v>
      </c>
      <c r="I72" s="23">
        <v>0</v>
      </c>
      <c r="J72" s="23">
        <v>4.5999999999999999E-2</v>
      </c>
      <c r="K72" s="23">
        <v>5.2999999999999999E-2</v>
      </c>
      <c r="L72" s="23">
        <v>8.4000000000000005E-2</v>
      </c>
      <c r="M72" s="23">
        <v>1.2999999999999999E-2</v>
      </c>
      <c r="N72" s="23">
        <v>0.104</v>
      </c>
      <c r="O72" s="23">
        <v>0</v>
      </c>
      <c r="P72" s="23">
        <v>4.5999999999999999E-2</v>
      </c>
      <c r="Q72" s="23">
        <v>0</v>
      </c>
      <c r="R72" s="23">
        <v>0.06</v>
      </c>
      <c r="S72" s="23">
        <v>1.7000000000000001E-2</v>
      </c>
      <c r="T72" s="24">
        <v>9.0999999999999998E-2</v>
      </c>
      <c r="U72" s="10"/>
      <c r="V72" s="29">
        <v>0</v>
      </c>
      <c r="W72" s="23">
        <v>0</v>
      </c>
      <c r="X72" s="23">
        <v>0</v>
      </c>
      <c r="Y72" s="23">
        <v>0</v>
      </c>
      <c r="Z72" s="23">
        <v>0</v>
      </c>
      <c r="AA72" s="23"/>
      <c r="AB72" s="23">
        <v>1.7999999999999999E-2</v>
      </c>
      <c r="AC72" s="23"/>
      <c r="AD72" s="23"/>
      <c r="AE72" s="23">
        <v>8.0000000000000002E-3</v>
      </c>
      <c r="AF72" s="23">
        <v>0</v>
      </c>
      <c r="AG72" s="23">
        <v>2.9000000000000001E-2</v>
      </c>
      <c r="AH72" s="23">
        <v>0</v>
      </c>
      <c r="AI72" s="23">
        <v>0.04</v>
      </c>
      <c r="AJ72" s="23">
        <v>1.4999999999999999E-2</v>
      </c>
      <c r="AK72" s="23">
        <v>3.1E-2</v>
      </c>
      <c r="AL72" s="23">
        <v>5.7000000000000002E-2</v>
      </c>
      <c r="AM72" s="23">
        <v>0</v>
      </c>
      <c r="AN72" s="23">
        <v>0</v>
      </c>
      <c r="AO72" s="24">
        <v>2.5999999999999999E-2</v>
      </c>
      <c r="AP72" s="10"/>
      <c r="AQ72" s="29">
        <v>1.0999999999999999E-2</v>
      </c>
      <c r="AR72" s="23">
        <v>0</v>
      </c>
      <c r="AS72" s="23">
        <v>0</v>
      </c>
      <c r="AT72" s="23">
        <v>0.02</v>
      </c>
      <c r="AU72" s="23">
        <v>3.5000000000000003E-2</v>
      </c>
      <c r="AV72" s="23">
        <v>0</v>
      </c>
      <c r="AW72" s="23">
        <v>0</v>
      </c>
      <c r="AX72" s="23">
        <v>2.5000000000000001E-2</v>
      </c>
      <c r="AY72" s="23">
        <v>6.3E-2</v>
      </c>
      <c r="AZ72" s="23">
        <v>2.5999999999999999E-2</v>
      </c>
      <c r="BA72" s="23">
        <v>6.2E-2</v>
      </c>
      <c r="BB72" s="23">
        <v>6.0000000000000001E-3</v>
      </c>
      <c r="BC72" s="23">
        <v>0</v>
      </c>
      <c r="BD72" s="23">
        <v>6.6000000000000003E-2</v>
      </c>
      <c r="BE72" s="23">
        <v>0</v>
      </c>
      <c r="BF72" s="23">
        <v>5.6000000000000001E-2</v>
      </c>
      <c r="BG72" s="23">
        <v>0</v>
      </c>
      <c r="BH72" s="23">
        <v>0</v>
      </c>
      <c r="BI72" s="23">
        <v>0</v>
      </c>
      <c r="BJ72" s="24">
        <v>6.5000000000000002E-2</v>
      </c>
      <c r="BK72" s="10"/>
      <c r="BL72" s="10"/>
      <c r="BM72" s="10"/>
      <c r="BN72" s="10"/>
      <c r="BO72" s="10"/>
      <c r="BP72" s="10"/>
    </row>
    <row r="73" spans="1:68">
      <c r="A73" s="29">
        <v>0.115</v>
      </c>
      <c r="B73" s="23">
        <v>3.1E-2</v>
      </c>
      <c r="C73" s="23">
        <v>4.4999999999999998E-2</v>
      </c>
      <c r="D73" s="23">
        <v>6.8000000000000005E-2</v>
      </c>
      <c r="E73" s="23">
        <v>2.7E-2</v>
      </c>
      <c r="F73" s="23">
        <v>4.2999999999999997E-2</v>
      </c>
      <c r="G73" s="23">
        <v>0.21</v>
      </c>
      <c r="H73" s="23">
        <v>0.16600000000000001</v>
      </c>
      <c r="I73" s="23">
        <v>9.8000000000000004E-2</v>
      </c>
      <c r="J73" s="23">
        <v>0.106</v>
      </c>
      <c r="K73" s="23">
        <v>0.14899999999999999</v>
      </c>
      <c r="L73" s="23">
        <v>0</v>
      </c>
      <c r="M73" s="23">
        <v>0.126</v>
      </c>
      <c r="N73" s="23">
        <v>1.6E-2</v>
      </c>
      <c r="O73" s="23">
        <v>3.1E-2</v>
      </c>
      <c r="P73" s="23">
        <v>1.4E-2</v>
      </c>
      <c r="Q73" s="23">
        <v>0</v>
      </c>
      <c r="R73" s="23">
        <v>0</v>
      </c>
      <c r="S73" s="23">
        <v>0</v>
      </c>
      <c r="T73" s="24">
        <v>0.10100000000000001</v>
      </c>
      <c r="U73" s="10"/>
      <c r="V73" s="29">
        <v>0</v>
      </c>
      <c r="W73" s="23">
        <v>1.0999999999999999E-2</v>
      </c>
      <c r="X73" s="23">
        <v>0</v>
      </c>
      <c r="Y73" s="23">
        <v>0</v>
      </c>
      <c r="Z73" s="23">
        <v>3.1E-2</v>
      </c>
      <c r="AA73" s="23"/>
      <c r="AB73" s="23">
        <v>6.3E-2</v>
      </c>
      <c r="AC73" s="23"/>
      <c r="AD73" s="23"/>
      <c r="AE73" s="23">
        <v>9.9000000000000005E-2</v>
      </c>
      <c r="AF73" s="23">
        <v>0</v>
      </c>
      <c r="AG73" s="23">
        <v>0</v>
      </c>
      <c r="AH73" s="23">
        <v>2.7E-2</v>
      </c>
      <c r="AI73" s="23">
        <v>0</v>
      </c>
      <c r="AJ73" s="23">
        <v>1.2999999999999999E-2</v>
      </c>
      <c r="AK73" s="23">
        <v>0.161</v>
      </c>
      <c r="AL73" s="23">
        <v>9.9000000000000005E-2</v>
      </c>
      <c r="AM73" s="23">
        <v>8.7999999999999995E-2</v>
      </c>
      <c r="AN73" s="23">
        <v>6.8000000000000005E-2</v>
      </c>
      <c r="AO73" s="24">
        <v>2.5000000000000001E-2</v>
      </c>
      <c r="AP73" s="10"/>
      <c r="AQ73" s="29">
        <v>0</v>
      </c>
      <c r="AR73" s="23">
        <v>3.5999999999999997E-2</v>
      </c>
      <c r="AS73" s="23">
        <v>8.5000000000000006E-2</v>
      </c>
      <c r="AT73" s="23">
        <v>0</v>
      </c>
      <c r="AU73" s="23">
        <v>3.2000000000000001E-2</v>
      </c>
      <c r="AV73" s="23">
        <v>0</v>
      </c>
      <c r="AW73" s="23">
        <v>6.0000000000000001E-3</v>
      </c>
      <c r="AX73" s="23">
        <v>0</v>
      </c>
      <c r="AY73" s="23">
        <v>0</v>
      </c>
      <c r="AZ73" s="23">
        <v>0</v>
      </c>
      <c r="BA73" s="23">
        <v>0</v>
      </c>
      <c r="BB73" s="23">
        <v>5.8999999999999997E-2</v>
      </c>
      <c r="BC73" s="23">
        <v>0</v>
      </c>
      <c r="BD73" s="23">
        <v>0</v>
      </c>
      <c r="BE73" s="23">
        <v>0.13700000000000001</v>
      </c>
      <c r="BF73" s="23">
        <v>0</v>
      </c>
      <c r="BG73" s="23">
        <v>0</v>
      </c>
      <c r="BH73" s="23">
        <v>0</v>
      </c>
      <c r="BI73" s="23">
        <v>0</v>
      </c>
      <c r="BJ73" s="24">
        <v>0.126</v>
      </c>
      <c r="BK73" s="10"/>
      <c r="BL73" s="10"/>
      <c r="BM73" s="10"/>
      <c r="BN73" s="10"/>
      <c r="BO73" s="10"/>
      <c r="BP73" s="10"/>
    </row>
    <row r="74" spans="1:68">
      <c r="A74" s="29">
        <v>3.5000000000000003E-2</v>
      </c>
      <c r="B74" s="23">
        <v>6.6000000000000003E-2</v>
      </c>
      <c r="C74" s="23">
        <v>2.1000000000000001E-2</v>
      </c>
      <c r="D74" s="23">
        <v>5.8000000000000003E-2</v>
      </c>
      <c r="E74" s="23">
        <v>7.9000000000000001E-2</v>
      </c>
      <c r="F74" s="23">
        <v>0.14899999999999999</v>
      </c>
      <c r="G74" s="23">
        <v>0.20100000000000001</v>
      </c>
      <c r="H74" s="23">
        <v>0.14199999999999999</v>
      </c>
      <c r="I74" s="23">
        <v>0</v>
      </c>
      <c r="J74" s="23">
        <v>0</v>
      </c>
      <c r="K74" s="23">
        <v>0.123</v>
      </c>
      <c r="L74" s="23">
        <v>7.0000000000000007E-2</v>
      </c>
      <c r="M74" s="23">
        <v>0</v>
      </c>
      <c r="N74" s="23">
        <v>0</v>
      </c>
      <c r="O74" s="23">
        <v>6.8000000000000005E-2</v>
      </c>
      <c r="P74" s="23">
        <v>0.11899999999999999</v>
      </c>
      <c r="Q74" s="23">
        <v>1.4999999999999999E-2</v>
      </c>
      <c r="R74" s="23">
        <v>0.11799999999999999</v>
      </c>
      <c r="S74" s="23">
        <v>7.4999999999999997E-2</v>
      </c>
      <c r="T74" s="24">
        <v>0</v>
      </c>
      <c r="U74" s="10"/>
      <c r="V74" s="29">
        <v>0</v>
      </c>
      <c r="W74" s="23">
        <v>2.3E-2</v>
      </c>
      <c r="X74" s="23">
        <v>0</v>
      </c>
      <c r="Y74" s="23">
        <v>0</v>
      </c>
      <c r="Z74" s="23">
        <v>0.121</v>
      </c>
      <c r="AA74" s="23"/>
      <c r="AB74" s="23">
        <v>0</v>
      </c>
      <c r="AC74" s="23"/>
      <c r="AD74" s="23"/>
      <c r="AE74" s="23">
        <v>0.108</v>
      </c>
      <c r="AF74" s="23">
        <v>3.6999999999999998E-2</v>
      </c>
      <c r="AG74" s="23">
        <v>0.06</v>
      </c>
      <c r="AH74" s="23">
        <v>0</v>
      </c>
      <c r="AI74" s="23">
        <v>0</v>
      </c>
      <c r="AJ74" s="23">
        <v>0</v>
      </c>
      <c r="AK74" s="23">
        <v>0</v>
      </c>
      <c r="AL74" s="23">
        <v>0</v>
      </c>
      <c r="AM74" s="23">
        <v>0.107</v>
      </c>
      <c r="AN74" s="23">
        <v>0.13500000000000001</v>
      </c>
      <c r="AO74" s="24">
        <v>0</v>
      </c>
      <c r="AP74" s="10"/>
      <c r="AQ74" s="29">
        <v>0</v>
      </c>
      <c r="AR74" s="23">
        <v>1.7999999999999999E-2</v>
      </c>
      <c r="AS74" s="23">
        <v>0.129</v>
      </c>
      <c r="AT74" s="23">
        <v>2.7E-2</v>
      </c>
      <c r="AU74" s="23">
        <v>0.1</v>
      </c>
      <c r="AV74" s="23">
        <v>0</v>
      </c>
      <c r="AW74" s="23">
        <v>3.5000000000000003E-2</v>
      </c>
      <c r="AX74" s="23">
        <v>0</v>
      </c>
      <c r="AY74" s="23">
        <v>4.4999999999999998E-2</v>
      </c>
      <c r="AZ74" s="23">
        <v>0</v>
      </c>
      <c r="BA74" s="23">
        <v>0</v>
      </c>
      <c r="BB74" s="23">
        <v>5.1999999999999998E-2</v>
      </c>
      <c r="BC74" s="23">
        <v>0</v>
      </c>
      <c r="BD74" s="23">
        <v>0</v>
      </c>
      <c r="BE74" s="23">
        <v>0</v>
      </c>
      <c r="BF74" s="23">
        <v>1.6E-2</v>
      </c>
      <c r="BG74" s="23">
        <v>0</v>
      </c>
      <c r="BH74" s="23">
        <v>0</v>
      </c>
      <c r="BI74" s="23">
        <v>4.8000000000000001E-2</v>
      </c>
      <c r="BJ74" s="24">
        <v>2.5999999999999999E-2</v>
      </c>
      <c r="BK74" s="10"/>
      <c r="BL74" s="10"/>
      <c r="BM74" s="10"/>
      <c r="BN74" s="10"/>
      <c r="BO74" s="10"/>
      <c r="BP74" s="10"/>
    </row>
    <row r="75" spans="1:68">
      <c r="A75" s="29">
        <v>1.4999999999999999E-2</v>
      </c>
      <c r="B75" s="23">
        <v>0.108</v>
      </c>
      <c r="C75" s="23">
        <v>6.9000000000000006E-2</v>
      </c>
      <c r="D75" s="23">
        <v>7.0000000000000001E-3</v>
      </c>
      <c r="E75" s="23">
        <v>5.0999999999999997E-2</v>
      </c>
      <c r="F75" s="23">
        <v>3.5000000000000003E-2</v>
      </c>
      <c r="G75" s="23">
        <v>0.185</v>
      </c>
      <c r="H75" s="23">
        <v>6.9000000000000006E-2</v>
      </c>
      <c r="I75" s="23">
        <v>0.16400000000000001</v>
      </c>
      <c r="J75" s="23">
        <v>0</v>
      </c>
      <c r="K75" s="23">
        <v>0</v>
      </c>
      <c r="L75" s="23">
        <v>0.13600000000000001</v>
      </c>
      <c r="M75" s="23">
        <v>0.11600000000000001</v>
      </c>
      <c r="N75" s="23">
        <v>3.9E-2</v>
      </c>
      <c r="O75" s="23">
        <v>2.3E-2</v>
      </c>
      <c r="P75" s="23">
        <v>0.09</v>
      </c>
      <c r="Q75" s="23">
        <v>0.125</v>
      </c>
      <c r="R75" s="23">
        <v>0.14299999999999999</v>
      </c>
      <c r="S75" s="23">
        <v>0</v>
      </c>
      <c r="T75" s="24">
        <v>0.112</v>
      </c>
      <c r="U75" s="10"/>
      <c r="V75" s="29">
        <v>0</v>
      </c>
      <c r="W75" s="23">
        <v>0</v>
      </c>
      <c r="X75" s="23">
        <v>0</v>
      </c>
      <c r="Y75" s="23">
        <v>3.1E-2</v>
      </c>
      <c r="Z75" s="23">
        <v>2.8000000000000001E-2</v>
      </c>
      <c r="AA75" s="23"/>
      <c r="AB75" s="23">
        <v>2.5999999999999999E-2</v>
      </c>
      <c r="AC75" s="23"/>
      <c r="AD75" s="23"/>
      <c r="AE75" s="23">
        <v>3.9E-2</v>
      </c>
      <c r="AF75" s="23">
        <v>4.4999999999999998E-2</v>
      </c>
      <c r="AG75" s="23">
        <v>0.13</v>
      </c>
      <c r="AH75" s="23">
        <v>0</v>
      </c>
      <c r="AI75" s="23">
        <v>0.106</v>
      </c>
      <c r="AJ75" s="23">
        <v>5.5E-2</v>
      </c>
      <c r="AK75" s="23">
        <v>0</v>
      </c>
      <c r="AL75" s="23">
        <v>3.0000000000000001E-3</v>
      </c>
      <c r="AM75" s="23">
        <v>5.6000000000000001E-2</v>
      </c>
      <c r="AN75" s="23">
        <v>1.6E-2</v>
      </c>
      <c r="AO75" s="24">
        <v>0</v>
      </c>
      <c r="AP75" s="10"/>
      <c r="AQ75" s="29">
        <v>0.13</v>
      </c>
      <c r="AR75" s="23">
        <v>0</v>
      </c>
      <c r="AS75" s="23">
        <v>0</v>
      </c>
      <c r="AT75" s="23">
        <v>6.0999999999999999E-2</v>
      </c>
      <c r="AU75" s="23">
        <v>0.126</v>
      </c>
      <c r="AV75" s="23">
        <v>7.5999999999999998E-2</v>
      </c>
      <c r="AW75" s="23">
        <v>7.0000000000000007E-2</v>
      </c>
      <c r="AX75" s="23">
        <v>0</v>
      </c>
      <c r="AY75" s="23">
        <v>0.24199999999999999</v>
      </c>
      <c r="AZ75" s="23">
        <v>0</v>
      </c>
      <c r="BA75" s="23">
        <v>0</v>
      </c>
      <c r="BB75" s="23">
        <v>0.14699999999999999</v>
      </c>
      <c r="BC75" s="23">
        <v>0</v>
      </c>
      <c r="BD75" s="23">
        <v>2.5000000000000001E-2</v>
      </c>
      <c r="BE75" s="23">
        <v>0</v>
      </c>
      <c r="BF75" s="23">
        <v>8.0000000000000002E-3</v>
      </c>
      <c r="BG75" s="23">
        <v>0.109</v>
      </c>
      <c r="BH75" s="23">
        <v>0</v>
      </c>
      <c r="BI75" s="23">
        <v>0</v>
      </c>
      <c r="BJ75" s="24">
        <v>0</v>
      </c>
      <c r="BK75" s="10"/>
      <c r="BL75" s="10"/>
      <c r="BM75" s="10"/>
      <c r="BN75" s="10"/>
      <c r="BO75" s="10"/>
      <c r="BP75" s="10"/>
    </row>
    <row r="76" spans="1:68">
      <c r="A76" s="29">
        <v>0</v>
      </c>
      <c r="B76" s="23">
        <v>7.0999999999999994E-2</v>
      </c>
      <c r="C76" s="23">
        <v>0.10100000000000001</v>
      </c>
      <c r="D76" s="23">
        <v>0</v>
      </c>
      <c r="E76" s="23">
        <v>0.20300000000000001</v>
      </c>
      <c r="F76" s="23">
        <v>4.7E-2</v>
      </c>
      <c r="G76" s="23">
        <v>7.4999999999999997E-2</v>
      </c>
      <c r="H76" s="23">
        <v>0</v>
      </c>
      <c r="I76" s="23">
        <v>7.6999999999999999E-2</v>
      </c>
      <c r="J76" s="23">
        <v>2.5999999999999999E-2</v>
      </c>
      <c r="K76" s="23">
        <v>0</v>
      </c>
      <c r="L76" s="23">
        <v>2.3E-2</v>
      </c>
      <c r="M76" s="23">
        <v>0</v>
      </c>
      <c r="N76" s="23">
        <v>7.4999999999999997E-2</v>
      </c>
      <c r="O76" s="23">
        <v>0</v>
      </c>
      <c r="P76" s="23">
        <v>0.112</v>
      </c>
      <c r="Q76" s="23">
        <v>4.4999999999999998E-2</v>
      </c>
      <c r="R76" s="23">
        <v>2.8000000000000001E-2</v>
      </c>
      <c r="S76" s="23">
        <v>0.14199999999999999</v>
      </c>
      <c r="T76" s="24">
        <v>8.4000000000000005E-2</v>
      </c>
      <c r="U76" s="10"/>
      <c r="V76" s="29">
        <v>3.5000000000000003E-2</v>
      </c>
      <c r="W76" s="23">
        <v>0.03</v>
      </c>
      <c r="X76" s="23">
        <v>0</v>
      </c>
      <c r="Y76" s="23">
        <v>0</v>
      </c>
      <c r="Z76" s="23">
        <v>0.13500000000000001</v>
      </c>
      <c r="AA76" s="23"/>
      <c r="AB76" s="23">
        <v>2.3E-2</v>
      </c>
      <c r="AC76" s="23"/>
      <c r="AD76" s="23"/>
      <c r="AE76" s="23">
        <v>1.4999999999999999E-2</v>
      </c>
      <c r="AF76" s="23">
        <v>0.06</v>
      </c>
      <c r="AG76" s="23">
        <v>0</v>
      </c>
      <c r="AH76" s="23">
        <v>0</v>
      </c>
      <c r="AI76" s="23">
        <v>4.5999999999999999E-2</v>
      </c>
      <c r="AJ76" s="23">
        <v>0</v>
      </c>
      <c r="AK76" s="23">
        <v>5.2999999999999999E-2</v>
      </c>
      <c r="AL76" s="23">
        <v>0</v>
      </c>
      <c r="AM76" s="23">
        <v>0</v>
      </c>
      <c r="AN76" s="23">
        <v>0</v>
      </c>
      <c r="AO76" s="24">
        <v>0</v>
      </c>
      <c r="AP76" s="10"/>
      <c r="AQ76" s="29">
        <v>3.3000000000000002E-2</v>
      </c>
      <c r="AR76" s="23">
        <v>0</v>
      </c>
      <c r="AS76" s="23">
        <v>0.02</v>
      </c>
      <c r="AT76" s="23">
        <v>0</v>
      </c>
      <c r="AU76" s="23">
        <v>5.0000000000000001E-3</v>
      </c>
      <c r="AV76" s="23">
        <v>5.6000000000000001E-2</v>
      </c>
      <c r="AW76" s="23">
        <v>3.5999999999999997E-2</v>
      </c>
      <c r="AX76" s="23">
        <v>0</v>
      </c>
      <c r="AY76" s="23">
        <v>0</v>
      </c>
      <c r="AZ76" s="23">
        <v>3.5000000000000003E-2</v>
      </c>
      <c r="BA76" s="23">
        <v>2.5000000000000001E-2</v>
      </c>
      <c r="BB76" s="23">
        <v>0</v>
      </c>
      <c r="BC76" s="23">
        <v>0</v>
      </c>
      <c r="BD76" s="23">
        <v>1.2E-2</v>
      </c>
      <c r="BE76" s="23">
        <v>0</v>
      </c>
      <c r="BF76" s="23">
        <v>0</v>
      </c>
      <c r="BG76" s="23">
        <v>0.27800000000000002</v>
      </c>
      <c r="BH76" s="23">
        <v>0</v>
      </c>
      <c r="BI76" s="23">
        <v>0</v>
      </c>
      <c r="BJ76" s="24">
        <v>0</v>
      </c>
      <c r="BK76" s="10"/>
      <c r="BL76" s="10"/>
      <c r="BM76" s="10"/>
      <c r="BN76" s="10"/>
      <c r="BO76" s="10"/>
      <c r="BP76" s="10"/>
    </row>
    <row r="77" spans="1:68">
      <c r="A77" s="29">
        <v>7.8E-2</v>
      </c>
      <c r="B77" s="23">
        <v>8.5999999999999993E-2</v>
      </c>
      <c r="C77" s="23">
        <v>0.17599999999999999</v>
      </c>
      <c r="D77" s="23">
        <v>0</v>
      </c>
      <c r="E77" s="23">
        <v>0.13700000000000001</v>
      </c>
      <c r="F77" s="23">
        <v>9.4E-2</v>
      </c>
      <c r="G77" s="23">
        <v>5.1999999999999998E-2</v>
      </c>
      <c r="H77" s="23">
        <v>0.14499999999999999</v>
      </c>
      <c r="I77" s="23">
        <v>5.1999999999999998E-2</v>
      </c>
      <c r="J77" s="23">
        <v>6.0000000000000001E-3</v>
      </c>
      <c r="K77" s="23">
        <v>1.7999999999999999E-2</v>
      </c>
      <c r="L77" s="23">
        <v>0</v>
      </c>
      <c r="M77" s="23">
        <v>9.5000000000000001E-2</v>
      </c>
      <c r="N77" s="23">
        <v>3.7999999999999999E-2</v>
      </c>
      <c r="O77" s="23">
        <v>7.4999999999999997E-2</v>
      </c>
      <c r="P77" s="23">
        <v>0</v>
      </c>
      <c r="Q77" s="23">
        <v>3.4000000000000002E-2</v>
      </c>
      <c r="R77" s="23">
        <v>0</v>
      </c>
      <c r="S77" s="23">
        <v>0.128</v>
      </c>
      <c r="T77" s="24">
        <v>1.4999999999999999E-2</v>
      </c>
      <c r="U77" s="10"/>
      <c r="V77" s="29">
        <v>3.7999999999999999E-2</v>
      </c>
      <c r="W77" s="23">
        <v>6.8000000000000005E-2</v>
      </c>
      <c r="X77" s="23">
        <v>0</v>
      </c>
      <c r="Y77" s="23">
        <v>7.4999999999999997E-2</v>
      </c>
      <c r="Z77" s="23">
        <v>9.8000000000000004E-2</v>
      </c>
      <c r="AA77" s="23"/>
      <c r="AB77" s="23">
        <v>0.11700000000000001</v>
      </c>
      <c r="AC77" s="23"/>
      <c r="AD77" s="23"/>
      <c r="AE77" s="23">
        <v>0</v>
      </c>
      <c r="AF77" s="23">
        <v>2.5000000000000001E-2</v>
      </c>
      <c r="AG77" s="23">
        <v>4.8000000000000001E-2</v>
      </c>
      <c r="AH77" s="23">
        <v>2.3E-2</v>
      </c>
      <c r="AI77" s="23">
        <v>8.3000000000000004E-2</v>
      </c>
      <c r="AJ77" s="23">
        <v>3.5000000000000003E-2</v>
      </c>
      <c r="AK77" s="23">
        <v>0</v>
      </c>
      <c r="AL77" s="23">
        <v>2.1000000000000001E-2</v>
      </c>
      <c r="AM77" s="23">
        <v>0</v>
      </c>
      <c r="AN77" s="23">
        <v>5.8999999999999997E-2</v>
      </c>
      <c r="AO77" s="24">
        <v>2.8000000000000001E-2</v>
      </c>
      <c r="AP77" s="10"/>
      <c r="AQ77" s="29">
        <v>0</v>
      </c>
      <c r="AR77" s="23">
        <v>2.5000000000000001E-2</v>
      </c>
      <c r="AS77" s="23">
        <v>0</v>
      </c>
      <c r="AT77" s="23">
        <v>0</v>
      </c>
      <c r="AU77" s="23">
        <v>0</v>
      </c>
      <c r="AV77" s="23">
        <v>0.03</v>
      </c>
      <c r="AW77" s="23">
        <v>4.2000000000000003E-2</v>
      </c>
      <c r="AX77" s="23">
        <v>0</v>
      </c>
      <c r="AY77" s="23">
        <v>0</v>
      </c>
      <c r="AZ77" s="23">
        <v>4.4999999999999998E-2</v>
      </c>
      <c r="BA77" s="23">
        <v>0</v>
      </c>
      <c r="BB77" s="23">
        <v>1.0999999999999999E-2</v>
      </c>
      <c r="BC77" s="23">
        <v>0</v>
      </c>
      <c r="BD77" s="23">
        <v>2.5000000000000001E-2</v>
      </c>
      <c r="BE77" s="23">
        <v>0</v>
      </c>
      <c r="BF77" s="23">
        <v>2.5000000000000001E-2</v>
      </c>
      <c r="BG77" s="23">
        <v>2.3E-2</v>
      </c>
      <c r="BH77" s="23">
        <v>4.7E-2</v>
      </c>
      <c r="BI77" s="23">
        <v>0</v>
      </c>
      <c r="BJ77" s="24">
        <v>0</v>
      </c>
      <c r="BK77" s="10"/>
      <c r="BL77" s="10"/>
      <c r="BM77" s="10"/>
      <c r="BN77" s="10"/>
      <c r="BO77" s="10"/>
      <c r="BP77" s="10"/>
    </row>
    <row r="78" spans="1:68">
      <c r="A78" s="29">
        <v>6.0999999999999999E-2</v>
      </c>
      <c r="B78" s="23">
        <v>8.1000000000000003E-2</v>
      </c>
      <c r="C78" s="23">
        <v>0</v>
      </c>
      <c r="D78" s="23">
        <v>0.11700000000000001</v>
      </c>
      <c r="E78" s="23">
        <v>0</v>
      </c>
      <c r="F78" s="23">
        <v>0</v>
      </c>
      <c r="G78" s="23">
        <v>1.6E-2</v>
      </c>
      <c r="H78" s="23">
        <v>0</v>
      </c>
      <c r="I78" s="23">
        <v>1.6E-2</v>
      </c>
      <c r="J78" s="23">
        <v>0.106</v>
      </c>
      <c r="K78" s="23">
        <v>5.0000000000000001E-3</v>
      </c>
      <c r="L78" s="23">
        <v>0.09</v>
      </c>
      <c r="M78" s="23">
        <v>0</v>
      </c>
      <c r="N78" s="23">
        <v>8.6999999999999994E-2</v>
      </c>
      <c r="O78" s="23">
        <v>0</v>
      </c>
      <c r="P78" s="23">
        <v>0</v>
      </c>
      <c r="Q78" s="23">
        <v>8.0000000000000002E-3</v>
      </c>
      <c r="R78" s="23">
        <v>0.06</v>
      </c>
      <c r="S78" s="23">
        <v>0.109</v>
      </c>
      <c r="T78" s="24">
        <v>0.06</v>
      </c>
      <c r="U78" s="10"/>
      <c r="V78" s="29">
        <v>0</v>
      </c>
      <c r="W78" s="23">
        <v>0</v>
      </c>
      <c r="X78" s="23">
        <v>0</v>
      </c>
      <c r="Y78" s="23">
        <v>0</v>
      </c>
      <c r="Z78" s="23">
        <v>7.4999999999999997E-2</v>
      </c>
      <c r="AA78" s="23"/>
      <c r="AB78" s="23">
        <v>0</v>
      </c>
      <c r="AC78" s="23"/>
      <c r="AD78" s="23"/>
      <c r="AE78" s="23">
        <v>0</v>
      </c>
      <c r="AF78" s="23">
        <v>0</v>
      </c>
      <c r="AG78" s="23">
        <v>1.4999999999999999E-2</v>
      </c>
      <c r="AH78" s="23">
        <v>0</v>
      </c>
      <c r="AI78" s="23">
        <v>0</v>
      </c>
      <c r="AJ78" s="23">
        <v>0</v>
      </c>
      <c r="AK78" s="23">
        <v>5.6000000000000001E-2</v>
      </c>
      <c r="AL78" s="23">
        <v>0</v>
      </c>
      <c r="AM78" s="23">
        <v>0</v>
      </c>
      <c r="AN78" s="23">
        <v>0</v>
      </c>
      <c r="AO78" s="24">
        <v>0</v>
      </c>
      <c r="AP78" s="10"/>
      <c r="AQ78" s="29">
        <v>0.02</v>
      </c>
      <c r="AR78" s="23">
        <v>5.7000000000000002E-2</v>
      </c>
      <c r="AS78" s="23">
        <v>0.13100000000000001</v>
      </c>
      <c r="AT78" s="23">
        <v>0.16900000000000001</v>
      </c>
      <c r="AU78" s="23">
        <v>2.9000000000000001E-2</v>
      </c>
      <c r="AV78" s="23">
        <v>0.115</v>
      </c>
      <c r="AW78" s="23">
        <v>5.8000000000000003E-2</v>
      </c>
      <c r="AX78" s="23">
        <v>0</v>
      </c>
      <c r="AY78" s="23">
        <v>0</v>
      </c>
      <c r="AZ78" s="23">
        <v>0</v>
      </c>
      <c r="BA78" s="23">
        <v>7.9000000000000001E-2</v>
      </c>
      <c r="BB78" s="23">
        <v>2.4E-2</v>
      </c>
      <c r="BC78" s="23">
        <v>0</v>
      </c>
      <c r="BD78" s="23">
        <v>0</v>
      </c>
      <c r="BE78" s="23">
        <v>0</v>
      </c>
      <c r="BF78" s="23">
        <v>6.9000000000000006E-2</v>
      </c>
      <c r="BG78" s="23">
        <v>0</v>
      </c>
      <c r="BH78" s="23">
        <v>0</v>
      </c>
      <c r="BI78" s="23">
        <v>0.05</v>
      </c>
      <c r="BJ78" s="24">
        <v>0</v>
      </c>
      <c r="BK78" s="10"/>
      <c r="BL78" s="10"/>
      <c r="BM78" s="10"/>
      <c r="BN78" s="10"/>
      <c r="BO78" s="10"/>
      <c r="BP78" s="10"/>
    </row>
    <row r="79" spans="1:68">
      <c r="A79" s="29">
        <v>0</v>
      </c>
      <c r="B79" s="23">
        <v>0.216</v>
      </c>
      <c r="C79" s="23">
        <v>0.11700000000000001</v>
      </c>
      <c r="D79" s="23">
        <v>3.2000000000000001E-2</v>
      </c>
      <c r="E79" s="23">
        <v>0</v>
      </c>
      <c r="F79" s="23">
        <v>3.3000000000000002E-2</v>
      </c>
      <c r="G79" s="23">
        <v>4.8000000000000001E-2</v>
      </c>
      <c r="H79" s="23">
        <v>0.13400000000000001</v>
      </c>
      <c r="I79" s="23">
        <v>2.5999999999999999E-2</v>
      </c>
      <c r="J79" s="23">
        <v>0.19700000000000001</v>
      </c>
      <c r="K79" s="23">
        <v>8.3000000000000004E-2</v>
      </c>
      <c r="L79" s="23">
        <v>0</v>
      </c>
      <c r="M79" s="23">
        <v>0.11</v>
      </c>
      <c r="N79" s="23">
        <v>0.14299999999999999</v>
      </c>
      <c r="O79" s="23">
        <v>2.4E-2</v>
      </c>
      <c r="P79" s="23">
        <v>2.5000000000000001E-2</v>
      </c>
      <c r="Q79" s="23">
        <v>0.10100000000000001</v>
      </c>
      <c r="R79" s="23">
        <v>0.104</v>
      </c>
      <c r="S79" s="23">
        <v>6.8000000000000005E-2</v>
      </c>
      <c r="T79" s="24">
        <v>0.14299999999999999</v>
      </c>
      <c r="U79" s="10"/>
      <c r="V79" s="29">
        <v>0.108</v>
      </c>
      <c r="W79" s="23">
        <v>3.5000000000000003E-2</v>
      </c>
      <c r="X79" s="23">
        <v>0</v>
      </c>
      <c r="Y79" s="23">
        <v>5.6000000000000001E-2</v>
      </c>
      <c r="Z79" s="23">
        <v>0</v>
      </c>
      <c r="AA79" s="23"/>
      <c r="AB79" s="23">
        <v>0</v>
      </c>
      <c r="AC79" s="23"/>
      <c r="AD79" s="23"/>
      <c r="AE79" s="23">
        <v>2.5000000000000001E-2</v>
      </c>
      <c r="AF79" s="23">
        <v>0</v>
      </c>
      <c r="AG79" s="23">
        <v>1.7000000000000001E-2</v>
      </c>
      <c r="AH79" s="23">
        <v>0</v>
      </c>
      <c r="AI79" s="23">
        <v>0</v>
      </c>
      <c r="AJ79" s="23">
        <v>0</v>
      </c>
      <c r="AK79" s="23">
        <v>0.22800000000000001</v>
      </c>
      <c r="AL79" s="23">
        <v>4.3999999999999997E-2</v>
      </c>
      <c r="AM79" s="23">
        <v>0</v>
      </c>
      <c r="AN79" s="23">
        <v>4.7E-2</v>
      </c>
      <c r="AO79" s="24">
        <v>0</v>
      </c>
      <c r="AP79" s="10"/>
      <c r="AQ79" s="29">
        <v>0</v>
      </c>
      <c r="AR79" s="23">
        <v>0</v>
      </c>
      <c r="AS79" s="23">
        <v>0.129</v>
      </c>
      <c r="AT79" s="23">
        <v>0</v>
      </c>
      <c r="AU79" s="23">
        <v>0.113</v>
      </c>
      <c r="AV79" s="23">
        <v>0</v>
      </c>
      <c r="AW79" s="23">
        <v>2.4E-2</v>
      </c>
      <c r="AX79" s="23">
        <v>0.14299999999999999</v>
      </c>
      <c r="AY79" s="23">
        <v>0</v>
      </c>
      <c r="AZ79" s="23">
        <v>0</v>
      </c>
      <c r="BA79" s="23">
        <v>0</v>
      </c>
      <c r="BB79" s="23">
        <v>0.10100000000000001</v>
      </c>
      <c r="BC79" s="23">
        <v>0</v>
      </c>
      <c r="BD79" s="23">
        <v>0.02</v>
      </c>
      <c r="BE79" s="23">
        <v>0</v>
      </c>
      <c r="BF79" s="23">
        <v>6.6000000000000003E-2</v>
      </c>
      <c r="BG79" s="23">
        <v>0</v>
      </c>
      <c r="BH79" s="23">
        <v>4.4999999999999998E-2</v>
      </c>
      <c r="BI79" s="23">
        <v>0</v>
      </c>
      <c r="BJ79" s="24">
        <v>0.107</v>
      </c>
      <c r="BK79" s="10"/>
      <c r="BL79" s="10"/>
      <c r="BM79" s="10"/>
      <c r="BN79" s="10"/>
      <c r="BO79" s="10"/>
      <c r="BP79" s="10"/>
    </row>
    <row r="80" spans="1:68">
      <c r="A80" s="29">
        <v>0</v>
      </c>
      <c r="B80" s="23">
        <v>7.5999999999999998E-2</v>
      </c>
      <c r="C80" s="23">
        <v>0.126</v>
      </c>
      <c r="D80" s="23">
        <v>0</v>
      </c>
      <c r="E80" s="23">
        <v>0</v>
      </c>
      <c r="F80" s="23">
        <v>6.8000000000000005E-2</v>
      </c>
      <c r="G80" s="23">
        <v>0</v>
      </c>
      <c r="H80" s="23">
        <v>0.14199999999999999</v>
      </c>
      <c r="I80" s="23">
        <v>3.4000000000000002E-2</v>
      </c>
      <c r="J80" s="23">
        <v>0.16300000000000001</v>
      </c>
      <c r="K80" s="23">
        <v>0</v>
      </c>
      <c r="L80" s="23">
        <v>0</v>
      </c>
      <c r="M80" s="23">
        <v>5.0999999999999997E-2</v>
      </c>
      <c r="N80" s="23">
        <v>3.9E-2</v>
      </c>
      <c r="O80" s="23">
        <v>0</v>
      </c>
      <c r="P80" s="23">
        <v>3.6999999999999998E-2</v>
      </c>
      <c r="Q80" s="23">
        <v>0.123</v>
      </c>
      <c r="R80" s="23">
        <v>0.13700000000000001</v>
      </c>
      <c r="S80" s="23">
        <v>3.9E-2</v>
      </c>
      <c r="T80" s="24">
        <v>0</v>
      </c>
      <c r="U80" s="10"/>
      <c r="V80" s="29">
        <v>3.1E-2</v>
      </c>
      <c r="W80" s="23">
        <v>0</v>
      </c>
      <c r="X80" s="23">
        <v>2.5999999999999999E-2</v>
      </c>
      <c r="Y80" s="23"/>
      <c r="Z80" s="23">
        <v>0.03</v>
      </c>
      <c r="AA80" s="23"/>
      <c r="AB80" s="23">
        <v>0</v>
      </c>
      <c r="AC80" s="23"/>
      <c r="AD80" s="23"/>
      <c r="AE80" s="23">
        <v>0</v>
      </c>
      <c r="AF80" s="23">
        <v>0</v>
      </c>
      <c r="AG80" s="23">
        <v>0.14499999999999999</v>
      </c>
      <c r="AH80" s="23">
        <v>8.5999999999999993E-2</v>
      </c>
      <c r="AI80" s="23">
        <v>0</v>
      </c>
      <c r="AJ80" s="23">
        <v>0</v>
      </c>
      <c r="AK80" s="23">
        <v>6.6000000000000003E-2</v>
      </c>
      <c r="AL80" s="23">
        <v>0.03</v>
      </c>
      <c r="AM80" s="23">
        <v>8.7999999999999995E-2</v>
      </c>
      <c r="AN80" s="23">
        <v>0.127</v>
      </c>
      <c r="AO80" s="24">
        <v>0</v>
      </c>
      <c r="AP80" s="10"/>
      <c r="AQ80" s="29">
        <v>0</v>
      </c>
      <c r="AR80" s="23">
        <v>0</v>
      </c>
      <c r="AS80" s="23">
        <v>4.4999999999999998E-2</v>
      </c>
      <c r="AT80" s="23">
        <v>0</v>
      </c>
      <c r="AU80" s="23">
        <v>0.115</v>
      </c>
      <c r="AV80" s="23">
        <v>0</v>
      </c>
      <c r="AW80" s="23">
        <v>3.5000000000000003E-2</v>
      </c>
      <c r="AX80" s="23">
        <v>0</v>
      </c>
      <c r="AY80" s="23">
        <v>3.5000000000000003E-2</v>
      </c>
      <c r="AZ80" s="23">
        <v>0</v>
      </c>
      <c r="BA80" s="23">
        <v>9.0999999999999998E-2</v>
      </c>
      <c r="BB80" s="23">
        <v>0</v>
      </c>
      <c r="BC80" s="23">
        <v>0</v>
      </c>
      <c r="BD80" s="23">
        <v>0</v>
      </c>
      <c r="BE80" s="23">
        <v>1.6E-2</v>
      </c>
      <c r="BF80" s="23">
        <v>0</v>
      </c>
      <c r="BG80" s="23">
        <v>0</v>
      </c>
      <c r="BH80" s="23">
        <v>0</v>
      </c>
      <c r="BI80" s="23">
        <v>0</v>
      </c>
      <c r="BJ80" s="24">
        <v>0.126</v>
      </c>
      <c r="BK80" s="10"/>
      <c r="BL80" s="10"/>
      <c r="BM80" s="10"/>
      <c r="BN80" s="10"/>
      <c r="BO80" s="10"/>
      <c r="BP80" s="10"/>
    </row>
    <row r="81" spans="1:68">
      <c r="A81" s="29">
        <v>0.10299999999999999</v>
      </c>
      <c r="B81" s="23">
        <v>0.115</v>
      </c>
      <c r="C81" s="23">
        <v>8.5999999999999993E-2</v>
      </c>
      <c r="D81" s="23">
        <v>8.5999999999999993E-2</v>
      </c>
      <c r="E81" s="23">
        <v>0</v>
      </c>
      <c r="F81" s="23">
        <v>7.5999999999999998E-2</v>
      </c>
      <c r="G81" s="23">
        <v>0.11899999999999999</v>
      </c>
      <c r="H81" s="23">
        <v>0</v>
      </c>
      <c r="I81" s="23">
        <v>0</v>
      </c>
      <c r="J81" s="23">
        <v>0.125</v>
      </c>
      <c r="K81" s="23">
        <v>7.6999999999999999E-2</v>
      </c>
      <c r="L81" s="23">
        <v>4.5999999999999999E-2</v>
      </c>
      <c r="M81" s="23">
        <v>0.12</v>
      </c>
      <c r="N81" s="23">
        <v>3.3000000000000002E-2</v>
      </c>
      <c r="O81" s="23">
        <v>0.11899999999999999</v>
      </c>
      <c r="P81" s="23">
        <v>0</v>
      </c>
      <c r="Q81" s="23">
        <v>6.6000000000000003E-2</v>
      </c>
      <c r="R81" s="23">
        <v>3.9E-2</v>
      </c>
      <c r="S81" s="23">
        <v>0</v>
      </c>
      <c r="T81" s="24">
        <v>0</v>
      </c>
      <c r="U81" s="10"/>
      <c r="V81" s="29"/>
      <c r="W81" s="23">
        <v>7.3999999999999996E-2</v>
      </c>
      <c r="X81" s="23">
        <v>5.8000000000000003E-2</v>
      </c>
      <c r="Y81" s="23"/>
      <c r="Z81" s="23">
        <v>2.8000000000000001E-2</v>
      </c>
      <c r="AA81" s="23"/>
      <c r="AB81" s="23">
        <v>0</v>
      </c>
      <c r="AC81" s="23"/>
      <c r="AD81" s="23"/>
      <c r="AE81" s="23">
        <v>0</v>
      </c>
      <c r="AF81" s="23">
        <v>0</v>
      </c>
      <c r="AG81" s="23">
        <v>8.7999999999999995E-2</v>
      </c>
      <c r="AH81" s="23">
        <v>0.107</v>
      </c>
      <c r="AI81" s="23">
        <v>0</v>
      </c>
      <c r="AJ81" s="23">
        <v>0</v>
      </c>
      <c r="AK81" s="23">
        <v>8.0000000000000002E-3</v>
      </c>
      <c r="AL81" s="23">
        <v>3.5999999999999997E-2</v>
      </c>
      <c r="AM81" s="23">
        <v>0</v>
      </c>
      <c r="AN81" s="23">
        <v>3.3000000000000002E-2</v>
      </c>
      <c r="AO81" s="24">
        <v>0</v>
      </c>
      <c r="AP81" s="10"/>
      <c r="AQ81" s="29">
        <v>3.9E-2</v>
      </c>
      <c r="AR81" s="23">
        <v>3.5000000000000003E-2</v>
      </c>
      <c r="AS81" s="23">
        <v>0</v>
      </c>
      <c r="AT81" s="23">
        <v>0</v>
      </c>
      <c r="AU81" s="23">
        <v>0</v>
      </c>
      <c r="AV81" s="23">
        <v>0</v>
      </c>
      <c r="AW81" s="23">
        <v>0</v>
      </c>
      <c r="AX81" s="23">
        <v>0</v>
      </c>
      <c r="AY81" s="23">
        <v>3.2000000000000001E-2</v>
      </c>
      <c r="AZ81" s="23">
        <v>2.8000000000000001E-2</v>
      </c>
      <c r="BA81" s="23">
        <v>3.9E-2</v>
      </c>
      <c r="BB81" s="23">
        <v>0</v>
      </c>
      <c r="BC81" s="23">
        <v>0</v>
      </c>
      <c r="BD81" s="23">
        <v>6.0000000000000001E-3</v>
      </c>
      <c r="BE81" s="23">
        <v>5.5E-2</v>
      </c>
      <c r="BF81" s="23">
        <v>7.6999999999999999E-2</v>
      </c>
      <c r="BG81" s="23">
        <v>0</v>
      </c>
      <c r="BH81" s="23">
        <v>9.7000000000000003E-2</v>
      </c>
      <c r="BI81" s="23">
        <v>0</v>
      </c>
      <c r="BJ81" s="24">
        <v>0</v>
      </c>
      <c r="BK81" s="10"/>
      <c r="BL81" s="10"/>
      <c r="BM81" s="10"/>
      <c r="BN81" s="10"/>
      <c r="BO81" s="10"/>
      <c r="BP81" s="10"/>
    </row>
    <row r="82" spans="1:68">
      <c r="A82" s="29">
        <v>0.14699999999999999</v>
      </c>
      <c r="B82" s="23">
        <v>8.1000000000000003E-2</v>
      </c>
      <c r="C82" s="23">
        <v>0</v>
      </c>
      <c r="D82" s="23">
        <v>0.109</v>
      </c>
      <c r="E82" s="23">
        <v>0</v>
      </c>
      <c r="F82" s="23">
        <v>0</v>
      </c>
      <c r="G82" s="23">
        <v>0</v>
      </c>
      <c r="H82" s="23">
        <v>0</v>
      </c>
      <c r="I82" s="23">
        <v>2.4E-2</v>
      </c>
      <c r="J82" s="23">
        <v>0</v>
      </c>
      <c r="K82" s="23">
        <v>5.8999999999999997E-2</v>
      </c>
      <c r="L82" s="23">
        <v>8.1000000000000003E-2</v>
      </c>
      <c r="M82" s="23">
        <v>2.7E-2</v>
      </c>
      <c r="N82" s="23">
        <v>0.14199999999999999</v>
      </c>
      <c r="O82" s="23">
        <v>4.2000000000000003E-2</v>
      </c>
      <c r="P82" s="23">
        <v>0.14000000000000001</v>
      </c>
      <c r="Q82" s="23">
        <v>0</v>
      </c>
      <c r="R82" s="23">
        <v>0</v>
      </c>
      <c r="S82" s="23">
        <v>0.01</v>
      </c>
      <c r="T82" s="24">
        <v>0.126</v>
      </c>
      <c r="U82" s="10"/>
      <c r="V82" s="29"/>
      <c r="W82" s="23">
        <v>4.2000000000000003E-2</v>
      </c>
      <c r="X82" s="23">
        <v>0</v>
      </c>
      <c r="Y82" s="23"/>
      <c r="Z82" s="23">
        <v>3.4000000000000002E-2</v>
      </c>
      <c r="AA82" s="23"/>
      <c r="AB82" s="23">
        <v>0</v>
      </c>
      <c r="AC82" s="23"/>
      <c r="AD82" s="23"/>
      <c r="AE82" s="23">
        <v>7.1999999999999995E-2</v>
      </c>
      <c r="AF82" s="23">
        <v>7.0000000000000007E-2</v>
      </c>
      <c r="AG82" s="23">
        <v>3.5000000000000003E-2</v>
      </c>
      <c r="AH82" s="23">
        <v>1.6E-2</v>
      </c>
      <c r="AI82" s="23">
        <v>1.7999999999999999E-2</v>
      </c>
      <c r="AJ82" s="23">
        <v>0</v>
      </c>
      <c r="AK82" s="23">
        <v>0.122</v>
      </c>
      <c r="AL82" s="23">
        <v>0.13</v>
      </c>
      <c r="AM82" s="23">
        <v>0</v>
      </c>
      <c r="AN82" s="23">
        <v>0</v>
      </c>
      <c r="AO82" s="24">
        <v>0.1</v>
      </c>
      <c r="AP82" s="10"/>
      <c r="AQ82" s="29">
        <v>2.1000000000000001E-2</v>
      </c>
      <c r="AR82" s="23">
        <v>8.9999999999999993E-3</v>
      </c>
      <c r="AS82" s="23">
        <v>0</v>
      </c>
      <c r="AT82" s="23">
        <v>1.9E-2</v>
      </c>
      <c r="AU82" s="23">
        <v>8.8999999999999996E-2</v>
      </c>
      <c r="AV82" s="23">
        <v>4.3999999999999997E-2</v>
      </c>
      <c r="AW82" s="23">
        <v>0</v>
      </c>
      <c r="AX82" s="23">
        <v>1.9E-2</v>
      </c>
      <c r="AY82" s="23">
        <v>4.8000000000000001E-2</v>
      </c>
      <c r="AZ82" s="23">
        <v>0</v>
      </c>
      <c r="BA82" s="23">
        <v>4.3999999999999997E-2</v>
      </c>
      <c r="BB82" s="23">
        <v>0.192</v>
      </c>
      <c r="BC82" s="23">
        <v>0.03</v>
      </c>
      <c r="BD82" s="23">
        <v>0.16500000000000001</v>
      </c>
      <c r="BE82" s="23">
        <v>0.16800000000000001</v>
      </c>
      <c r="BF82" s="23">
        <v>0</v>
      </c>
      <c r="BG82" s="23">
        <v>9.4E-2</v>
      </c>
      <c r="BH82" s="23">
        <v>0</v>
      </c>
      <c r="BI82" s="23">
        <v>5.3999999999999999E-2</v>
      </c>
      <c r="BJ82" s="24">
        <v>0</v>
      </c>
      <c r="BK82" s="10"/>
      <c r="BL82" s="10"/>
      <c r="BM82" s="10"/>
      <c r="BN82" s="10"/>
      <c r="BO82" s="10"/>
      <c r="BP82" s="10"/>
    </row>
    <row r="83" spans="1:68">
      <c r="A83" s="29">
        <v>9.8000000000000004E-2</v>
      </c>
      <c r="B83" s="23">
        <v>0.187</v>
      </c>
      <c r="C83" s="23">
        <v>0.05</v>
      </c>
      <c r="D83" s="23">
        <v>8.0000000000000002E-3</v>
      </c>
      <c r="E83" s="23">
        <v>0.20300000000000001</v>
      </c>
      <c r="F83" s="23">
        <v>0</v>
      </c>
      <c r="G83" s="23">
        <v>0.13700000000000001</v>
      </c>
      <c r="H83" s="23">
        <v>3.5000000000000003E-2</v>
      </c>
      <c r="I83" s="23">
        <v>6.6000000000000003E-2</v>
      </c>
      <c r="J83" s="23">
        <v>3.4000000000000002E-2</v>
      </c>
      <c r="K83" s="23">
        <v>0.1</v>
      </c>
      <c r="L83" s="23">
        <v>9.0999999999999998E-2</v>
      </c>
      <c r="M83" s="23">
        <v>0</v>
      </c>
      <c r="N83" s="23">
        <v>6.5000000000000002E-2</v>
      </c>
      <c r="O83" s="23">
        <v>0.13600000000000001</v>
      </c>
      <c r="P83" s="23">
        <v>6.5000000000000002E-2</v>
      </c>
      <c r="Q83" s="23">
        <v>0</v>
      </c>
      <c r="R83" s="23">
        <v>4.5999999999999999E-2</v>
      </c>
      <c r="S83" s="23">
        <v>4.3999999999999997E-2</v>
      </c>
      <c r="T83" s="24">
        <v>0</v>
      </c>
      <c r="U83" s="10"/>
      <c r="V83" s="29"/>
      <c r="W83" s="23">
        <v>1.9E-2</v>
      </c>
      <c r="X83" s="23">
        <v>1.6E-2</v>
      </c>
      <c r="Y83" s="23"/>
      <c r="Z83" s="23">
        <v>0</v>
      </c>
      <c r="AA83" s="23"/>
      <c r="AB83" s="23">
        <v>6.0000000000000001E-3</v>
      </c>
      <c r="AC83" s="23"/>
      <c r="AD83" s="23"/>
      <c r="AE83" s="23">
        <v>5.3999999999999999E-2</v>
      </c>
      <c r="AF83" s="23">
        <v>4.4999999999999998E-2</v>
      </c>
      <c r="AG83" s="23">
        <v>0</v>
      </c>
      <c r="AH83" s="23">
        <v>9.4E-2</v>
      </c>
      <c r="AI83" s="23">
        <v>9.5000000000000001E-2</v>
      </c>
      <c r="AJ83" s="23">
        <v>0</v>
      </c>
      <c r="AK83" s="23">
        <v>0</v>
      </c>
      <c r="AL83" s="23">
        <v>0.17599999999999999</v>
      </c>
      <c r="AM83" s="23">
        <v>0</v>
      </c>
      <c r="AN83" s="23">
        <v>7.5999999999999998E-2</v>
      </c>
      <c r="AO83" s="24">
        <v>0.115</v>
      </c>
      <c r="AP83" s="10"/>
      <c r="AQ83" s="29">
        <v>5.2999999999999999E-2</v>
      </c>
      <c r="AR83" s="23">
        <v>0</v>
      </c>
      <c r="AS83" s="23">
        <v>0</v>
      </c>
      <c r="AT83" s="23">
        <v>0</v>
      </c>
      <c r="AU83" s="23">
        <v>6.4000000000000001E-2</v>
      </c>
      <c r="AV83" s="23">
        <v>0</v>
      </c>
      <c r="AW83" s="23">
        <v>2.9000000000000001E-2</v>
      </c>
      <c r="AX83" s="23">
        <v>0</v>
      </c>
      <c r="AY83" s="23">
        <v>0</v>
      </c>
      <c r="AZ83" s="23">
        <v>0.109</v>
      </c>
      <c r="BA83" s="23">
        <v>5.3999999999999999E-2</v>
      </c>
      <c r="BB83" s="23">
        <v>7.0999999999999994E-2</v>
      </c>
      <c r="BC83" s="23">
        <v>0</v>
      </c>
      <c r="BD83" s="23">
        <v>3.3000000000000002E-2</v>
      </c>
      <c r="BE83" s="23">
        <v>0</v>
      </c>
      <c r="BF83" s="23">
        <v>6.6000000000000003E-2</v>
      </c>
      <c r="BG83" s="23">
        <v>4.1000000000000002E-2</v>
      </c>
      <c r="BH83" s="23">
        <v>0</v>
      </c>
      <c r="BI83" s="23">
        <v>0</v>
      </c>
      <c r="BJ83" s="24">
        <v>0</v>
      </c>
      <c r="BK83" s="10"/>
      <c r="BL83" s="10"/>
      <c r="BM83" s="10"/>
      <c r="BN83" s="10"/>
      <c r="BO83" s="10"/>
      <c r="BP83" s="10"/>
    </row>
    <row r="84" spans="1:68">
      <c r="A84" s="29">
        <v>0.115</v>
      </c>
      <c r="B84" s="23">
        <v>0</v>
      </c>
      <c r="C84" s="23">
        <v>6.0999999999999999E-2</v>
      </c>
      <c r="D84" s="23">
        <v>3.5000000000000003E-2</v>
      </c>
      <c r="E84" s="23">
        <v>0.16300000000000001</v>
      </c>
      <c r="F84" s="23">
        <v>0</v>
      </c>
      <c r="G84" s="23">
        <v>0</v>
      </c>
      <c r="H84" s="23">
        <v>8.9999999999999993E-3</v>
      </c>
      <c r="I84" s="23">
        <v>4.2999999999999997E-2</v>
      </c>
      <c r="J84" s="23">
        <v>0</v>
      </c>
      <c r="K84" s="23">
        <v>7.9000000000000001E-2</v>
      </c>
      <c r="L84" s="23">
        <v>0.111</v>
      </c>
      <c r="M84" s="23">
        <v>4.9000000000000002E-2</v>
      </c>
      <c r="N84" s="23">
        <v>1.9E-2</v>
      </c>
      <c r="O84" s="23">
        <v>0</v>
      </c>
      <c r="P84" s="23">
        <v>3.5999999999999997E-2</v>
      </c>
      <c r="Q84" s="23">
        <v>3.9E-2</v>
      </c>
      <c r="R84" s="23">
        <v>0.03</v>
      </c>
      <c r="S84" s="23">
        <v>0</v>
      </c>
      <c r="T84" s="24">
        <v>0</v>
      </c>
      <c r="U84" s="10"/>
      <c r="V84" s="29"/>
      <c r="W84" s="23">
        <v>8.7999999999999995E-2</v>
      </c>
      <c r="X84" s="23">
        <v>0</v>
      </c>
      <c r="Y84" s="23"/>
      <c r="Z84" s="23">
        <v>0</v>
      </c>
      <c r="AA84" s="23"/>
      <c r="AB84" s="23">
        <v>1.4E-2</v>
      </c>
      <c r="AC84" s="23"/>
      <c r="AD84" s="23"/>
      <c r="AE84" s="23">
        <v>2.9000000000000001E-2</v>
      </c>
      <c r="AF84" s="23">
        <v>0.02</v>
      </c>
      <c r="AG84" s="23">
        <v>0.14899999999999999</v>
      </c>
      <c r="AH84" s="23">
        <v>0</v>
      </c>
      <c r="AI84" s="23">
        <v>2.5999999999999999E-2</v>
      </c>
      <c r="AJ84" s="23">
        <v>1.4999999999999999E-2</v>
      </c>
      <c r="AK84" s="23">
        <v>0</v>
      </c>
      <c r="AL84" s="23">
        <v>0.24</v>
      </c>
      <c r="AM84" s="23">
        <v>2.5999999999999999E-2</v>
      </c>
      <c r="AN84" s="23">
        <v>2.5999999999999999E-2</v>
      </c>
      <c r="AO84" s="24">
        <v>0</v>
      </c>
      <c r="AP84" s="10"/>
      <c r="AQ84" s="29">
        <v>0</v>
      </c>
      <c r="AR84" s="23">
        <v>3.9E-2</v>
      </c>
      <c r="AS84" s="23">
        <v>0</v>
      </c>
      <c r="AT84" s="23">
        <v>2.7E-2</v>
      </c>
      <c r="AU84" s="23">
        <v>0.14199999999999999</v>
      </c>
      <c r="AV84" s="23">
        <v>7.0000000000000001E-3</v>
      </c>
      <c r="AW84" s="23">
        <v>4.4999999999999998E-2</v>
      </c>
      <c r="AX84" s="23">
        <v>0</v>
      </c>
      <c r="AY84" s="23">
        <v>3.9E-2</v>
      </c>
      <c r="AZ84" s="23">
        <v>0.28199999999999997</v>
      </c>
      <c r="BA84" s="23">
        <v>2.4E-2</v>
      </c>
      <c r="BB84" s="23">
        <v>2.1000000000000001E-2</v>
      </c>
      <c r="BC84" s="23">
        <v>0</v>
      </c>
      <c r="BD84" s="23">
        <v>5.3999999999999999E-2</v>
      </c>
      <c r="BE84" s="23">
        <v>0</v>
      </c>
      <c r="BF84" s="23">
        <v>2.7E-2</v>
      </c>
      <c r="BG84" s="23">
        <v>0</v>
      </c>
      <c r="BH84" s="23">
        <v>3.5000000000000003E-2</v>
      </c>
      <c r="BI84" s="23">
        <v>9.7000000000000003E-2</v>
      </c>
      <c r="BJ84" s="24">
        <v>0</v>
      </c>
      <c r="BK84" s="10"/>
      <c r="BL84" s="10"/>
      <c r="BM84" s="10"/>
      <c r="BN84" s="10"/>
      <c r="BO84" s="10"/>
      <c r="BP84" s="10"/>
    </row>
    <row r="85" spans="1:68">
      <c r="A85" s="29">
        <v>6.5000000000000002E-2</v>
      </c>
      <c r="B85" s="23">
        <v>0</v>
      </c>
      <c r="C85" s="23">
        <v>2.5999999999999999E-2</v>
      </c>
      <c r="D85" s="23">
        <v>3.5000000000000003E-2</v>
      </c>
      <c r="E85" s="23">
        <v>0</v>
      </c>
      <c r="F85" s="23">
        <v>1.7999999999999999E-2</v>
      </c>
      <c r="G85" s="23">
        <v>8.7999999999999995E-2</v>
      </c>
      <c r="H85" s="23">
        <v>9.8000000000000004E-2</v>
      </c>
      <c r="I85" s="23">
        <v>8.8999999999999996E-2</v>
      </c>
      <c r="J85" s="23">
        <v>2.4E-2</v>
      </c>
      <c r="K85" s="23">
        <v>0</v>
      </c>
      <c r="L85" s="23">
        <v>6.4000000000000001E-2</v>
      </c>
      <c r="M85" s="23">
        <v>0</v>
      </c>
      <c r="N85" s="23">
        <v>0.01</v>
      </c>
      <c r="O85" s="23">
        <v>0</v>
      </c>
      <c r="P85" s="23">
        <v>0</v>
      </c>
      <c r="Q85" s="23">
        <v>2.5000000000000001E-2</v>
      </c>
      <c r="R85" s="23">
        <v>0</v>
      </c>
      <c r="S85" s="23">
        <v>0</v>
      </c>
      <c r="T85" s="24">
        <v>0.10100000000000001</v>
      </c>
      <c r="U85" s="10"/>
      <c r="V85" s="29"/>
      <c r="W85" s="23">
        <v>0.106</v>
      </c>
      <c r="X85" s="23">
        <v>3.2000000000000001E-2</v>
      </c>
      <c r="Y85" s="23"/>
      <c r="Z85" s="23">
        <v>1.7000000000000001E-2</v>
      </c>
      <c r="AA85" s="23"/>
      <c r="AB85" s="23">
        <v>0.115</v>
      </c>
      <c r="AC85" s="23"/>
      <c r="AD85" s="23"/>
      <c r="AE85" s="23">
        <v>2.1000000000000001E-2</v>
      </c>
      <c r="AF85" s="23">
        <v>0</v>
      </c>
      <c r="AG85" s="23">
        <v>0</v>
      </c>
      <c r="AH85" s="23">
        <v>0</v>
      </c>
      <c r="AI85" s="23">
        <v>0.11</v>
      </c>
      <c r="AJ85" s="23">
        <v>0</v>
      </c>
      <c r="AK85" s="23">
        <v>0</v>
      </c>
      <c r="AL85" s="23">
        <v>0</v>
      </c>
      <c r="AM85" s="23">
        <v>0</v>
      </c>
      <c r="AN85" s="23">
        <v>3.4000000000000002E-2</v>
      </c>
      <c r="AO85" s="24">
        <v>2.1000000000000001E-2</v>
      </c>
      <c r="AP85" s="10"/>
      <c r="AQ85" s="29">
        <v>0</v>
      </c>
      <c r="AR85" s="23">
        <v>5.7000000000000002E-2</v>
      </c>
      <c r="AS85" s="23">
        <v>0</v>
      </c>
      <c r="AT85" s="23">
        <v>0</v>
      </c>
      <c r="AU85" s="23">
        <v>0.13300000000000001</v>
      </c>
      <c r="AV85" s="23">
        <v>2.5000000000000001E-2</v>
      </c>
      <c r="AW85" s="23">
        <v>0</v>
      </c>
      <c r="AX85" s="23">
        <v>0</v>
      </c>
      <c r="AY85" s="23">
        <v>0</v>
      </c>
      <c r="AZ85" s="23">
        <v>2.7E-2</v>
      </c>
      <c r="BA85" s="23">
        <v>1.7999999999999999E-2</v>
      </c>
      <c r="BB85" s="23">
        <v>0</v>
      </c>
      <c r="BC85" s="23">
        <v>0</v>
      </c>
      <c r="BD85" s="23">
        <v>5.0000000000000001E-3</v>
      </c>
      <c r="BE85" s="23">
        <v>0</v>
      </c>
      <c r="BF85" s="23">
        <v>7.2999999999999995E-2</v>
      </c>
      <c r="BG85" s="23">
        <v>0</v>
      </c>
      <c r="BH85" s="23">
        <v>5.8000000000000003E-2</v>
      </c>
      <c r="BI85" s="23">
        <v>0</v>
      </c>
      <c r="BJ85" s="24">
        <v>2.7E-2</v>
      </c>
      <c r="BK85" s="10"/>
      <c r="BL85" s="10"/>
      <c r="BM85" s="10"/>
      <c r="BN85" s="10"/>
      <c r="BO85" s="10"/>
      <c r="BP85" s="10"/>
    </row>
    <row r="86" spans="1:68">
      <c r="A86" s="29">
        <v>0.13500000000000001</v>
      </c>
      <c r="B86" s="23">
        <v>0</v>
      </c>
      <c r="C86" s="23">
        <v>0</v>
      </c>
      <c r="D86" s="23">
        <v>0</v>
      </c>
      <c r="E86" s="23">
        <v>0</v>
      </c>
      <c r="F86" s="23">
        <v>0</v>
      </c>
      <c r="G86" s="23">
        <v>5.6000000000000001E-2</v>
      </c>
      <c r="H86" s="23">
        <v>0</v>
      </c>
      <c r="I86" s="23">
        <v>3.5999999999999997E-2</v>
      </c>
      <c r="J86" s="23">
        <v>9.7000000000000003E-2</v>
      </c>
      <c r="K86" s="23">
        <v>7.5999999999999998E-2</v>
      </c>
      <c r="L86" s="23">
        <v>0.14399999999999999</v>
      </c>
      <c r="M86" s="23">
        <v>0.10199999999999999</v>
      </c>
      <c r="N86" s="23">
        <v>9.5000000000000001E-2</v>
      </c>
      <c r="O86" s="23">
        <v>0</v>
      </c>
      <c r="P86" s="23">
        <v>9.7000000000000003E-2</v>
      </c>
      <c r="Q86" s="23">
        <v>5.5E-2</v>
      </c>
      <c r="R86" s="23">
        <v>6.5000000000000002E-2</v>
      </c>
      <c r="S86" s="23">
        <v>0.08</v>
      </c>
      <c r="T86" s="24">
        <v>0.105</v>
      </c>
      <c r="U86" s="10"/>
      <c r="V86" s="29"/>
      <c r="W86" s="23">
        <v>0</v>
      </c>
      <c r="X86" s="23">
        <v>0</v>
      </c>
      <c r="Y86" s="23"/>
      <c r="Z86" s="23">
        <v>0.123</v>
      </c>
      <c r="AA86" s="23"/>
      <c r="AB86" s="23">
        <v>0.105</v>
      </c>
      <c r="AC86" s="23"/>
      <c r="AD86" s="23"/>
      <c r="AE86" s="23">
        <v>0</v>
      </c>
      <c r="AF86" s="23">
        <v>0</v>
      </c>
      <c r="AG86" s="23">
        <v>5.8000000000000003E-2</v>
      </c>
      <c r="AH86" s="23">
        <v>0</v>
      </c>
      <c r="AI86" s="23">
        <v>3.6999999999999998E-2</v>
      </c>
      <c r="AJ86" s="23">
        <v>8.7999999999999995E-2</v>
      </c>
      <c r="AK86" s="23">
        <v>3.6999999999999998E-2</v>
      </c>
      <c r="AL86" s="23">
        <v>7.4999999999999997E-2</v>
      </c>
      <c r="AM86" s="23">
        <v>0.113</v>
      </c>
      <c r="AN86" s="23">
        <v>0.03</v>
      </c>
      <c r="AO86" s="24">
        <v>0.03</v>
      </c>
      <c r="AP86" s="10"/>
      <c r="AQ86" s="29">
        <v>0</v>
      </c>
      <c r="AR86" s="23">
        <v>3.6999999999999998E-2</v>
      </c>
      <c r="AS86" s="23">
        <v>0</v>
      </c>
      <c r="AT86" s="23">
        <v>0</v>
      </c>
      <c r="AU86" s="23">
        <v>9.6000000000000002E-2</v>
      </c>
      <c r="AV86" s="23">
        <v>0</v>
      </c>
      <c r="AW86" s="23">
        <v>5.0999999999999997E-2</v>
      </c>
      <c r="AX86" s="23">
        <v>3.6999999999999998E-2</v>
      </c>
      <c r="AY86" s="23">
        <v>0</v>
      </c>
      <c r="AZ86" s="23">
        <v>2.5999999999999999E-2</v>
      </c>
      <c r="BA86" s="23">
        <v>0</v>
      </c>
      <c r="BB86" s="23">
        <v>0</v>
      </c>
      <c r="BC86" s="23">
        <v>0</v>
      </c>
      <c r="BD86" s="23">
        <v>2.5000000000000001E-2</v>
      </c>
      <c r="BE86" s="23">
        <v>7.0000000000000001E-3</v>
      </c>
      <c r="BF86" s="23">
        <v>7.1999999999999995E-2</v>
      </c>
      <c r="BG86" s="23">
        <v>2.5000000000000001E-2</v>
      </c>
      <c r="BH86" s="23">
        <v>0.04</v>
      </c>
      <c r="BI86" s="23">
        <v>0</v>
      </c>
      <c r="BJ86" s="24">
        <v>0.11</v>
      </c>
      <c r="BK86" s="10"/>
      <c r="BL86" s="10"/>
      <c r="BM86" s="10"/>
      <c r="BN86" s="10"/>
      <c r="BO86" s="10"/>
      <c r="BP86" s="10"/>
    </row>
    <row r="87" spans="1:68">
      <c r="A87" s="29">
        <v>3.5000000000000003E-2</v>
      </c>
      <c r="B87" s="23">
        <v>2.5999999999999999E-2</v>
      </c>
      <c r="C87" s="23">
        <v>0</v>
      </c>
      <c r="D87" s="23">
        <v>0.112</v>
      </c>
      <c r="E87" s="23">
        <v>0.106</v>
      </c>
      <c r="F87" s="23">
        <v>9.9000000000000005E-2</v>
      </c>
      <c r="G87" s="23">
        <v>0.10299999999999999</v>
      </c>
      <c r="H87" s="23">
        <v>0</v>
      </c>
      <c r="I87" s="23">
        <v>0</v>
      </c>
      <c r="J87" s="23">
        <v>0.215</v>
      </c>
      <c r="K87" s="23">
        <v>3.3000000000000002E-2</v>
      </c>
      <c r="L87" s="23">
        <v>0</v>
      </c>
      <c r="M87" s="23">
        <v>0</v>
      </c>
      <c r="N87" s="23">
        <v>0</v>
      </c>
      <c r="O87" s="23">
        <v>6.0999999999999999E-2</v>
      </c>
      <c r="P87" s="23">
        <v>0.161</v>
      </c>
      <c r="Q87" s="23">
        <v>7.6999999999999999E-2</v>
      </c>
      <c r="R87" s="23">
        <v>0.17799999999999999</v>
      </c>
      <c r="S87" s="23">
        <v>0</v>
      </c>
      <c r="T87" s="24">
        <v>0.19800000000000001</v>
      </c>
      <c r="U87" s="10"/>
      <c r="V87" s="29"/>
      <c r="W87" s="23">
        <v>0</v>
      </c>
      <c r="X87" s="23">
        <v>3.5000000000000003E-2</v>
      </c>
      <c r="Y87" s="23"/>
      <c r="Z87" s="23"/>
      <c r="AA87" s="23"/>
      <c r="AB87" s="23">
        <v>0</v>
      </c>
      <c r="AC87" s="23"/>
      <c r="AD87" s="23"/>
      <c r="AE87" s="23">
        <v>0</v>
      </c>
      <c r="AF87" s="23">
        <v>0</v>
      </c>
      <c r="AG87" s="23">
        <v>0.123</v>
      </c>
      <c r="AH87" s="23">
        <v>0</v>
      </c>
      <c r="AI87" s="23">
        <v>0</v>
      </c>
      <c r="AJ87" s="23">
        <v>7.8E-2</v>
      </c>
      <c r="AK87" s="23">
        <v>3.5999999999999997E-2</v>
      </c>
      <c r="AL87" s="23">
        <v>0.151</v>
      </c>
      <c r="AM87" s="23">
        <v>0</v>
      </c>
      <c r="AN87" s="23">
        <v>9.5000000000000001E-2</v>
      </c>
      <c r="AO87" s="24">
        <v>5.8999999999999997E-2</v>
      </c>
      <c r="AP87" s="10"/>
      <c r="AQ87" s="29">
        <v>1.4999999999999999E-2</v>
      </c>
      <c r="AR87" s="23">
        <v>0</v>
      </c>
      <c r="AS87" s="23">
        <v>0</v>
      </c>
      <c r="AT87" s="23">
        <v>2.4E-2</v>
      </c>
      <c r="AU87" s="23">
        <v>0</v>
      </c>
      <c r="AV87" s="23">
        <v>0</v>
      </c>
      <c r="AW87" s="23">
        <v>0</v>
      </c>
      <c r="AX87" s="23">
        <v>2.5999999999999999E-2</v>
      </c>
      <c r="AY87" s="23">
        <v>0</v>
      </c>
      <c r="AZ87" s="23">
        <v>0</v>
      </c>
      <c r="BA87" s="23">
        <v>0</v>
      </c>
      <c r="BB87" s="23">
        <v>0</v>
      </c>
      <c r="BC87" s="23">
        <v>2.5000000000000001E-2</v>
      </c>
      <c r="BD87" s="23">
        <v>0</v>
      </c>
      <c r="BE87" s="23">
        <v>2.1000000000000001E-2</v>
      </c>
      <c r="BF87" s="23">
        <v>5.0000000000000001E-3</v>
      </c>
      <c r="BG87" s="23">
        <v>7.5999999999999998E-2</v>
      </c>
      <c r="BH87" s="23">
        <v>2.4E-2</v>
      </c>
      <c r="BI87" s="23">
        <v>0.01</v>
      </c>
      <c r="BJ87" s="24">
        <v>2.4E-2</v>
      </c>
      <c r="BK87" s="10"/>
      <c r="BL87" s="10"/>
      <c r="BM87" s="10"/>
      <c r="BN87" s="10"/>
      <c r="BO87" s="10"/>
      <c r="BP87" s="10"/>
    </row>
    <row r="88" spans="1:68">
      <c r="A88" s="29">
        <v>0</v>
      </c>
      <c r="B88" s="23">
        <v>0.106</v>
      </c>
      <c r="C88" s="23">
        <v>0</v>
      </c>
      <c r="D88" s="23">
        <v>0.182</v>
      </c>
      <c r="E88" s="23">
        <v>0</v>
      </c>
      <c r="F88" s="23">
        <v>0</v>
      </c>
      <c r="G88" s="23">
        <v>4.4999999999999998E-2</v>
      </c>
      <c r="H88" s="23">
        <v>0</v>
      </c>
      <c r="I88" s="23">
        <v>0</v>
      </c>
      <c r="J88" s="23">
        <v>0.13700000000000001</v>
      </c>
      <c r="K88" s="23">
        <v>0</v>
      </c>
      <c r="L88" s="23">
        <v>7.8E-2</v>
      </c>
      <c r="M88" s="23">
        <v>4.3999999999999997E-2</v>
      </c>
      <c r="N88" s="23">
        <v>0.03</v>
      </c>
      <c r="O88" s="23">
        <v>8.4000000000000005E-2</v>
      </c>
      <c r="P88" s="23">
        <v>3.4000000000000002E-2</v>
      </c>
      <c r="Q88" s="23">
        <v>0.107</v>
      </c>
      <c r="R88" s="23">
        <v>0</v>
      </c>
      <c r="S88" s="23">
        <v>7.9000000000000001E-2</v>
      </c>
      <c r="T88" s="24">
        <v>0</v>
      </c>
      <c r="U88" s="10"/>
      <c r="V88" s="29"/>
      <c r="W88" s="23">
        <v>0</v>
      </c>
      <c r="X88" s="23">
        <v>0.11799999999999999</v>
      </c>
      <c r="Y88" s="23"/>
      <c r="Z88" s="23"/>
      <c r="AA88" s="23"/>
      <c r="AB88" s="23">
        <v>0</v>
      </c>
      <c r="AC88" s="23"/>
      <c r="AD88" s="23"/>
      <c r="AE88" s="23">
        <v>0</v>
      </c>
      <c r="AF88" s="23">
        <v>0</v>
      </c>
      <c r="AG88" s="23">
        <v>0</v>
      </c>
      <c r="AH88" s="23">
        <v>0.13600000000000001</v>
      </c>
      <c r="AI88" s="23">
        <v>0</v>
      </c>
      <c r="AJ88" s="23">
        <v>0</v>
      </c>
      <c r="AK88" s="23">
        <v>0</v>
      </c>
      <c r="AL88" s="23">
        <v>0</v>
      </c>
      <c r="AM88" s="23">
        <v>0</v>
      </c>
      <c r="AN88" s="23">
        <v>5.6000000000000001E-2</v>
      </c>
      <c r="AO88" s="24">
        <v>8.4000000000000005E-2</v>
      </c>
      <c r="AP88" s="10"/>
      <c r="AQ88" s="29">
        <v>0</v>
      </c>
      <c r="AR88" s="23">
        <v>0</v>
      </c>
      <c r="AS88" s="23">
        <v>0</v>
      </c>
      <c r="AT88" s="23">
        <v>3.7999999999999999E-2</v>
      </c>
      <c r="AU88" s="23">
        <v>5.2999999999999999E-2</v>
      </c>
      <c r="AV88" s="23">
        <v>0</v>
      </c>
      <c r="AW88" s="23">
        <v>0.14799999999999999</v>
      </c>
      <c r="AX88" s="23">
        <v>0</v>
      </c>
      <c r="AY88" s="23">
        <v>1.2E-2</v>
      </c>
      <c r="AZ88" s="23">
        <v>3.1E-2</v>
      </c>
      <c r="BA88" s="23">
        <v>0</v>
      </c>
      <c r="BB88" s="23">
        <v>3.5000000000000003E-2</v>
      </c>
      <c r="BC88" s="23">
        <v>0</v>
      </c>
      <c r="BD88" s="23">
        <v>0</v>
      </c>
      <c r="BE88" s="23">
        <v>2.5000000000000001E-2</v>
      </c>
      <c r="BF88" s="23">
        <v>0.113</v>
      </c>
      <c r="BG88" s="23">
        <v>2.8000000000000001E-2</v>
      </c>
      <c r="BH88" s="23">
        <v>0.14799999999999999</v>
      </c>
      <c r="BI88" s="23">
        <v>0</v>
      </c>
      <c r="BJ88" s="24">
        <v>0.02</v>
      </c>
      <c r="BK88" s="10"/>
      <c r="BL88" s="10"/>
      <c r="BM88" s="10"/>
      <c r="BN88" s="10"/>
      <c r="BO88" s="10"/>
      <c r="BP88" s="10"/>
    </row>
    <row r="89" spans="1:68">
      <c r="A89" s="29">
        <v>4.5999999999999999E-2</v>
      </c>
      <c r="B89" s="23">
        <v>7.4999999999999997E-2</v>
      </c>
      <c r="C89" s="23">
        <v>0.13</v>
      </c>
      <c r="D89" s="23">
        <v>0</v>
      </c>
      <c r="E89" s="23">
        <v>3.3000000000000002E-2</v>
      </c>
      <c r="F89" s="23">
        <v>0</v>
      </c>
      <c r="G89" s="23">
        <v>5.0999999999999997E-2</v>
      </c>
      <c r="H89" s="23">
        <v>0</v>
      </c>
      <c r="I89" s="23">
        <v>0.08</v>
      </c>
      <c r="J89" s="23">
        <v>0</v>
      </c>
      <c r="K89" s="23">
        <v>2.7E-2</v>
      </c>
      <c r="L89" s="23">
        <v>5.2999999999999999E-2</v>
      </c>
      <c r="M89" s="23">
        <v>4.9000000000000002E-2</v>
      </c>
      <c r="N89" s="23">
        <v>0</v>
      </c>
      <c r="O89" s="23">
        <v>7.0000000000000007E-2</v>
      </c>
      <c r="P89" s="23">
        <v>0</v>
      </c>
      <c r="Q89" s="23">
        <v>6.6000000000000003E-2</v>
      </c>
      <c r="R89" s="23">
        <v>0</v>
      </c>
      <c r="S89" s="23">
        <v>0</v>
      </c>
      <c r="T89" s="24">
        <v>0</v>
      </c>
      <c r="U89" s="10"/>
      <c r="V89" s="29"/>
      <c r="W89" s="23">
        <v>0.14699999999999999</v>
      </c>
      <c r="X89" s="23"/>
      <c r="Y89" s="23"/>
      <c r="Z89" s="23"/>
      <c r="AA89" s="23"/>
      <c r="AB89" s="23">
        <v>0.14399999999999999</v>
      </c>
      <c r="AC89" s="23"/>
      <c r="AD89" s="23"/>
      <c r="AE89" s="23">
        <v>0</v>
      </c>
      <c r="AF89" s="23">
        <v>0</v>
      </c>
      <c r="AG89" s="23">
        <v>3.5000000000000003E-2</v>
      </c>
      <c r="AH89" s="23">
        <v>0</v>
      </c>
      <c r="AI89" s="23">
        <v>0.115</v>
      </c>
      <c r="AJ89" s="23">
        <v>0</v>
      </c>
      <c r="AK89" s="23">
        <v>0</v>
      </c>
      <c r="AL89" s="23">
        <v>5.3999999999999999E-2</v>
      </c>
      <c r="AM89" s="23">
        <v>0.01</v>
      </c>
      <c r="AN89" s="23">
        <v>0.105</v>
      </c>
      <c r="AO89" s="24">
        <v>0</v>
      </c>
      <c r="AP89" s="10"/>
      <c r="AQ89" s="29">
        <v>0</v>
      </c>
      <c r="AR89" s="23">
        <v>1.0999999999999999E-2</v>
      </c>
      <c r="AS89" s="23">
        <v>7.4999999999999997E-2</v>
      </c>
      <c r="AT89" s="23">
        <v>0</v>
      </c>
      <c r="AU89" s="23">
        <v>0.14499999999999999</v>
      </c>
      <c r="AV89" s="23">
        <v>0</v>
      </c>
      <c r="AW89" s="23">
        <v>0.109</v>
      </c>
      <c r="AX89" s="23">
        <v>5.1999999999999998E-2</v>
      </c>
      <c r="AY89" s="23">
        <v>6.6000000000000003E-2</v>
      </c>
      <c r="AZ89" s="23">
        <v>6.7000000000000004E-2</v>
      </c>
      <c r="BA89" s="23">
        <v>0</v>
      </c>
      <c r="BB89" s="23">
        <v>0.02</v>
      </c>
      <c r="BC89" s="23">
        <v>0</v>
      </c>
      <c r="BD89" s="23">
        <v>2.4E-2</v>
      </c>
      <c r="BE89" s="23">
        <v>0</v>
      </c>
      <c r="BF89" s="23">
        <v>0</v>
      </c>
      <c r="BG89" s="23">
        <v>2.5000000000000001E-2</v>
      </c>
      <c r="BH89" s="23">
        <v>0</v>
      </c>
      <c r="BI89" s="23">
        <v>0</v>
      </c>
      <c r="BJ89" s="24">
        <v>5.1999999999999998E-2</v>
      </c>
      <c r="BK89" s="10"/>
      <c r="BL89" s="10"/>
      <c r="BM89" s="10"/>
      <c r="BN89" s="10"/>
      <c r="BO89" s="10"/>
      <c r="BP89" s="10"/>
    </row>
    <row r="90" spans="1:68">
      <c r="A90" s="29">
        <v>0.03</v>
      </c>
      <c r="B90" s="23">
        <v>0.14000000000000001</v>
      </c>
      <c r="C90" s="23">
        <v>3.3000000000000002E-2</v>
      </c>
      <c r="D90" s="23">
        <v>0</v>
      </c>
      <c r="E90" s="23">
        <v>0.14000000000000001</v>
      </c>
      <c r="F90" s="23">
        <v>0</v>
      </c>
      <c r="G90" s="23">
        <v>0</v>
      </c>
      <c r="H90" s="23">
        <v>0</v>
      </c>
      <c r="I90" s="23">
        <v>2.7E-2</v>
      </c>
      <c r="J90" s="23">
        <v>7.8E-2</v>
      </c>
      <c r="K90" s="23"/>
      <c r="L90" s="23">
        <v>0</v>
      </c>
      <c r="M90" s="23">
        <v>0</v>
      </c>
      <c r="N90" s="23">
        <v>2.1000000000000001E-2</v>
      </c>
      <c r="O90" s="23">
        <v>0.113</v>
      </c>
      <c r="P90" s="23">
        <v>7.3999999999999996E-2</v>
      </c>
      <c r="Q90" s="23">
        <v>0</v>
      </c>
      <c r="R90" s="30">
        <v>9.3000000000000005E-4</v>
      </c>
      <c r="S90" s="23">
        <v>0.09</v>
      </c>
      <c r="T90" s="24">
        <v>0.12</v>
      </c>
      <c r="U90" s="10"/>
      <c r="V90" s="29"/>
      <c r="W90" s="23">
        <v>0</v>
      </c>
      <c r="X90" s="23"/>
      <c r="Y90" s="23"/>
      <c r="Z90" s="23"/>
      <c r="AA90" s="23"/>
      <c r="AB90" s="23">
        <v>0</v>
      </c>
      <c r="AC90" s="23"/>
      <c r="AD90" s="23"/>
      <c r="AE90" s="23">
        <v>0</v>
      </c>
      <c r="AF90" s="23">
        <v>3.9E-2</v>
      </c>
      <c r="AG90" s="23">
        <v>9.5000000000000001E-2</v>
      </c>
      <c r="AH90" s="23">
        <v>5.1999999999999998E-2</v>
      </c>
      <c r="AI90" s="23">
        <v>6.8000000000000005E-2</v>
      </c>
      <c r="AJ90" s="23">
        <v>0</v>
      </c>
      <c r="AK90" s="23">
        <v>5.7000000000000002E-2</v>
      </c>
      <c r="AL90" s="23">
        <v>0.13200000000000001</v>
      </c>
      <c r="AM90" s="23">
        <v>8.9999999999999993E-3</v>
      </c>
      <c r="AN90" s="23">
        <v>0.11799999999999999</v>
      </c>
      <c r="AO90" s="24">
        <v>0</v>
      </c>
      <c r="AP90" s="10"/>
      <c r="AQ90" s="29">
        <v>0</v>
      </c>
      <c r="AR90" s="23">
        <v>5.6000000000000001E-2</v>
      </c>
      <c r="AS90" s="23">
        <v>6.3E-2</v>
      </c>
      <c r="AT90" s="23">
        <v>4.7E-2</v>
      </c>
      <c r="AU90" s="23">
        <v>0</v>
      </c>
      <c r="AV90" s="23">
        <v>0</v>
      </c>
      <c r="AW90" s="23">
        <v>1.6E-2</v>
      </c>
      <c r="AX90" s="23">
        <v>3.7999999999999999E-2</v>
      </c>
      <c r="AY90" s="23">
        <v>0</v>
      </c>
      <c r="AZ90" s="23">
        <v>0</v>
      </c>
      <c r="BA90" s="23">
        <v>0</v>
      </c>
      <c r="BB90" s="23">
        <v>2.7E-2</v>
      </c>
      <c r="BC90" s="23">
        <v>0.20899999999999999</v>
      </c>
      <c r="BD90" s="23">
        <v>0.20499999999999999</v>
      </c>
      <c r="BE90" s="23">
        <v>2.1000000000000001E-2</v>
      </c>
      <c r="BF90" s="23">
        <v>0.02</v>
      </c>
      <c r="BG90" s="23">
        <v>1.6E-2</v>
      </c>
      <c r="BH90" s="23">
        <v>0</v>
      </c>
      <c r="BI90" s="23">
        <v>0.05</v>
      </c>
      <c r="BJ90" s="24">
        <v>5.2999999999999999E-2</v>
      </c>
      <c r="BK90" s="10"/>
      <c r="BL90" s="10"/>
      <c r="BM90" s="10"/>
      <c r="BN90" s="10"/>
      <c r="BO90" s="10"/>
      <c r="BP90" s="10"/>
    </row>
    <row r="91" spans="1:68">
      <c r="A91" s="29">
        <v>1.7999999999999999E-2</v>
      </c>
      <c r="B91" s="23">
        <v>3.4000000000000002E-2</v>
      </c>
      <c r="C91" s="23">
        <v>0.11</v>
      </c>
      <c r="D91" s="23">
        <v>0</v>
      </c>
      <c r="E91" s="23">
        <v>6.9000000000000006E-2</v>
      </c>
      <c r="F91" s="23">
        <v>3.2000000000000001E-2</v>
      </c>
      <c r="G91" s="23">
        <v>0.13600000000000001</v>
      </c>
      <c r="H91" s="23">
        <v>1.4E-2</v>
      </c>
      <c r="I91" s="23">
        <v>0</v>
      </c>
      <c r="J91" s="23">
        <v>5.6000000000000001E-2</v>
      </c>
      <c r="K91" s="23"/>
      <c r="L91" s="23">
        <v>0.09</v>
      </c>
      <c r="M91" s="23">
        <v>1.9E-2</v>
      </c>
      <c r="N91" s="23">
        <v>4.2999999999999997E-2</v>
      </c>
      <c r="O91" s="23">
        <v>0</v>
      </c>
      <c r="P91" s="23">
        <v>7.0999999999999994E-2</v>
      </c>
      <c r="Q91" s="23">
        <v>0.106</v>
      </c>
      <c r="R91" s="23">
        <v>6.3E-2</v>
      </c>
      <c r="S91" s="23">
        <v>0</v>
      </c>
      <c r="T91" s="24">
        <v>5.8999999999999997E-2</v>
      </c>
      <c r="U91" s="10"/>
      <c r="V91" s="29"/>
      <c r="W91" s="23">
        <v>0</v>
      </c>
      <c r="X91" s="23"/>
      <c r="Y91" s="23"/>
      <c r="Z91" s="23"/>
      <c r="AA91" s="23"/>
      <c r="AB91" s="23">
        <v>0</v>
      </c>
      <c r="AC91" s="23"/>
      <c r="AD91" s="23"/>
      <c r="AE91" s="23">
        <v>0</v>
      </c>
      <c r="AF91" s="23">
        <v>9.0999999999999998E-2</v>
      </c>
      <c r="AG91" s="23">
        <v>0</v>
      </c>
      <c r="AH91" s="23">
        <v>0</v>
      </c>
      <c r="AI91" s="23">
        <v>4.7E-2</v>
      </c>
      <c r="AJ91" s="23">
        <v>4.4999999999999998E-2</v>
      </c>
      <c r="AK91" s="23">
        <v>0</v>
      </c>
      <c r="AL91" s="23">
        <v>0</v>
      </c>
      <c r="AM91" s="23">
        <v>0</v>
      </c>
      <c r="AN91" s="23">
        <v>0.13600000000000001</v>
      </c>
      <c r="AO91" s="24">
        <v>0</v>
      </c>
      <c r="AP91" s="10"/>
      <c r="AQ91" s="29">
        <v>0.19500000000000001</v>
      </c>
      <c r="AR91" s="23">
        <v>0.14499999999999999</v>
      </c>
      <c r="AS91" s="23">
        <v>0.14299999999999999</v>
      </c>
      <c r="AT91" s="23">
        <v>0</v>
      </c>
      <c r="AU91" s="23">
        <v>8.7999999999999995E-2</v>
      </c>
      <c r="AV91" s="23">
        <v>0</v>
      </c>
      <c r="AW91" s="23">
        <v>1.4999999999999999E-2</v>
      </c>
      <c r="AX91" s="23">
        <v>3.5999999999999997E-2</v>
      </c>
      <c r="AY91" s="23">
        <v>6.0000000000000001E-3</v>
      </c>
      <c r="AZ91" s="23">
        <v>0</v>
      </c>
      <c r="BA91" s="23">
        <v>4.8000000000000001E-2</v>
      </c>
      <c r="BB91" s="23">
        <v>0</v>
      </c>
      <c r="BC91" s="23">
        <v>2.9000000000000001E-2</v>
      </c>
      <c r="BD91" s="23">
        <v>0.02</v>
      </c>
      <c r="BE91" s="23">
        <v>9.0999999999999998E-2</v>
      </c>
      <c r="BF91" s="23">
        <v>0.13500000000000001</v>
      </c>
      <c r="BG91" s="23">
        <v>8.3000000000000004E-2</v>
      </c>
      <c r="BH91" s="23">
        <v>0</v>
      </c>
      <c r="BI91" s="23">
        <v>0</v>
      </c>
      <c r="BJ91" s="24">
        <v>4.4999999999999998E-2</v>
      </c>
      <c r="BK91" s="10"/>
      <c r="BL91" s="10"/>
      <c r="BM91" s="10"/>
      <c r="BN91" s="10"/>
      <c r="BO91" s="10"/>
      <c r="BP91" s="10"/>
    </row>
    <row r="92" spans="1:68">
      <c r="A92" s="29">
        <v>0.17699999999999999</v>
      </c>
      <c r="B92" s="23">
        <v>7.5999999999999998E-2</v>
      </c>
      <c r="C92" s="23">
        <v>1.7000000000000001E-2</v>
      </c>
      <c r="D92" s="23">
        <v>0.11</v>
      </c>
      <c r="E92" s="23">
        <v>0</v>
      </c>
      <c r="F92" s="23">
        <v>0.13</v>
      </c>
      <c r="G92" s="23">
        <v>2.5000000000000001E-2</v>
      </c>
      <c r="H92" s="23">
        <v>6.0999999999999999E-2</v>
      </c>
      <c r="I92" s="23">
        <v>0</v>
      </c>
      <c r="J92" s="23">
        <v>0</v>
      </c>
      <c r="K92" s="23"/>
      <c r="L92" s="23">
        <v>5.2999999999999999E-2</v>
      </c>
      <c r="M92" s="23">
        <v>7.6999999999999999E-2</v>
      </c>
      <c r="N92" s="23">
        <v>5.7000000000000002E-2</v>
      </c>
      <c r="O92" s="23">
        <v>1.6E-2</v>
      </c>
      <c r="P92" s="23">
        <v>0</v>
      </c>
      <c r="Q92" s="23">
        <v>0</v>
      </c>
      <c r="R92" s="23">
        <v>0</v>
      </c>
      <c r="S92" s="23">
        <v>4.8000000000000001E-2</v>
      </c>
      <c r="T92" s="24">
        <v>0.105</v>
      </c>
      <c r="U92" s="10"/>
      <c r="V92" s="29"/>
      <c r="W92" s="23">
        <v>6.0999999999999999E-2</v>
      </c>
      <c r="X92" s="23"/>
      <c r="Y92" s="23"/>
      <c r="Z92" s="23"/>
      <c r="AA92" s="23"/>
      <c r="AB92" s="23">
        <v>0</v>
      </c>
      <c r="AC92" s="23"/>
      <c r="AD92" s="23"/>
      <c r="AE92" s="23">
        <v>2.5999999999999999E-2</v>
      </c>
      <c r="AF92" s="23">
        <v>1.2E-2</v>
      </c>
      <c r="AG92" s="23">
        <v>0.128</v>
      </c>
      <c r="AH92" s="23">
        <v>0</v>
      </c>
      <c r="AI92" s="23">
        <v>4.7E-2</v>
      </c>
      <c r="AJ92" s="23">
        <v>0</v>
      </c>
      <c r="AK92" s="23">
        <v>2.5000000000000001E-2</v>
      </c>
      <c r="AL92" s="23">
        <v>0</v>
      </c>
      <c r="AM92" s="23">
        <v>6.0999999999999999E-2</v>
      </c>
      <c r="AN92" s="23">
        <v>0</v>
      </c>
      <c r="AO92" s="24">
        <v>4.4999999999999998E-2</v>
      </c>
      <c r="AP92" s="10"/>
      <c r="AQ92" s="29">
        <v>0</v>
      </c>
      <c r="AR92" s="23">
        <v>0.185</v>
      </c>
      <c r="AS92" s="23">
        <v>0.17499999999999999</v>
      </c>
      <c r="AT92" s="23">
        <v>0</v>
      </c>
      <c r="AU92" s="23">
        <v>0.24299999999999999</v>
      </c>
      <c r="AV92" s="23">
        <v>0</v>
      </c>
      <c r="AW92" s="23">
        <v>0</v>
      </c>
      <c r="AX92" s="23">
        <v>0</v>
      </c>
      <c r="AY92" s="23">
        <v>5.8999999999999997E-2</v>
      </c>
      <c r="AZ92" s="23">
        <v>0</v>
      </c>
      <c r="BA92" s="23">
        <v>0</v>
      </c>
      <c r="BB92" s="23">
        <v>0</v>
      </c>
      <c r="BC92" s="23">
        <v>0</v>
      </c>
      <c r="BD92" s="23">
        <v>3.1E-2</v>
      </c>
      <c r="BE92" s="23">
        <v>5.2999999999999999E-2</v>
      </c>
      <c r="BF92" s="23">
        <v>1.6E-2</v>
      </c>
      <c r="BG92" s="23">
        <v>0</v>
      </c>
      <c r="BH92" s="23">
        <v>0</v>
      </c>
      <c r="BI92" s="23">
        <v>0</v>
      </c>
      <c r="BJ92" s="24">
        <v>2.4E-2</v>
      </c>
      <c r="BK92" s="10"/>
      <c r="BL92" s="10"/>
      <c r="BM92" s="10"/>
      <c r="BN92" s="10"/>
      <c r="BO92" s="10"/>
      <c r="BP92" s="10"/>
    </row>
    <row r="93" spans="1:68">
      <c r="A93" s="29">
        <v>8.2000000000000003E-2</v>
      </c>
      <c r="B93" s="23">
        <v>2.3E-2</v>
      </c>
      <c r="C93" s="23">
        <v>4.3999999999999997E-2</v>
      </c>
      <c r="D93" s="23"/>
      <c r="E93" s="23">
        <v>0</v>
      </c>
      <c r="F93" s="23">
        <v>0.156</v>
      </c>
      <c r="G93" s="23">
        <v>0</v>
      </c>
      <c r="H93" s="23">
        <v>0</v>
      </c>
      <c r="I93" s="23"/>
      <c r="J93" s="23">
        <v>1.7000000000000001E-2</v>
      </c>
      <c r="K93" s="23"/>
      <c r="L93" s="23">
        <v>4.2000000000000003E-2</v>
      </c>
      <c r="M93" s="23">
        <v>0.108</v>
      </c>
      <c r="N93" s="23">
        <v>7.6999999999999999E-2</v>
      </c>
      <c r="O93" s="23">
        <v>6.7000000000000004E-2</v>
      </c>
      <c r="P93" s="23">
        <v>7.4999999999999997E-2</v>
      </c>
      <c r="Q93" s="23">
        <v>7.6999999999999999E-2</v>
      </c>
      <c r="R93" s="23">
        <v>0</v>
      </c>
      <c r="S93" s="23">
        <v>0.14799999999999999</v>
      </c>
      <c r="T93" s="24">
        <v>0.122</v>
      </c>
      <c r="U93" s="10"/>
      <c r="V93" s="29"/>
      <c r="W93" s="23">
        <v>6.7000000000000004E-2</v>
      </c>
      <c r="X93" s="23"/>
      <c r="Y93" s="23"/>
      <c r="Z93" s="23"/>
      <c r="AA93" s="23"/>
      <c r="AB93" s="23">
        <v>0</v>
      </c>
      <c r="AC93" s="23"/>
      <c r="AD93" s="23"/>
      <c r="AE93" s="23">
        <v>0</v>
      </c>
      <c r="AF93" s="23">
        <v>0.111</v>
      </c>
      <c r="AG93" s="23">
        <v>0.127</v>
      </c>
      <c r="AH93" s="23">
        <v>4.2000000000000003E-2</v>
      </c>
      <c r="AI93" s="23">
        <v>0</v>
      </c>
      <c r="AJ93" s="23">
        <v>0.04</v>
      </c>
      <c r="AK93" s="23">
        <v>0</v>
      </c>
      <c r="AL93" s="23">
        <v>0</v>
      </c>
      <c r="AM93" s="23">
        <v>0</v>
      </c>
      <c r="AN93" s="23">
        <v>0</v>
      </c>
      <c r="AO93" s="24">
        <v>0</v>
      </c>
      <c r="AP93" s="10"/>
      <c r="AQ93" s="29">
        <v>3.6999999999999998E-2</v>
      </c>
      <c r="AR93" s="23">
        <v>0.14499999999999999</v>
      </c>
      <c r="AS93" s="23">
        <v>0</v>
      </c>
      <c r="AT93" s="23">
        <v>0</v>
      </c>
      <c r="AU93" s="23">
        <v>3.4000000000000002E-2</v>
      </c>
      <c r="AV93" s="23">
        <v>0.113</v>
      </c>
      <c r="AW93" s="23">
        <v>0.104</v>
      </c>
      <c r="AX93" s="23">
        <v>3.9E-2</v>
      </c>
      <c r="AY93" s="23">
        <v>9.4E-2</v>
      </c>
      <c r="AZ93" s="23">
        <v>0</v>
      </c>
      <c r="BA93" s="23">
        <v>0</v>
      </c>
      <c r="BB93" s="23">
        <v>0</v>
      </c>
      <c r="BC93" s="23">
        <v>0.04</v>
      </c>
      <c r="BD93" s="23">
        <v>2.8000000000000001E-2</v>
      </c>
      <c r="BE93" s="23">
        <v>0.04</v>
      </c>
      <c r="BF93" s="23">
        <v>0</v>
      </c>
      <c r="BG93" s="23">
        <v>5.7000000000000002E-2</v>
      </c>
      <c r="BH93" s="23">
        <v>0</v>
      </c>
      <c r="BI93" s="23">
        <v>0</v>
      </c>
      <c r="BJ93" s="24">
        <v>0</v>
      </c>
      <c r="BK93" s="10"/>
      <c r="BL93" s="10"/>
      <c r="BM93" s="10"/>
      <c r="BN93" s="10"/>
      <c r="BO93" s="10"/>
      <c r="BP93" s="10"/>
    </row>
    <row r="94" spans="1:68">
      <c r="A94" s="29">
        <v>2.7E-2</v>
      </c>
      <c r="B94" s="23">
        <v>7.0000000000000001E-3</v>
      </c>
      <c r="C94" s="23">
        <v>0</v>
      </c>
      <c r="D94" s="23"/>
      <c r="E94" s="23">
        <v>0.03</v>
      </c>
      <c r="F94" s="23">
        <v>2.3E-2</v>
      </c>
      <c r="G94" s="23">
        <v>0</v>
      </c>
      <c r="H94" s="23">
        <v>0.04</v>
      </c>
      <c r="I94" s="23"/>
      <c r="J94" s="23">
        <v>4.4999999999999998E-2</v>
      </c>
      <c r="K94" s="23"/>
      <c r="L94" s="23">
        <v>0</v>
      </c>
      <c r="M94" s="23">
        <v>4.8000000000000001E-2</v>
      </c>
      <c r="N94" s="23">
        <v>0</v>
      </c>
      <c r="O94" s="23">
        <v>0.17499999999999999</v>
      </c>
      <c r="P94" s="23">
        <v>0</v>
      </c>
      <c r="Q94" s="23">
        <v>5.8000000000000003E-2</v>
      </c>
      <c r="R94" s="23">
        <v>0</v>
      </c>
      <c r="S94" s="23">
        <v>6.8000000000000005E-2</v>
      </c>
      <c r="T94" s="24">
        <v>2.7E-2</v>
      </c>
      <c r="U94" s="10"/>
      <c r="V94" s="29"/>
      <c r="W94" s="23">
        <v>0</v>
      </c>
      <c r="X94" s="23"/>
      <c r="Y94" s="23"/>
      <c r="Z94" s="23"/>
      <c r="AA94" s="23"/>
      <c r="AB94" s="23">
        <v>0</v>
      </c>
      <c r="AC94" s="23"/>
      <c r="AD94" s="23"/>
      <c r="AE94" s="23">
        <v>0</v>
      </c>
      <c r="AF94" s="23">
        <v>0</v>
      </c>
      <c r="AG94" s="23">
        <v>4.1000000000000002E-2</v>
      </c>
      <c r="AH94" s="23">
        <v>0.16</v>
      </c>
      <c r="AI94" s="23">
        <v>0.16600000000000001</v>
      </c>
      <c r="AJ94" s="23">
        <v>9.7000000000000003E-2</v>
      </c>
      <c r="AK94" s="23">
        <v>0</v>
      </c>
      <c r="AL94" s="23">
        <v>4.3999999999999997E-2</v>
      </c>
      <c r="AM94" s="23">
        <v>0.112</v>
      </c>
      <c r="AN94" s="23">
        <v>0</v>
      </c>
      <c r="AO94" s="24">
        <v>0</v>
      </c>
      <c r="AP94" s="10"/>
      <c r="AQ94" s="29">
        <v>0</v>
      </c>
      <c r="AR94" s="23">
        <v>0.16500000000000001</v>
      </c>
      <c r="AS94" s="23">
        <v>0</v>
      </c>
      <c r="AT94" s="23">
        <v>0</v>
      </c>
      <c r="AU94" s="23">
        <v>0</v>
      </c>
      <c r="AV94" s="23">
        <v>4.7E-2</v>
      </c>
      <c r="AW94" s="23">
        <v>8.7999999999999995E-2</v>
      </c>
      <c r="AX94" s="23">
        <v>2.7E-2</v>
      </c>
      <c r="AY94" s="23">
        <v>0</v>
      </c>
      <c r="AZ94" s="23">
        <v>6.5000000000000002E-2</v>
      </c>
      <c r="BA94" s="23">
        <v>3.7999999999999999E-2</v>
      </c>
      <c r="BB94" s="23">
        <v>2.7E-2</v>
      </c>
      <c r="BC94" s="23">
        <v>5.0000000000000001E-3</v>
      </c>
      <c r="BD94" s="23">
        <v>6.0999999999999999E-2</v>
      </c>
      <c r="BE94" s="23">
        <v>0</v>
      </c>
      <c r="BF94" s="23">
        <v>7.0000000000000001E-3</v>
      </c>
      <c r="BG94" s="23">
        <v>0</v>
      </c>
      <c r="BH94" s="23">
        <v>2.5000000000000001E-2</v>
      </c>
      <c r="BI94" s="23">
        <v>0</v>
      </c>
      <c r="BJ94" s="24">
        <v>0.02</v>
      </c>
      <c r="BK94" s="10"/>
      <c r="BL94" s="10"/>
      <c r="BM94" s="10"/>
      <c r="BN94" s="10"/>
      <c r="BO94" s="10"/>
      <c r="BP94" s="10"/>
    </row>
    <row r="95" spans="1:68">
      <c r="A95" s="29">
        <v>1.7999999999999999E-2</v>
      </c>
      <c r="B95" s="23">
        <v>0.13500000000000001</v>
      </c>
      <c r="C95" s="23">
        <v>2.5000000000000001E-2</v>
      </c>
      <c r="D95" s="23"/>
      <c r="E95" s="23">
        <v>0</v>
      </c>
      <c r="F95" s="23">
        <v>4.9000000000000002E-2</v>
      </c>
      <c r="G95" s="23">
        <v>9.2999999999999999E-2</v>
      </c>
      <c r="H95" s="23">
        <v>1.4999999999999999E-2</v>
      </c>
      <c r="I95" s="23"/>
      <c r="J95" s="23">
        <v>6.5000000000000002E-2</v>
      </c>
      <c r="K95" s="23"/>
      <c r="L95" s="23">
        <v>0</v>
      </c>
      <c r="M95" s="23">
        <v>1.4999999999999999E-2</v>
      </c>
      <c r="N95" s="23">
        <v>0.154</v>
      </c>
      <c r="O95" s="23">
        <v>9.8000000000000004E-2</v>
      </c>
      <c r="P95" s="23">
        <v>8.5999999999999993E-2</v>
      </c>
      <c r="Q95" s="23">
        <v>0</v>
      </c>
      <c r="R95" s="23">
        <v>0</v>
      </c>
      <c r="S95" s="23">
        <v>7.0999999999999994E-2</v>
      </c>
      <c r="T95" s="24">
        <v>7.3999999999999996E-2</v>
      </c>
      <c r="U95" s="10"/>
      <c r="V95" s="29"/>
      <c r="W95" s="23">
        <v>8.7999999999999995E-2</v>
      </c>
      <c r="X95" s="23"/>
      <c r="Y95" s="23"/>
      <c r="Z95" s="23"/>
      <c r="AA95" s="23"/>
      <c r="AB95" s="23">
        <v>9.9000000000000005E-2</v>
      </c>
      <c r="AC95" s="23"/>
      <c r="AD95" s="23"/>
      <c r="AE95" s="23">
        <v>0</v>
      </c>
      <c r="AF95" s="23">
        <v>0</v>
      </c>
      <c r="AG95" s="23">
        <v>0</v>
      </c>
      <c r="AH95" s="23">
        <v>0</v>
      </c>
      <c r="AI95" s="23">
        <v>0.19700000000000001</v>
      </c>
      <c r="AJ95" s="23">
        <v>4.7E-2</v>
      </c>
      <c r="AK95" s="23">
        <v>0</v>
      </c>
      <c r="AL95" s="23">
        <v>2.4E-2</v>
      </c>
      <c r="AM95" s="23">
        <v>0</v>
      </c>
      <c r="AN95" s="23">
        <v>0</v>
      </c>
      <c r="AO95" s="24">
        <v>0</v>
      </c>
      <c r="AP95" s="10"/>
      <c r="AQ95" s="29">
        <v>0</v>
      </c>
      <c r="AR95" s="23">
        <v>0.115</v>
      </c>
      <c r="AS95" s="23">
        <v>0</v>
      </c>
      <c r="AT95" s="23">
        <v>0</v>
      </c>
      <c r="AU95" s="23">
        <v>0</v>
      </c>
      <c r="AV95" s="23">
        <v>0</v>
      </c>
      <c r="AW95" s="23">
        <v>3.5000000000000003E-2</v>
      </c>
      <c r="AX95" s="23">
        <v>0</v>
      </c>
      <c r="AY95" s="23">
        <v>0</v>
      </c>
      <c r="AZ95" s="23">
        <v>7.0999999999999994E-2</v>
      </c>
      <c r="BA95" s="23">
        <v>0</v>
      </c>
      <c r="BB95" s="23">
        <v>0</v>
      </c>
      <c r="BC95" s="23">
        <v>3.7999999999999999E-2</v>
      </c>
      <c r="BD95" s="23">
        <v>2.1000000000000001E-2</v>
      </c>
      <c r="BE95" s="23">
        <v>0.05</v>
      </c>
      <c r="BF95" s="23">
        <v>2.5999999999999999E-2</v>
      </c>
      <c r="BG95" s="23">
        <v>8.9999999999999993E-3</v>
      </c>
      <c r="BH95" s="23">
        <v>6.6000000000000003E-2</v>
      </c>
      <c r="BI95" s="23">
        <v>0</v>
      </c>
      <c r="BJ95" s="24">
        <v>0</v>
      </c>
      <c r="BK95" s="10"/>
      <c r="BL95" s="10"/>
      <c r="BM95" s="10"/>
      <c r="BN95" s="10"/>
      <c r="BO95" s="10"/>
      <c r="BP95" s="10"/>
    </row>
    <row r="96" spans="1:68">
      <c r="A96" s="29">
        <v>0.121</v>
      </c>
      <c r="B96" s="23">
        <v>0.16800000000000001</v>
      </c>
      <c r="C96" s="23">
        <v>0.11899999999999999</v>
      </c>
      <c r="D96" s="23"/>
      <c r="E96" s="23">
        <v>0</v>
      </c>
      <c r="F96" s="23">
        <v>0.10100000000000001</v>
      </c>
      <c r="G96" s="23">
        <v>0</v>
      </c>
      <c r="H96" s="23">
        <v>6.6000000000000003E-2</v>
      </c>
      <c r="I96" s="23"/>
      <c r="J96" s="23">
        <v>7.9000000000000001E-2</v>
      </c>
      <c r="K96" s="23"/>
      <c r="L96" s="23">
        <v>0</v>
      </c>
      <c r="M96" s="23">
        <v>1.6E-2</v>
      </c>
      <c r="N96" s="23">
        <v>0.122</v>
      </c>
      <c r="O96" s="23">
        <v>0</v>
      </c>
      <c r="P96" s="23">
        <v>1.7999999999999999E-2</v>
      </c>
      <c r="Q96" s="23">
        <v>0</v>
      </c>
      <c r="R96" s="23">
        <v>7.4999999999999997E-2</v>
      </c>
      <c r="S96" s="23">
        <v>0</v>
      </c>
      <c r="T96" s="24">
        <v>1.6E-2</v>
      </c>
      <c r="U96" s="10"/>
      <c r="V96" s="29"/>
      <c r="W96" s="23">
        <v>0</v>
      </c>
      <c r="X96" s="23"/>
      <c r="Y96" s="23"/>
      <c r="Z96" s="23"/>
      <c r="AA96" s="23"/>
      <c r="AB96" s="23"/>
      <c r="AC96" s="23"/>
      <c r="AD96" s="23"/>
      <c r="AE96" s="23">
        <v>3.3000000000000002E-2</v>
      </c>
      <c r="AF96" s="23">
        <v>9.0999999999999998E-2</v>
      </c>
      <c r="AG96" s="23">
        <v>0.156</v>
      </c>
      <c r="AH96" s="23">
        <v>0</v>
      </c>
      <c r="AI96" s="23">
        <v>2.5999999999999999E-2</v>
      </c>
      <c r="AJ96" s="23">
        <v>0.11600000000000001</v>
      </c>
      <c r="AK96" s="23">
        <v>0</v>
      </c>
      <c r="AL96" s="23">
        <v>5.6000000000000001E-2</v>
      </c>
      <c r="AM96" s="23">
        <v>4.1000000000000002E-2</v>
      </c>
      <c r="AN96" s="23">
        <v>3.4000000000000002E-2</v>
      </c>
      <c r="AO96" s="24">
        <v>5.5E-2</v>
      </c>
      <c r="AP96" s="10"/>
      <c r="AQ96" s="29">
        <v>2.4E-2</v>
      </c>
      <c r="AR96" s="23">
        <v>7.2999999999999995E-2</v>
      </c>
      <c r="AS96" s="23">
        <v>0</v>
      </c>
      <c r="AT96" s="23">
        <v>3.7999999999999999E-2</v>
      </c>
      <c r="AU96" s="23">
        <v>0.11700000000000001</v>
      </c>
      <c r="AV96" s="23">
        <v>0</v>
      </c>
      <c r="AW96" s="23">
        <v>0.03</v>
      </c>
      <c r="AX96" s="23">
        <v>5.0000000000000001E-3</v>
      </c>
      <c r="AY96" s="23">
        <v>0</v>
      </c>
      <c r="AZ96" s="23">
        <v>7.8E-2</v>
      </c>
      <c r="BA96" s="23">
        <v>5.5E-2</v>
      </c>
      <c r="BB96" s="23">
        <v>1.4999999999999999E-2</v>
      </c>
      <c r="BC96" s="23">
        <v>4.5999999999999999E-2</v>
      </c>
      <c r="BD96" s="23">
        <v>0</v>
      </c>
      <c r="BE96" s="23">
        <v>0</v>
      </c>
      <c r="BF96" s="23">
        <v>0</v>
      </c>
      <c r="BG96" s="23">
        <v>5.7000000000000002E-2</v>
      </c>
      <c r="BH96" s="23">
        <v>0.154</v>
      </c>
      <c r="BI96" s="23">
        <v>6.9000000000000006E-2</v>
      </c>
      <c r="BJ96" s="24">
        <v>5.8000000000000003E-2</v>
      </c>
      <c r="BK96" s="10"/>
      <c r="BL96" s="10"/>
      <c r="BM96" s="10"/>
      <c r="BN96" s="10"/>
      <c r="BO96" s="10"/>
      <c r="BP96" s="10"/>
    </row>
    <row r="97" spans="1:68">
      <c r="A97" s="29">
        <v>6.5000000000000002E-2</v>
      </c>
      <c r="B97" s="23">
        <v>0.155</v>
      </c>
      <c r="C97" s="23">
        <v>4.2000000000000003E-2</v>
      </c>
      <c r="D97" s="23"/>
      <c r="E97" s="23">
        <v>0.156</v>
      </c>
      <c r="F97" s="23">
        <v>2.9000000000000001E-2</v>
      </c>
      <c r="G97" s="23">
        <v>0</v>
      </c>
      <c r="H97" s="23">
        <v>0.112</v>
      </c>
      <c r="I97" s="23"/>
      <c r="J97" s="23">
        <v>0.10299999999999999</v>
      </c>
      <c r="K97" s="23"/>
      <c r="L97" s="23">
        <v>4.1000000000000002E-2</v>
      </c>
      <c r="M97" s="23">
        <v>0.111</v>
      </c>
      <c r="N97" s="23">
        <v>8.2000000000000003E-2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4">
        <v>0.17399999999999999</v>
      </c>
      <c r="U97" s="10"/>
      <c r="V97" s="29"/>
      <c r="W97" s="23">
        <v>0</v>
      </c>
      <c r="X97" s="23"/>
      <c r="Y97" s="23"/>
      <c r="Z97" s="23"/>
      <c r="AA97" s="23"/>
      <c r="AB97" s="23"/>
      <c r="AC97" s="23"/>
      <c r="AD97" s="23"/>
      <c r="AE97" s="23">
        <v>4.5999999999999999E-2</v>
      </c>
      <c r="AF97" s="23">
        <v>4.7E-2</v>
      </c>
      <c r="AG97" s="23">
        <v>0.115</v>
      </c>
      <c r="AH97" s="23">
        <v>0</v>
      </c>
      <c r="AI97" s="23">
        <v>0</v>
      </c>
      <c r="AJ97" s="23">
        <v>0</v>
      </c>
      <c r="AK97" s="23">
        <v>0</v>
      </c>
      <c r="AL97" s="23">
        <v>0.159</v>
      </c>
      <c r="AM97" s="23">
        <v>6.3E-2</v>
      </c>
      <c r="AN97" s="23">
        <v>9.4E-2</v>
      </c>
      <c r="AO97" s="24">
        <v>8.4000000000000005E-2</v>
      </c>
      <c r="AP97" s="10"/>
      <c r="AQ97" s="29">
        <v>6.4000000000000001E-2</v>
      </c>
      <c r="AR97" s="23">
        <v>3.5000000000000003E-2</v>
      </c>
      <c r="AS97" s="23">
        <v>0</v>
      </c>
      <c r="AT97" s="23">
        <v>1.6E-2</v>
      </c>
      <c r="AU97" s="23">
        <v>2.5000000000000001E-2</v>
      </c>
      <c r="AV97" s="23">
        <v>3.3000000000000002E-2</v>
      </c>
      <c r="AW97" s="23">
        <v>2.1000000000000001E-2</v>
      </c>
      <c r="AX97" s="23">
        <v>8.8999999999999996E-2</v>
      </c>
      <c r="AY97" s="23">
        <v>0</v>
      </c>
      <c r="AZ97" s="23">
        <v>2.5000000000000001E-2</v>
      </c>
      <c r="BA97" s="23">
        <v>0</v>
      </c>
      <c r="BB97" s="23">
        <v>0</v>
      </c>
      <c r="BC97" s="23">
        <v>2.7E-2</v>
      </c>
      <c r="BD97" s="23">
        <v>2.7E-2</v>
      </c>
      <c r="BE97" s="23">
        <v>0</v>
      </c>
      <c r="BF97" s="23">
        <v>0.14299999999999999</v>
      </c>
      <c r="BG97" s="23">
        <v>0.106</v>
      </c>
      <c r="BH97" s="23">
        <v>7.3999999999999996E-2</v>
      </c>
      <c r="BI97" s="23">
        <v>0.14599999999999999</v>
      </c>
      <c r="BJ97" s="24">
        <v>0</v>
      </c>
      <c r="BK97" s="10"/>
      <c r="BL97" s="10"/>
      <c r="BM97" s="10"/>
      <c r="BN97" s="10"/>
      <c r="BO97" s="10"/>
      <c r="BP97" s="10"/>
    </row>
    <row r="98" spans="1:68">
      <c r="A98" s="29">
        <v>3.5999999999999997E-2</v>
      </c>
      <c r="B98" s="23">
        <v>7.9000000000000001E-2</v>
      </c>
      <c r="C98" s="23">
        <v>3.5000000000000003E-2</v>
      </c>
      <c r="D98" s="23"/>
      <c r="E98" s="23">
        <v>0.16600000000000001</v>
      </c>
      <c r="F98" s="23">
        <v>0</v>
      </c>
      <c r="G98" s="23">
        <v>0</v>
      </c>
      <c r="H98" s="23">
        <v>0.11700000000000001</v>
      </c>
      <c r="I98" s="23"/>
      <c r="J98" s="23">
        <v>0</v>
      </c>
      <c r="K98" s="23"/>
      <c r="L98" s="23">
        <v>0.13600000000000001</v>
      </c>
      <c r="M98" s="23">
        <v>0</v>
      </c>
      <c r="N98" s="23">
        <v>6.7000000000000004E-2</v>
      </c>
      <c r="O98" s="23">
        <v>4.8000000000000001E-2</v>
      </c>
      <c r="P98" s="23">
        <v>0</v>
      </c>
      <c r="Q98" s="23">
        <v>1.7000000000000001E-2</v>
      </c>
      <c r="R98" s="23">
        <v>0</v>
      </c>
      <c r="S98" s="23">
        <v>0</v>
      </c>
      <c r="T98" s="24">
        <v>0.16300000000000001</v>
      </c>
      <c r="U98" s="10"/>
      <c r="V98" s="29"/>
      <c r="W98" s="23">
        <v>0</v>
      </c>
      <c r="X98" s="23"/>
      <c r="Y98" s="23"/>
      <c r="Z98" s="23"/>
      <c r="AA98" s="23"/>
      <c r="AB98" s="23"/>
      <c r="AC98" s="23"/>
      <c r="AD98" s="23"/>
      <c r="AE98" s="23">
        <v>0</v>
      </c>
      <c r="AF98" s="23">
        <v>2.9000000000000001E-2</v>
      </c>
      <c r="AG98" s="23">
        <v>0</v>
      </c>
      <c r="AH98" s="23">
        <v>0</v>
      </c>
      <c r="AI98" s="23">
        <v>7.4999999999999997E-2</v>
      </c>
      <c r="AJ98" s="23">
        <v>8.5000000000000006E-2</v>
      </c>
      <c r="AK98" s="23">
        <v>0</v>
      </c>
      <c r="AL98" s="23">
        <v>0</v>
      </c>
      <c r="AM98" s="23">
        <v>0.188</v>
      </c>
      <c r="AN98" s="23">
        <v>3.5000000000000003E-2</v>
      </c>
      <c r="AO98" s="24">
        <v>0.13700000000000001</v>
      </c>
      <c r="AP98" s="10"/>
      <c r="AQ98" s="29">
        <v>0</v>
      </c>
      <c r="AR98" s="23">
        <v>4.5999999999999999E-2</v>
      </c>
      <c r="AS98" s="23">
        <v>0</v>
      </c>
      <c r="AT98" s="23">
        <v>0</v>
      </c>
      <c r="AU98" s="23">
        <v>0</v>
      </c>
      <c r="AV98" s="23">
        <v>4.9000000000000002E-2</v>
      </c>
      <c r="AW98" s="23">
        <v>5.7000000000000002E-2</v>
      </c>
      <c r="AX98" s="23">
        <v>4.1000000000000002E-2</v>
      </c>
      <c r="AY98" s="23">
        <v>0.106</v>
      </c>
      <c r="AZ98" s="23">
        <v>3.5000000000000003E-2</v>
      </c>
      <c r="BA98" s="23">
        <v>0</v>
      </c>
      <c r="BB98" s="23">
        <v>0</v>
      </c>
      <c r="BC98" s="23">
        <v>0</v>
      </c>
      <c r="BD98" s="23">
        <v>6.5000000000000002E-2</v>
      </c>
      <c r="BE98" s="23">
        <v>8.0000000000000002E-3</v>
      </c>
      <c r="BF98" s="23">
        <v>2.1000000000000001E-2</v>
      </c>
      <c r="BG98" s="23">
        <v>1.4999999999999999E-2</v>
      </c>
      <c r="BH98" s="23">
        <v>7.0000000000000007E-2</v>
      </c>
      <c r="BI98" s="23">
        <v>8.3000000000000004E-2</v>
      </c>
      <c r="BJ98" s="24">
        <v>2.9000000000000001E-2</v>
      </c>
      <c r="BK98" s="10"/>
      <c r="BL98" s="10"/>
      <c r="BM98" s="10"/>
      <c r="BN98" s="10"/>
      <c r="BO98" s="10"/>
      <c r="BP98" s="10"/>
    </row>
    <row r="99" spans="1:68">
      <c r="A99" s="29">
        <v>8.5000000000000006E-2</v>
      </c>
      <c r="B99" s="23">
        <v>0</v>
      </c>
      <c r="C99" s="23">
        <v>3.5000000000000003E-2</v>
      </c>
      <c r="D99" s="23"/>
      <c r="E99" s="23">
        <v>5.7000000000000002E-2</v>
      </c>
      <c r="F99" s="23">
        <v>0</v>
      </c>
      <c r="G99" s="23">
        <v>1.9E-2</v>
      </c>
      <c r="H99" s="23">
        <v>0.13400000000000001</v>
      </c>
      <c r="I99" s="23"/>
      <c r="J99" s="23">
        <v>7.5999999999999998E-2</v>
      </c>
      <c r="K99" s="23"/>
      <c r="L99" s="23">
        <v>0.14399999999999999</v>
      </c>
      <c r="M99" s="23">
        <v>0.121</v>
      </c>
      <c r="N99" s="23">
        <v>4.3999999999999997E-2</v>
      </c>
      <c r="O99" s="23">
        <v>0</v>
      </c>
      <c r="P99" s="23">
        <v>2.5000000000000001E-2</v>
      </c>
      <c r="Q99" s="23">
        <v>0</v>
      </c>
      <c r="R99" s="23">
        <v>8.0000000000000002E-3</v>
      </c>
      <c r="S99" s="23">
        <v>6.0999999999999999E-2</v>
      </c>
      <c r="T99" s="24">
        <v>0.03</v>
      </c>
      <c r="U99" s="10"/>
      <c r="V99" s="29"/>
      <c r="W99" s="23">
        <v>0</v>
      </c>
      <c r="X99" s="23"/>
      <c r="Y99" s="23"/>
      <c r="Z99" s="23"/>
      <c r="AA99" s="23"/>
      <c r="AB99" s="23"/>
      <c r="AC99" s="23"/>
      <c r="AD99" s="23"/>
      <c r="AE99" s="23">
        <v>8.3000000000000004E-2</v>
      </c>
      <c r="AF99" s="23">
        <v>2.3E-2</v>
      </c>
      <c r="AG99" s="23">
        <v>0</v>
      </c>
      <c r="AH99" s="23">
        <v>0</v>
      </c>
      <c r="AI99" s="23">
        <v>0</v>
      </c>
      <c r="AJ99" s="23">
        <v>8.6999999999999994E-2</v>
      </c>
      <c r="AK99" s="23">
        <v>0</v>
      </c>
      <c r="AL99" s="23">
        <v>0.12</v>
      </c>
      <c r="AM99" s="23">
        <v>0</v>
      </c>
      <c r="AN99" s="23">
        <v>5.7000000000000002E-2</v>
      </c>
      <c r="AO99" s="24">
        <v>4.5999999999999999E-2</v>
      </c>
      <c r="AP99" s="10"/>
      <c r="AQ99" s="29">
        <v>2.4E-2</v>
      </c>
      <c r="AR99" s="23">
        <v>1.7999999999999999E-2</v>
      </c>
      <c r="AS99" s="23"/>
      <c r="AT99" s="23">
        <v>0.03</v>
      </c>
      <c r="AU99" s="23">
        <v>0</v>
      </c>
      <c r="AV99" s="23">
        <v>0</v>
      </c>
      <c r="AW99" s="23">
        <v>5.5E-2</v>
      </c>
      <c r="AX99" s="23">
        <v>0</v>
      </c>
      <c r="AY99" s="23">
        <v>5.8000000000000003E-2</v>
      </c>
      <c r="AZ99" s="23">
        <v>0.03</v>
      </c>
      <c r="BA99" s="23">
        <v>0</v>
      </c>
      <c r="BB99" s="23">
        <v>0</v>
      </c>
      <c r="BC99" s="23">
        <v>0</v>
      </c>
      <c r="BD99" s="23">
        <v>0</v>
      </c>
      <c r="BE99" s="23">
        <v>0</v>
      </c>
      <c r="BF99" s="23">
        <v>3.5999999999999997E-2</v>
      </c>
      <c r="BG99" s="23">
        <v>0</v>
      </c>
      <c r="BH99" s="23">
        <v>3.9E-2</v>
      </c>
      <c r="BI99" s="23">
        <v>7.0000000000000001E-3</v>
      </c>
      <c r="BJ99" s="24">
        <v>0</v>
      </c>
      <c r="BK99" s="10"/>
      <c r="BL99" s="10"/>
      <c r="BM99" s="10"/>
      <c r="BN99" s="10"/>
      <c r="BO99" s="10"/>
      <c r="BP99" s="10"/>
    </row>
    <row r="100" spans="1:68">
      <c r="A100" s="29">
        <v>0</v>
      </c>
      <c r="B100" s="23">
        <v>8.7999999999999995E-2</v>
      </c>
      <c r="C100" s="23">
        <v>2.8000000000000001E-2</v>
      </c>
      <c r="D100" s="23"/>
      <c r="E100" s="23">
        <v>8.0000000000000002E-3</v>
      </c>
      <c r="F100" s="23">
        <v>0.129</v>
      </c>
      <c r="G100" s="23">
        <v>0</v>
      </c>
      <c r="H100" s="23">
        <v>0</v>
      </c>
      <c r="I100" s="23"/>
      <c r="J100" s="23">
        <v>8.1000000000000003E-2</v>
      </c>
      <c r="K100" s="23"/>
      <c r="L100" s="23">
        <v>0.152</v>
      </c>
      <c r="M100" s="23">
        <v>4.9000000000000002E-2</v>
      </c>
      <c r="N100" s="23">
        <v>1.9E-2</v>
      </c>
      <c r="O100" s="23">
        <v>0</v>
      </c>
      <c r="P100" s="23">
        <v>0</v>
      </c>
      <c r="Q100" s="23">
        <v>1.4999999999999999E-2</v>
      </c>
      <c r="R100" s="23">
        <v>0.15</v>
      </c>
      <c r="S100" s="23">
        <v>2.4E-2</v>
      </c>
      <c r="T100" s="24">
        <v>0</v>
      </c>
      <c r="U100" s="10"/>
      <c r="V100" s="29"/>
      <c r="W100" s="23">
        <v>5.8999999999999997E-2</v>
      </c>
      <c r="X100" s="23"/>
      <c r="Y100" s="23"/>
      <c r="Z100" s="23"/>
      <c r="AA100" s="23"/>
      <c r="AB100" s="23"/>
      <c r="AC100" s="23"/>
      <c r="AD100" s="23"/>
      <c r="AE100" s="23">
        <v>6.4000000000000001E-2</v>
      </c>
      <c r="AF100" s="23">
        <v>0</v>
      </c>
      <c r="AG100" s="23">
        <v>0</v>
      </c>
      <c r="AH100" s="23">
        <v>8.1000000000000003E-2</v>
      </c>
      <c r="AI100" s="23">
        <v>0</v>
      </c>
      <c r="AJ100" s="23">
        <v>0.03</v>
      </c>
      <c r="AK100" s="23">
        <v>0</v>
      </c>
      <c r="AL100" s="23">
        <v>0.161</v>
      </c>
      <c r="AM100" s="23">
        <v>4.2000000000000003E-2</v>
      </c>
      <c r="AN100" s="23">
        <v>0</v>
      </c>
      <c r="AO100" s="24">
        <v>2.9000000000000001E-2</v>
      </c>
      <c r="AP100" s="10"/>
      <c r="AQ100" s="29">
        <v>0</v>
      </c>
      <c r="AR100" s="23">
        <v>0.125</v>
      </c>
      <c r="AS100" s="23"/>
      <c r="AT100" s="23">
        <v>1.7000000000000001E-2</v>
      </c>
      <c r="AU100" s="23">
        <v>8.5000000000000006E-2</v>
      </c>
      <c r="AV100" s="23">
        <v>0</v>
      </c>
      <c r="AW100" s="23">
        <v>9.0999999999999998E-2</v>
      </c>
      <c r="AX100" s="23">
        <v>3.3000000000000002E-2</v>
      </c>
      <c r="AY100" s="23">
        <v>0</v>
      </c>
      <c r="AZ100" s="23">
        <v>2.1000000000000001E-2</v>
      </c>
      <c r="BA100" s="23">
        <v>0</v>
      </c>
      <c r="BB100" s="23">
        <v>0</v>
      </c>
      <c r="BC100" s="23">
        <v>0.16600000000000001</v>
      </c>
      <c r="BD100" s="23">
        <v>7.5999999999999998E-2</v>
      </c>
      <c r="BE100" s="23">
        <v>2.8000000000000001E-2</v>
      </c>
      <c r="BF100" s="23">
        <v>0</v>
      </c>
      <c r="BG100" s="23">
        <v>0</v>
      </c>
      <c r="BH100" s="23">
        <v>0</v>
      </c>
      <c r="BI100" s="23">
        <v>0</v>
      </c>
      <c r="BJ100" s="24">
        <v>0</v>
      </c>
      <c r="BK100" s="10"/>
      <c r="BL100" s="10"/>
      <c r="BM100" s="10"/>
      <c r="BN100" s="10"/>
      <c r="BO100" s="10"/>
      <c r="BP100" s="10"/>
    </row>
    <row r="101" spans="1:68">
      <c r="A101" s="29">
        <v>0</v>
      </c>
      <c r="B101" s="23">
        <v>0.16700000000000001</v>
      </c>
      <c r="C101" s="23">
        <v>0</v>
      </c>
      <c r="D101" s="23"/>
      <c r="E101" s="23">
        <v>3.9E-2</v>
      </c>
      <c r="F101" s="23">
        <v>0.153</v>
      </c>
      <c r="G101" s="23">
        <v>0.16600000000000001</v>
      </c>
      <c r="H101" s="23">
        <v>0.1</v>
      </c>
      <c r="I101" s="23"/>
      <c r="J101" s="23">
        <v>0</v>
      </c>
      <c r="K101" s="23"/>
      <c r="L101" s="23">
        <v>1.2999999999999999E-2</v>
      </c>
      <c r="M101" s="23">
        <v>0</v>
      </c>
      <c r="N101" s="23">
        <v>0.105</v>
      </c>
      <c r="O101" s="23">
        <v>6.2E-2</v>
      </c>
      <c r="P101" s="23">
        <v>0.19500000000000001</v>
      </c>
      <c r="Q101" s="23">
        <v>5.2999999999999999E-2</v>
      </c>
      <c r="R101" s="23">
        <v>0.17299999999999999</v>
      </c>
      <c r="S101" s="23">
        <v>0</v>
      </c>
      <c r="T101" s="24">
        <v>0</v>
      </c>
      <c r="U101" s="10"/>
      <c r="V101" s="29"/>
      <c r="W101" s="23">
        <v>0</v>
      </c>
      <c r="X101" s="23"/>
      <c r="Y101" s="23"/>
      <c r="Z101" s="23"/>
      <c r="AA101" s="23"/>
      <c r="AB101" s="23"/>
      <c r="AC101" s="23"/>
      <c r="AD101" s="23"/>
      <c r="AE101" s="23">
        <v>0</v>
      </c>
      <c r="AF101" s="23">
        <v>0</v>
      </c>
      <c r="AG101" s="23">
        <v>0</v>
      </c>
      <c r="AH101" s="23">
        <v>8.8999999999999996E-2</v>
      </c>
      <c r="AI101" s="23">
        <v>0</v>
      </c>
      <c r="AJ101" s="23">
        <v>0.105</v>
      </c>
      <c r="AK101" s="23">
        <v>1.4999999999999999E-2</v>
      </c>
      <c r="AL101" s="23">
        <v>0</v>
      </c>
      <c r="AM101" s="23">
        <v>0</v>
      </c>
      <c r="AN101" s="23">
        <v>0</v>
      </c>
      <c r="AO101" s="24">
        <v>0.122</v>
      </c>
      <c r="AP101" s="10"/>
      <c r="AQ101" s="29">
        <v>0.11899999999999999</v>
      </c>
      <c r="AR101" s="23">
        <v>0</v>
      </c>
      <c r="AS101" s="23"/>
      <c r="AT101" s="23">
        <v>3.1E-2</v>
      </c>
      <c r="AU101" s="23">
        <v>0</v>
      </c>
      <c r="AV101" s="23">
        <v>3.2000000000000001E-2</v>
      </c>
      <c r="AW101" s="23">
        <v>1.6E-2</v>
      </c>
      <c r="AX101" s="23">
        <v>1.7000000000000001E-2</v>
      </c>
      <c r="AY101" s="23">
        <v>5.7000000000000002E-2</v>
      </c>
      <c r="AZ101" s="23">
        <v>2.9000000000000001E-2</v>
      </c>
      <c r="BA101" s="23">
        <v>0</v>
      </c>
      <c r="BB101" s="23">
        <v>0</v>
      </c>
      <c r="BC101" s="23">
        <v>4.2000000000000003E-2</v>
      </c>
      <c r="BD101" s="23">
        <v>0.109</v>
      </c>
      <c r="BE101" s="23">
        <v>0</v>
      </c>
      <c r="BF101" s="23">
        <v>8.7999999999999995E-2</v>
      </c>
      <c r="BG101" s="23">
        <v>3.7999999999999999E-2</v>
      </c>
      <c r="BH101" s="23">
        <v>0</v>
      </c>
      <c r="BI101" s="23">
        <v>8.3000000000000004E-2</v>
      </c>
      <c r="BJ101" s="24">
        <v>0</v>
      </c>
      <c r="BK101" s="10"/>
      <c r="BL101" s="10"/>
      <c r="BM101" s="10"/>
      <c r="BN101" s="10"/>
      <c r="BO101" s="10"/>
      <c r="BP101" s="10"/>
    </row>
    <row r="102" spans="1:68">
      <c r="A102" s="29">
        <v>0</v>
      </c>
      <c r="B102" s="23">
        <v>0.13300000000000001</v>
      </c>
      <c r="C102" s="23">
        <v>0</v>
      </c>
      <c r="D102" s="23"/>
      <c r="E102" s="23">
        <v>0</v>
      </c>
      <c r="F102" s="23">
        <v>0</v>
      </c>
      <c r="G102" s="23">
        <v>0.20100000000000001</v>
      </c>
      <c r="H102" s="23">
        <v>7.3999999999999996E-2</v>
      </c>
      <c r="I102" s="23"/>
      <c r="J102" s="23">
        <v>0.158</v>
      </c>
      <c r="K102" s="23"/>
      <c r="L102" s="23">
        <v>0</v>
      </c>
      <c r="M102" s="23">
        <v>0.108</v>
      </c>
      <c r="N102" s="23">
        <v>0.113</v>
      </c>
      <c r="O102" s="23">
        <v>0</v>
      </c>
      <c r="P102" s="23">
        <v>0</v>
      </c>
      <c r="Q102" s="23">
        <v>0</v>
      </c>
      <c r="R102" s="23">
        <v>0.15</v>
      </c>
      <c r="S102" s="23">
        <v>2.7E-2</v>
      </c>
      <c r="T102" s="24">
        <v>7.4999999999999997E-2</v>
      </c>
      <c r="U102" s="10"/>
      <c r="V102" s="29"/>
      <c r="W102" s="23">
        <v>2.5000000000000001E-2</v>
      </c>
      <c r="X102" s="23"/>
      <c r="Y102" s="23"/>
      <c r="Z102" s="23"/>
      <c r="AA102" s="23"/>
      <c r="AB102" s="23"/>
      <c r="AC102" s="23"/>
      <c r="AD102" s="23"/>
      <c r="AE102" s="23">
        <v>0</v>
      </c>
      <c r="AF102" s="23">
        <v>0</v>
      </c>
      <c r="AG102" s="23">
        <v>0</v>
      </c>
      <c r="AH102" s="23">
        <v>3.9E-2</v>
      </c>
      <c r="AI102" s="23">
        <v>0.23400000000000001</v>
      </c>
      <c r="AJ102" s="23">
        <v>0.14099999999999999</v>
      </c>
      <c r="AK102" s="23">
        <v>4.9000000000000002E-2</v>
      </c>
      <c r="AL102" s="23">
        <v>0</v>
      </c>
      <c r="AM102" s="23">
        <v>0</v>
      </c>
      <c r="AN102" s="23">
        <v>0.13600000000000001</v>
      </c>
      <c r="AO102" s="24">
        <v>0</v>
      </c>
      <c r="AP102" s="10"/>
      <c r="AQ102" s="29">
        <v>7.5999999999999998E-2</v>
      </c>
      <c r="AR102" s="23">
        <v>0</v>
      </c>
      <c r="AS102" s="23"/>
      <c r="AT102" s="23">
        <v>0</v>
      </c>
      <c r="AU102" s="23">
        <v>7.0000000000000007E-2</v>
      </c>
      <c r="AV102" s="23">
        <v>0</v>
      </c>
      <c r="AW102" s="23">
        <v>0</v>
      </c>
      <c r="AX102" s="23">
        <v>0</v>
      </c>
      <c r="AY102" s="23">
        <v>4.5999999999999999E-2</v>
      </c>
      <c r="AZ102" s="23">
        <v>0</v>
      </c>
      <c r="BA102" s="23">
        <v>0</v>
      </c>
      <c r="BB102" s="23">
        <v>0</v>
      </c>
      <c r="BC102" s="23">
        <v>0</v>
      </c>
      <c r="BD102" s="23">
        <v>6.6000000000000003E-2</v>
      </c>
      <c r="BE102" s="23">
        <v>5.7000000000000002E-2</v>
      </c>
      <c r="BF102" s="23">
        <v>6.8000000000000005E-2</v>
      </c>
      <c r="BG102" s="23">
        <v>0</v>
      </c>
      <c r="BH102" s="23">
        <v>0</v>
      </c>
      <c r="BI102" s="23">
        <v>5.1999999999999998E-2</v>
      </c>
      <c r="BJ102" s="24">
        <v>0</v>
      </c>
      <c r="BK102" s="10"/>
      <c r="BL102" s="10"/>
      <c r="BM102" s="10"/>
      <c r="BN102" s="10"/>
      <c r="BO102" s="10"/>
      <c r="BP102" s="10"/>
    </row>
    <row r="103" spans="1:68">
      <c r="A103" s="29">
        <v>0</v>
      </c>
      <c r="B103" s="23">
        <v>0</v>
      </c>
      <c r="C103" s="23">
        <v>0</v>
      </c>
      <c r="D103" s="23"/>
      <c r="E103" s="23">
        <v>2.4E-2</v>
      </c>
      <c r="F103" s="23">
        <v>0.193</v>
      </c>
      <c r="G103" s="23">
        <v>0.153</v>
      </c>
      <c r="H103" s="23">
        <v>0</v>
      </c>
      <c r="I103" s="23"/>
      <c r="J103" s="23">
        <v>1.0999999999999999E-2</v>
      </c>
      <c r="K103" s="23"/>
      <c r="L103" s="23">
        <v>0</v>
      </c>
      <c r="M103" s="23">
        <v>6.8000000000000005E-2</v>
      </c>
      <c r="N103" s="23">
        <v>0</v>
      </c>
      <c r="O103" s="23">
        <v>5.8000000000000003E-2</v>
      </c>
      <c r="P103" s="23">
        <v>0.14599999999999999</v>
      </c>
      <c r="Q103" s="23">
        <v>0.106</v>
      </c>
      <c r="R103" s="23">
        <v>0</v>
      </c>
      <c r="S103" s="23">
        <v>9.8000000000000004E-2</v>
      </c>
      <c r="T103" s="24">
        <v>0.121</v>
      </c>
      <c r="U103" s="10"/>
      <c r="V103" s="29"/>
      <c r="W103" s="23">
        <v>0</v>
      </c>
      <c r="X103" s="23"/>
      <c r="Y103" s="23"/>
      <c r="Z103" s="23"/>
      <c r="AA103" s="23"/>
      <c r="AB103" s="23"/>
      <c r="AC103" s="23"/>
      <c r="AD103" s="23"/>
      <c r="AE103" s="23">
        <v>3.9E-2</v>
      </c>
      <c r="AF103" s="23">
        <v>4.3999999999999997E-2</v>
      </c>
      <c r="AG103" s="23">
        <v>0</v>
      </c>
      <c r="AH103" s="23">
        <v>0</v>
      </c>
      <c r="AI103" s="23">
        <v>0</v>
      </c>
      <c r="AJ103" s="23">
        <v>2.3E-2</v>
      </c>
      <c r="AK103" s="23">
        <v>7.0000000000000001E-3</v>
      </c>
      <c r="AL103" s="23">
        <v>4.2999999999999997E-2</v>
      </c>
      <c r="AM103" s="23">
        <v>0</v>
      </c>
      <c r="AN103" s="23">
        <v>7.4999999999999997E-2</v>
      </c>
      <c r="AO103" s="24">
        <v>0</v>
      </c>
      <c r="AP103" s="10"/>
      <c r="AQ103" s="29">
        <v>0</v>
      </c>
      <c r="AR103" s="23">
        <v>0</v>
      </c>
      <c r="AS103" s="23"/>
      <c r="AT103" s="23">
        <v>0</v>
      </c>
      <c r="AU103" s="23">
        <v>9.4E-2</v>
      </c>
      <c r="AV103" s="23">
        <v>0</v>
      </c>
      <c r="AW103" s="23">
        <v>0.114</v>
      </c>
      <c r="AX103" s="23">
        <v>0</v>
      </c>
      <c r="AY103" s="23">
        <v>3.5999999999999997E-2</v>
      </c>
      <c r="AZ103" s="23">
        <v>7.0000000000000001E-3</v>
      </c>
      <c r="BA103" s="23">
        <v>0</v>
      </c>
      <c r="BB103" s="23">
        <v>0</v>
      </c>
      <c r="BC103" s="23">
        <v>2.5000000000000001E-2</v>
      </c>
      <c r="BD103" s="23">
        <v>0.03</v>
      </c>
      <c r="BE103" s="23">
        <v>3.6999999999999998E-2</v>
      </c>
      <c r="BF103" s="23">
        <v>0.123</v>
      </c>
      <c r="BG103" s="23">
        <v>0</v>
      </c>
      <c r="BH103" s="23">
        <v>0</v>
      </c>
      <c r="BI103" s="23">
        <v>0</v>
      </c>
      <c r="BJ103" s="24">
        <v>0</v>
      </c>
      <c r="BK103" s="10"/>
      <c r="BL103" s="10"/>
      <c r="BM103" s="10"/>
      <c r="BN103" s="10"/>
      <c r="BO103" s="10"/>
      <c r="BP103" s="10"/>
    </row>
    <row r="104" spans="1:68">
      <c r="A104" s="29">
        <v>0</v>
      </c>
      <c r="B104" s="23">
        <v>0</v>
      </c>
      <c r="C104" s="23">
        <v>8.5999999999999993E-2</v>
      </c>
      <c r="D104" s="23"/>
      <c r="E104" s="23">
        <v>1.7999999999999999E-2</v>
      </c>
      <c r="F104" s="23">
        <v>0.18</v>
      </c>
      <c r="G104" s="23">
        <v>7.5999999999999998E-2</v>
      </c>
      <c r="H104" s="23">
        <v>7.0999999999999994E-2</v>
      </c>
      <c r="I104" s="23"/>
      <c r="J104" s="23">
        <v>0</v>
      </c>
      <c r="K104" s="23"/>
      <c r="L104" s="23">
        <v>0</v>
      </c>
      <c r="M104" s="23">
        <v>0</v>
      </c>
      <c r="N104" s="23">
        <v>0.122</v>
      </c>
      <c r="O104" s="23">
        <v>9.8000000000000004E-2</v>
      </c>
      <c r="P104" s="23">
        <v>0</v>
      </c>
      <c r="Q104" s="23">
        <v>0</v>
      </c>
      <c r="R104" s="23">
        <v>0</v>
      </c>
      <c r="S104" s="23">
        <v>8.0000000000000002E-3</v>
      </c>
      <c r="T104" s="24">
        <v>0.161</v>
      </c>
      <c r="U104" s="10"/>
      <c r="V104" s="29"/>
      <c r="W104" s="23">
        <v>4.5999999999999999E-2</v>
      </c>
      <c r="X104" s="23"/>
      <c r="Y104" s="23"/>
      <c r="Z104" s="23"/>
      <c r="AA104" s="23"/>
      <c r="AB104" s="23"/>
      <c r="AC104" s="23"/>
      <c r="AD104" s="23"/>
      <c r="AE104" s="23">
        <v>0</v>
      </c>
      <c r="AF104" s="23">
        <v>3.4000000000000002E-2</v>
      </c>
      <c r="AG104" s="23">
        <v>6.6000000000000003E-2</v>
      </c>
      <c r="AH104" s="23">
        <v>9.4E-2</v>
      </c>
      <c r="AI104" s="23">
        <v>0</v>
      </c>
      <c r="AJ104" s="23">
        <v>0</v>
      </c>
      <c r="AK104" s="23">
        <v>9.9000000000000005E-2</v>
      </c>
      <c r="AL104" s="23">
        <v>0.152</v>
      </c>
      <c r="AM104" s="23">
        <v>0</v>
      </c>
      <c r="AN104" s="23">
        <v>0</v>
      </c>
      <c r="AO104" s="24">
        <v>5.0999999999999997E-2</v>
      </c>
      <c r="AP104" s="10"/>
      <c r="AQ104" s="29">
        <v>0</v>
      </c>
      <c r="AR104" s="23">
        <v>0</v>
      </c>
      <c r="AS104" s="23"/>
      <c r="AT104" s="23">
        <v>0</v>
      </c>
      <c r="AU104" s="23">
        <v>0</v>
      </c>
      <c r="AV104" s="23">
        <v>0</v>
      </c>
      <c r="AW104" s="23">
        <v>6.6000000000000003E-2</v>
      </c>
      <c r="AX104" s="23">
        <v>0</v>
      </c>
      <c r="AY104" s="23">
        <v>0</v>
      </c>
      <c r="AZ104" s="23">
        <v>0</v>
      </c>
      <c r="BA104" s="23">
        <v>0</v>
      </c>
      <c r="BB104" s="23">
        <v>0</v>
      </c>
      <c r="BC104" s="23">
        <v>0</v>
      </c>
      <c r="BD104" s="23">
        <v>0.108</v>
      </c>
      <c r="BE104" s="23">
        <v>5.5E-2</v>
      </c>
      <c r="BF104" s="23">
        <v>0</v>
      </c>
      <c r="BG104" s="23">
        <v>0</v>
      </c>
      <c r="BH104" s="23">
        <v>0</v>
      </c>
      <c r="BI104" s="23">
        <v>0</v>
      </c>
      <c r="BJ104" s="24">
        <v>0</v>
      </c>
      <c r="BK104" s="10"/>
      <c r="BL104" s="10"/>
      <c r="BM104" s="10"/>
      <c r="BN104" s="10"/>
      <c r="BO104" s="10"/>
      <c r="BP104" s="10"/>
    </row>
    <row r="105" spans="1:68">
      <c r="A105" s="29">
        <v>0</v>
      </c>
      <c r="B105" s="23">
        <v>0.153</v>
      </c>
      <c r="C105" s="23">
        <v>9.2999999999999999E-2</v>
      </c>
      <c r="D105" s="23"/>
      <c r="E105" s="23">
        <v>7.4999999999999997E-2</v>
      </c>
      <c r="F105" s="23"/>
      <c r="G105" s="23">
        <v>0</v>
      </c>
      <c r="H105" s="23">
        <v>7.9000000000000001E-2</v>
      </c>
      <c r="I105" s="23"/>
      <c r="J105" s="23">
        <v>0</v>
      </c>
      <c r="K105" s="23"/>
      <c r="L105" s="23">
        <v>0</v>
      </c>
      <c r="M105" s="23">
        <v>0</v>
      </c>
      <c r="N105" s="23">
        <v>8.1000000000000003E-2</v>
      </c>
      <c r="O105" s="23">
        <v>0</v>
      </c>
      <c r="P105" s="23">
        <v>7.2999999999999995E-2</v>
      </c>
      <c r="Q105" s="23">
        <v>0</v>
      </c>
      <c r="R105" s="23">
        <v>0</v>
      </c>
      <c r="S105" s="23">
        <v>0.06</v>
      </c>
      <c r="T105" s="24">
        <v>7.5999999999999998E-2</v>
      </c>
      <c r="U105" s="10"/>
      <c r="V105" s="29"/>
      <c r="W105" s="23">
        <v>0</v>
      </c>
      <c r="X105" s="23"/>
      <c r="Y105" s="23"/>
      <c r="Z105" s="23"/>
      <c r="AA105" s="23"/>
      <c r="AB105" s="23"/>
      <c r="AC105" s="23"/>
      <c r="AD105" s="23"/>
      <c r="AE105" s="23">
        <v>0</v>
      </c>
      <c r="AF105" s="23">
        <v>0</v>
      </c>
      <c r="AG105" s="23">
        <v>2.9000000000000001E-2</v>
      </c>
      <c r="AH105" s="23">
        <v>4.9000000000000002E-2</v>
      </c>
      <c r="AI105" s="23">
        <v>0</v>
      </c>
      <c r="AJ105" s="23">
        <v>0.126</v>
      </c>
      <c r="AK105" s="23">
        <v>0</v>
      </c>
      <c r="AL105" s="23">
        <v>0.02</v>
      </c>
      <c r="AM105" s="23">
        <v>0</v>
      </c>
      <c r="AN105" s="23">
        <v>8.6999999999999994E-2</v>
      </c>
      <c r="AO105" s="24">
        <v>2.1000000000000001E-2</v>
      </c>
      <c r="AP105" s="10"/>
      <c r="AQ105" s="29">
        <v>5.5E-2</v>
      </c>
      <c r="AR105" s="23">
        <v>0</v>
      </c>
      <c r="AS105" s="23"/>
      <c r="AT105" s="23">
        <v>1.2999999999999999E-2</v>
      </c>
      <c r="AU105" s="23">
        <v>0</v>
      </c>
      <c r="AV105" s="23">
        <v>0</v>
      </c>
      <c r="AW105" s="23">
        <v>0</v>
      </c>
      <c r="AX105" s="23">
        <v>0</v>
      </c>
      <c r="AY105" s="23">
        <v>0.112</v>
      </c>
      <c r="AZ105" s="23">
        <v>0.02</v>
      </c>
      <c r="BA105" s="23">
        <v>0</v>
      </c>
      <c r="BB105" s="23">
        <v>7.8E-2</v>
      </c>
      <c r="BC105" s="23">
        <v>0.09</v>
      </c>
      <c r="BD105" s="23">
        <v>0</v>
      </c>
      <c r="BE105" s="23">
        <v>5.2999999999999999E-2</v>
      </c>
      <c r="BF105" s="23">
        <v>0</v>
      </c>
      <c r="BG105" s="23">
        <v>0</v>
      </c>
      <c r="BH105" s="23">
        <v>9.7000000000000003E-2</v>
      </c>
      <c r="BI105" s="23">
        <v>2.5000000000000001E-2</v>
      </c>
      <c r="BJ105" s="24">
        <v>0</v>
      </c>
      <c r="BK105" s="10"/>
      <c r="BL105" s="10"/>
      <c r="BM105" s="10"/>
      <c r="BN105" s="10"/>
      <c r="BO105" s="10"/>
      <c r="BP105" s="10"/>
    </row>
    <row r="106" spans="1:68">
      <c r="A106" s="29">
        <v>0</v>
      </c>
      <c r="B106" s="23">
        <v>0.23699999999999999</v>
      </c>
      <c r="C106" s="23">
        <v>6.6000000000000003E-2</v>
      </c>
      <c r="D106" s="23"/>
      <c r="E106" s="23">
        <v>7.9000000000000001E-2</v>
      </c>
      <c r="F106" s="23"/>
      <c r="G106" s="23">
        <v>0</v>
      </c>
      <c r="H106" s="23">
        <v>4.7E-2</v>
      </c>
      <c r="I106" s="23"/>
      <c r="J106" s="23">
        <v>0.107</v>
      </c>
      <c r="K106" s="23"/>
      <c r="L106" s="23">
        <v>0</v>
      </c>
      <c r="M106" s="23">
        <v>5.8999999999999997E-2</v>
      </c>
      <c r="N106" s="23">
        <v>7.4999999999999997E-2</v>
      </c>
      <c r="O106" s="23">
        <v>9.5000000000000001E-2</v>
      </c>
      <c r="P106" s="23">
        <v>1.2E-2</v>
      </c>
      <c r="Q106" s="23">
        <v>0.03</v>
      </c>
      <c r="R106" s="23">
        <v>3.5999999999999997E-2</v>
      </c>
      <c r="S106" s="23">
        <v>0.155</v>
      </c>
      <c r="T106" s="24">
        <v>5.2999999999999999E-2</v>
      </c>
      <c r="U106" s="10"/>
      <c r="V106" s="29"/>
      <c r="W106" s="23">
        <v>5.0000000000000001E-3</v>
      </c>
      <c r="X106" s="23"/>
      <c r="Y106" s="23"/>
      <c r="Z106" s="23"/>
      <c r="AA106" s="23"/>
      <c r="AB106" s="23"/>
      <c r="AC106" s="23"/>
      <c r="AD106" s="23"/>
      <c r="AE106" s="23">
        <v>0</v>
      </c>
      <c r="AF106" s="23">
        <v>0</v>
      </c>
      <c r="AG106" s="23">
        <v>1.9E-2</v>
      </c>
      <c r="AH106" s="23">
        <v>0.13300000000000001</v>
      </c>
      <c r="AI106" s="23">
        <v>3.5000000000000003E-2</v>
      </c>
      <c r="AJ106" s="23">
        <v>0.04</v>
      </c>
      <c r="AK106" s="23">
        <v>0</v>
      </c>
      <c r="AL106" s="23">
        <v>0</v>
      </c>
      <c r="AM106" s="23">
        <v>0</v>
      </c>
      <c r="AN106" s="23">
        <v>0.154</v>
      </c>
      <c r="AO106" s="24">
        <v>4.1000000000000002E-2</v>
      </c>
      <c r="AP106" s="10"/>
      <c r="AQ106" s="29">
        <v>9.5000000000000001E-2</v>
      </c>
      <c r="AR106" s="23">
        <v>6.2E-2</v>
      </c>
      <c r="AS106" s="23"/>
      <c r="AT106" s="23">
        <v>0</v>
      </c>
      <c r="AU106" s="23">
        <v>0.14699999999999999</v>
      </c>
      <c r="AV106" s="23">
        <v>0</v>
      </c>
      <c r="AW106" s="23">
        <v>3.5999999999999997E-2</v>
      </c>
      <c r="AX106" s="23">
        <v>0</v>
      </c>
      <c r="AY106" s="23">
        <v>5.7000000000000002E-2</v>
      </c>
      <c r="AZ106" s="23">
        <v>5.0999999999999997E-2</v>
      </c>
      <c r="BA106" s="23">
        <v>0</v>
      </c>
      <c r="BB106" s="23">
        <v>3.6999999999999998E-2</v>
      </c>
      <c r="BC106" s="23">
        <v>1.0999999999999999E-2</v>
      </c>
      <c r="BD106" s="23">
        <v>0</v>
      </c>
      <c r="BE106" s="23">
        <v>0</v>
      </c>
      <c r="BF106" s="23">
        <v>6.9000000000000006E-2</v>
      </c>
      <c r="BG106" s="23">
        <v>0</v>
      </c>
      <c r="BH106" s="23">
        <v>3.1E-2</v>
      </c>
      <c r="BI106" s="23">
        <v>8.7999999999999995E-2</v>
      </c>
      <c r="BJ106" s="24">
        <v>2.9000000000000001E-2</v>
      </c>
      <c r="BK106" s="10"/>
      <c r="BL106" s="10"/>
      <c r="BM106" s="10"/>
      <c r="BN106" s="10"/>
      <c r="BO106" s="10"/>
      <c r="BP106" s="10"/>
    </row>
    <row r="107" spans="1:68">
      <c r="A107" s="29">
        <v>6.7000000000000004E-2</v>
      </c>
      <c r="B107" s="23">
        <v>0</v>
      </c>
      <c r="C107" s="23">
        <v>0</v>
      </c>
      <c r="D107" s="23"/>
      <c r="E107" s="23">
        <v>0.13500000000000001</v>
      </c>
      <c r="F107" s="23"/>
      <c r="G107" s="23">
        <v>0</v>
      </c>
      <c r="H107" s="23">
        <v>0</v>
      </c>
      <c r="I107" s="23"/>
      <c r="J107" s="23">
        <v>0.14499999999999999</v>
      </c>
      <c r="K107" s="23"/>
      <c r="L107" s="23">
        <v>0</v>
      </c>
      <c r="M107" s="23">
        <v>0.10199999999999999</v>
      </c>
      <c r="N107" s="23">
        <v>5.5E-2</v>
      </c>
      <c r="O107" s="23">
        <v>0</v>
      </c>
      <c r="P107" s="23">
        <v>4.4999999999999998E-2</v>
      </c>
      <c r="Q107" s="23">
        <v>2.7E-2</v>
      </c>
      <c r="R107" s="23">
        <v>0.06</v>
      </c>
      <c r="S107" s="23">
        <v>4.3999999999999997E-2</v>
      </c>
      <c r="T107" s="24">
        <v>4.4999999999999998E-2</v>
      </c>
      <c r="U107" s="10"/>
      <c r="V107" s="29"/>
      <c r="W107" s="23">
        <v>0</v>
      </c>
      <c r="X107" s="23"/>
      <c r="Y107" s="23"/>
      <c r="Z107" s="23"/>
      <c r="AA107" s="23"/>
      <c r="AB107" s="23"/>
      <c r="AC107" s="23"/>
      <c r="AD107" s="23"/>
      <c r="AE107" s="23">
        <v>0</v>
      </c>
      <c r="AF107" s="23">
        <v>0</v>
      </c>
      <c r="AG107" s="23">
        <v>0</v>
      </c>
      <c r="AH107" s="23">
        <v>3.9E-2</v>
      </c>
      <c r="AI107" s="23">
        <v>0</v>
      </c>
      <c r="AJ107" s="23">
        <v>8.5999999999999993E-2</v>
      </c>
      <c r="AK107" s="23">
        <v>2.5000000000000001E-2</v>
      </c>
      <c r="AL107" s="23">
        <v>5.7000000000000002E-2</v>
      </c>
      <c r="AM107" s="23">
        <v>0</v>
      </c>
      <c r="AN107" s="23">
        <v>6.7000000000000004E-2</v>
      </c>
      <c r="AO107" s="24">
        <v>0</v>
      </c>
      <c r="AP107" s="10"/>
      <c r="AQ107" s="29">
        <v>0.159</v>
      </c>
      <c r="AR107" s="23">
        <v>3.7999999999999999E-2</v>
      </c>
      <c r="AS107" s="23"/>
      <c r="AT107" s="23">
        <v>2.1000000000000001E-2</v>
      </c>
      <c r="AU107" s="23">
        <v>1.6E-2</v>
      </c>
      <c r="AV107" s="23">
        <v>0</v>
      </c>
      <c r="AW107" s="23">
        <v>0</v>
      </c>
      <c r="AX107" s="23">
        <v>0</v>
      </c>
      <c r="AY107" s="23">
        <v>0</v>
      </c>
      <c r="AZ107" s="23">
        <v>0.14099999999999999</v>
      </c>
      <c r="BA107" s="23">
        <v>0</v>
      </c>
      <c r="BB107" s="23">
        <v>5.7000000000000002E-2</v>
      </c>
      <c r="BC107" s="23">
        <v>5.8000000000000003E-2</v>
      </c>
      <c r="BD107" s="23">
        <v>0</v>
      </c>
      <c r="BE107" s="23">
        <v>0</v>
      </c>
      <c r="BF107" s="23">
        <v>0</v>
      </c>
      <c r="BG107" s="23">
        <v>0</v>
      </c>
      <c r="BH107" s="23">
        <v>0</v>
      </c>
      <c r="BI107" s="23">
        <v>0.124</v>
      </c>
      <c r="BJ107" s="24">
        <v>4.4999999999999998E-2</v>
      </c>
      <c r="BK107" s="10"/>
      <c r="BL107" s="10"/>
      <c r="BM107" s="10"/>
      <c r="BN107" s="10"/>
      <c r="BO107" s="10"/>
      <c r="BP107" s="10"/>
    </row>
    <row r="108" spans="1:68">
      <c r="A108" s="29">
        <v>8.7999999999999995E-2</v>
      </c>
      <c r="B108" s="23">
        <v>4.7E-2</v>
      </c>
      <c r="C108" s="23">
        <v>0</v>
      </c>
      <c r="D108" s="23"/>
      <c r="E108" s="23">
        <v>0</v>
      </c>
      <c r="F108" s="23"/>
      <c r="G108" s="23">
        <v>0</v>
      </c>
      <c r="H108" s="23">
        <v>0</v>
      </c>
      <c r="I108" s="23"/>
      <c r="J108" s="23">
        <v>0</v>
      </c>
      <c r="K108" s="23"/>
      <c r="L108" s="23">
        <v>6.0999999999999999E-2</v>
      </c>
      <c r="M108" s="23">
        <v>0</v>
      </c>
      <c r="N108" s="23">
        <v>0</v>
      </c>
      <c r="O108" s="23">
        <v>2.1000000000000001E-2</v>
      </c>
      <c r="P108" s="23">
        <v>0.122</v>
      </c>
      <c r="Q108" s="23">
        <v>9.2999999999999999E-2</v>
      </c>
      <c r="R108" s="23">
        <v>0</v>
      </c>
      <c r="S108" s="23">
        <v>0</v>
      </c>
      <c r="T108" s="24">
        <v>0</v>
      </c>
      <c r="U108" s="10"/>
      <c r="V108" s="29"/>
      <c r="W108" s="23"/>
      <c r="X108" s="23"/>
      <c r="Y108" s="23"/>
      <c r="Z108" s="23"/>
      <c r="AA108" s="23"/>
      <c r="AB108" s="23"/>
      <c r="AC108" s="23"/>
      <c r="AD108" s="23"/>
      <c r="AE108" s="23">
        <v>0</v>
      </c>
      <c r="AF108" s="23">
        <v>0</v>
      </c>
      <c r="AG108" s="23">
        <v>0</v>
      </c>
      <c r="AH108" s="23">
        <v>2.7E-2</v>
      </c>
      <c r="AI108" s="23">
        <v>1.4999999999999999E-2</v>
      </c>
      <c r="AJ108" s="23">
        <v>0</v>
      </c>
      <c r="AK108" s="23">
        <v>2.5000000000000001E-2</v>
      </c>
      <c r="AL108" s="23">
        <v>7.2999999999999995E-2</v>
      </c>
      <c r="AM108" s="23">
        <v>9.1999999999999998E-2</v>
      </c>
      <c r="AN108" s="23">
        <v>0.03</v>
      </c>
      <c r="AO108" s="24">
        <v>0</v>
      </c>
      <c r="AP108" s="10"/>
      <c r="AQ108" s="29">
        <v>3.9E-2</v>
      </c>
      <c r="AR108" s="23">
        <v>0</v>
      </c>
      <c r="AS108" s="23"/>
      <c r="AT108" s="23">
        <v>0</v>
      </c>
      <c r="AU108" s="23">
        <v>0</v>
      </c>
      <c r="AV108" s="23">
        <v>0</v>
      </c>
      <c r="AW108" s="23">
        <v>2.5000000000000001E-2</v>
      </c>
      <c r="AX108" s="23">
        <v>0.151</v>
      </c>
      <c r="AY108" s="23">
        <v>0</v>
      </c>
      <c r="AZ108" s="23">
        <v>3.5000000000000003E-2</v>
      </c>
      <c r="BA108" s="23">
        <v>3.2000000000000001E-2</v>
      </c>
      <c r="BB108" s="23">
        <v>3.1E-2</v>
      </c>
      <c r="BC108" s="23">
        <v>0</v>
      </c>
      <c r="BD108" s="23">
        <v>0</v>
      </c>
      <c r="BE108" s="23">
        <v>0</v>
      </c>
      <c r="BF108" s="23">
        <v>3.6999999999999998E-2</v>
      </c>
      <c r="BG108" s="23">
        <v>0</v>
      </c>
      <c r="BH108" s="23">
        <v>0</v>
      </c>
      <c r="BI108" s="23">
        <v>0</v>
      </c>
      <c r="BJ108" s="24">
        <v>0</v>
      </c>
      <c r="BK108" s="10"/>
      <c r="BL108" s="10"/>
      <c r="BM108" s="10"/>
      <c r="BN108" s="10"/>
      <c r="BO108" s="10"/>
      <c r="BP108" s="10"/>
    </row>
    <row r="109" spans="1:68">
      <c r="A109" s="29">
        <v>7.0000000000000007E-2</v>
      </c>
      <c r="B109" s="23">
        <v>0</v>
      </c>
      <c r="C109" s="23">
        <v>2.4E-2</v>
      </c>
      <c r="D109" s="23"/>
      <c r="E109" s="23">
        <v>0.106</v>
      </c>
      <c r="F109" s="23"/>
      <c r="G109" s="23">
        <v>0</v>
      </c>
      <c r="H109" s="23">
        <v>0.13600000000000001</v>
      </c>
      <c r="I109" s="23"/>
      <c r="J109" s="23">
        <v>0</v>
      </c>
      <c r="K109" s="23"/>
      <c r="L109" s="23">
        <v>7.4999999999999997E-2</v>
      </c>
      <c r="M109" s="23">
        <v>0</v>
      </c>
      <c r="N109" s="23"/>
      <c r="O109" s="23">
        <v>7.1999999999999995E-2</v>
      </c>
      <c r="P109" s="23">
        <v>0</v>
      </c>
      <c r="Q109" s="23">
        <v>0</v>
      </c>
      <c r="R109" s="23">
        <v>0.2</v>
      </c>
      <c r="S109" s="23">
        <v>0.11700000000000001</v>
      </c>
      <c r="T109" s="24">
        <v>0.16</v>
      </c>
      <c r="U109" s="10"/>
      <c r="V109" s="29"/>
      <c r="W109" s="23"/>
      <c r="X109" s="23"/>
      <c r="Y109" s="23"/>
      <c r="Z109" s="23"/>
      <c r="AA109" s="23"/>
      <c r="AB109" s="23"/>
      <c r="AC109" s="23"/>
      <c r="AD109" s="23"/>
      <c r="AE109" s="23">
        <v>0</v>
      </c>
      <c r="AF109" s="23">
        <v>6.5000000000000002E-2</v>
      </c>
      <c r="AG109" s="23">
        <v>0</v>
      </c>
      <c r="AH109" s="23">
        <v>0</v>
      </c>
      <c r="AI109" s="23">
        <v>0.125</v>
      </c>
      <c r="AJ109" s="23">
        <v>0</v>
      </c>
      <c r="AK109" s="23">
        <v>9.2999999999999999E-2</v>
      </c>
      <c r="AL109" s="23">
        <v>0</v>
      </c>
      <c r="AM109" s="23">
        <v>2.7E-2</v>
      </c>
      <c r="AN109" s="23">
        <v>0.121</v>
      </c>
      <c r="AO109" s="24">
        <v>5.1999999999999998E-2</v>
      </c>
      <c r="AP109" s="10"/>
      <c r="AQ109" s="29">
        <v>0.04</v>
      </c>
      <c r="AR109" s="23">
        <v>5.6000000000000001E-2</v>
      </c>
      <c r="AS109" s="23"/>
      <c r="AT109" s="23">
        <v>0</v>
      </c>
      <c r="AU109" s="23">
        <v>6.5000000000000002E-2</v>
      </c>
      <c r="AV109" s="23">
        <v>0</v>
      </c>
      <c r="AW109" s="23">
        <v>4.1000000000000002E-2</v>
      </c>
      <c r="AX109" s="23">
        <v>0.13</v>
      </c>
      <c r="AY109" s="23">
        <v>5.7000000000000002E-2</v>
      </c>
      <c r="AZ109" s="23">
        <v>0</v>
      </c>
      <c r="BA109" s="23">
        <v>0</v>
      </c>
      <c r="BB109" s="23">
        <v>7.4999999999999997E-2</v>
      </c>
      <c r="BC109" s="23">
        <v>0</v>
      </c>
      <c r="BD109" s="23">
        <v>0</v>
      </c>
      <c r="BE109" s="23">
        <v>3.9E-2</v>
      </c>
      <c r="BF109" s="23">
        <v>0.13</v>
      </c>
      <c r="BG109" s="23">
        <v>0</v>
      </c>
      <c r="BH109" s="23">
        <v>2.9000000000000001E-2</v>
      </c>
      <c r="BI109" s="23">
        <v>0</v>
      </c>
      <c r="BJ109" s="24">
        <v>3.1E-2</v>
      </c>
      <c r="BK109" s="10"/>
      <c r="BL109" s="10"/>
      <c r="BM109" s="10"/>
      <c r="BN109" s="10"/>
      <c r="BO109" s="10"/>
      <c r="BP109" s="10"/>
    </row>
    <row r="110" spans="1:68">
      <c r="A110" s="29">
        <v>0.108</v>
      </c>
      <c r="B110" s="23">
        <v>1.9E-2</v>
      </c>
      <c r="C110" s="23">
        <v>8.8999999999999996E-2</v>
      </c>
      <c r="D110" s="23"/>
      <c r="E110" s="23">
        <v>0</v>
      </c>
      <c r="F110" s="23"/>
      <c r="G110" s="23">
        <v>6.0000000000000001E-3</v>
      </c>
      <c r="H110" s="23">
        <v>0.14899999999999999</v>
      </c>
      <c r="I110" s="23"/>
      <c r="J110" s="23">
        <v>4.4999999999999998E-2</v>
      </c>
      <c r="K110" s="23"/>
      <c r="L110" s="23">
        <v>0.113</v>
      </c>
      <c r="M110" s="23">
        <v>2.7E-2</v>
      </c>
      <c r="N110" s="23"/>
      <c r="O110" s="23">
        <v>0</v>
      </c>
      <c r="P110" s="23">
        <v>0</v>
      </c>
      <c r="Q110" s="23">
        <v>0.105</v>
      </c>
      <c r="R110" s="23">
        <v>3.7999999999999999E-2</v>
      </c>
      <c r="S110" s="23">
        <v>7.4999999999999997E-2</v>
      </c>
      <c r="T110" s="24">
        <v>0.04</v>
      </c>
      <c r="U110" s="10"/>
      <c r="V110" s="29"/>
      <c r="W110" s="23"/>
      <c r="X110" s="23"/>
      <c r="Y110" s="23"/>
      <c r="Z110" s="23"/>
      <c r="AA110" s="23"/>
      <c r="AB110" s="23"/>
      <c r="AC110" s="23"/>
      <c r="AD110" s="23"/>
      <c r="AE110" s="23">
        <v>6.3E-2</v>
      </c>
      <c r="AF110" s="23">
        <v>9.8000000000000004E-2</v>
      </c>
      <c r="AG110" s="23">
        <v>7.0000000000000001E-3</v>
      </c>
      <c r="AH110" s="23">
        <v>0</v>
      </c>
      <c r="AI110" s="23">
        <v>5.3999999999999999E-2</v>
      </c>
      <c r="AJ110" s="23">
        <v>0</v>
      </c>
      <c r="AK110" s="23">
        <v>0</v>
      </c>
      <c r="AL110" s="23">
        <v>4.9000000000000002E-2</v>
      </c>
      <c r="AM110" s="23">
        <v>4.8000000000000001E-2</v>
      </c>
      <c r="AN110" s="23">
        <v>0.124</v>
      </c>
      <c r="AO110" s="24">
        <v>0</v>
      </c>
      <c r="AP110" s="10"/>
      <c r="AQ110" s="29">
        <v>5.0000000000000001E-3</v>
      </c>
      <c r="AR110" s="23">
        <v>0.09</v>
      </c>
      <c r="AS110" s="23"/>
      <c r="AT110" s="23">
        <v>0.01</v>
      </c>
      <c r="AU110" s="23">
        <v>1.4999999999999999E-2</v>
      </c>
      <c r="AV110" s="23">
        <v>0</v>
      </c>
      <c r="AW110" s="23">
        <v>0</v>
      </c>
      <c r="AX110" s="23">
        <v>0</v>
      </c>
      <c r="AY110" s="23">
        <v>3.6999999999999998E-2</v>
      </c>
      <c r="AZ110" s="23">
        <v>6.5000000000000002E-2</v>
      </c>
      <c r="BA110" s="23">
        <v>0</v>
      </c>
      <c r="BB110" s="23">
        <v>5.8000000000000003E-2</v>
      </c>
      <c r="BC110" s="23">
        <v>5.5E-2</v>
      </c>
      <c r="BD110" s="23">
        <v>7.6999999999999999E-2</v>
      </c>
      <c r="BE110" s="23">
        <v>2.5999999999999999E-2</v>
      </c>
      <c r="BF110" s="23">
        <v>0</v>
      </c>
      <c r="BG110" s="23">
        <v>0</v>
      </c>
      <c r="BH110" s="23">
        <v>3.5999999999999997E-2</v>
      </c>
      <c r="BI110" s="23">
        <v>0</v>
      </c>
      <c r="BJ110" s="24">
        <v>0</v>
      </c>
      <c r="BK110" s="10"/>
      <c r="BL110" s="10"/>
      <c r="BM110" s="10"/>
      <c r="BN110" s="10"/>
      <c r="BO110" s="10"/>
      <c r="BP110" s="10"/>
    </row>
    <row r="111" spans="1:68">
      <c r="A111" s="29">
        <v>0.10199999999999999</v>
      </c>
      <c r="B111" s="23">
        <v>0.16700000000000001</v>
      </c>
      <c r="C111" s="23">
        <v>4.5999999999999999E-2</v>
      </c>
      <c r="D111" s="23"/>
      <c r="E111" s="23">
        <v>4.4999999999999998E-2</v>
      </c>
      <c r="F111" s="23"/>
      <c r="G111" s="23">
        <v>0.126</v>
      </c>
      <c r="H111" s="23">
        <v>0</v>
      </c>
      <c r="I111" s="23"/>
      <c r="J111" s="23">
        <v>0.113</v>
      </c>
      <c r="K111" s="23"/>
      <c r="L111" s="23">
        <v>0.111</v>
      </c>
      <c r="M111" s="23">
        <v>0.113</v>
      </c>
      <c r="N111" s="23"/>
      <c r="O111" s="23">
        <v>8.5000000000000006E-2</v>
      </c>
      <c r="P111" s="23">
        <v>5.6000000000000001E-2</v>
      </c>
      <c r="Q111" s="23">
        <v>7.8E-2</v>
      </c>
      <c r="R111" s="23">
        <v>0</v>
      </c>
      <c r="S111" s="23">
        <v>6.5000000000000002E-2</v>
      </c>
      <c r="T111" s="24">
        <v>4.8000000000000001E-2</v>
      </c>
      <c r="U111" s="10"/>
      <c r="V111" s="29"/>
      <c r="W111" s="23"/>
      <c r="X111" s="23"/>
      <c r="Y111" s="23"/>
      <c r="Z111" s="23"/>
      <c r="AA111" s="23"/>
      <c r="AB111" s="23"/>
      <c r="AC111" s="23"/>
      <c r="AD111" s="23"/>
      <c r="AE111" s="23">
        <v>9.5000000000000001E-2</v>
      </c>
      <c r="AF111" s="23">
        <v>3.3000000000000002E-2</v>
      </c>
      <c r="AG111" s="23">
        <v>0</v>
      </c>
      <c r="AH111" s="23">
        <v>8.2000000000000003E-2</v>
      </c>
      <c r="AI111" s="23">
        <v>1.0999999999999999E-2</v>
      </c>
      <c r="AJ111" s="23">
        <v>4.7E-2</v>
      </c>
      <c r="AK111" s="23">
        <v>6.0000000000000001E-3</v>
      </c>
      <c r="AL111" s="23">
        <v>0</v>
      </c>
      <c r="AM111" s="23">
        <v>0</v>
      </c>
      <c r="AN111" s="23">
        <v>4.8000000000000001E-2</v>
      </c>
      <c r="AO111" s="24">
        <v>0.11</v>
      </c>
      <c r="AP111" s="10"/>
      <c r="AQ111" s="29">
        <v>0</v>
      </c>
      <c r="AR111" s="23">
        <v>2.5000000000000001E-2</v>
      </c>
      <c r="AS111" s="23"/>
      <c r="AT111" s="23">
        <v>0</v>
      </c>
      <c r="AU111" s="23">
        <v>0</v>
      </c>
      <c r="AV111" s="23">
        <v>0</v>
      </c>
      <c r="AW111" s="23">
        <v>0.11799999999999999</v>
      </c>
      <c r="AX111" s="23">
        <v>6.8000000000000005E-2</v>
      </c>
      <c r="AY111" s="23">
        <v>0.02</v>
      </c>
      <c r="AZ111" s="23">
        <v>5.5E-2</v>
      </c>
      <c r="BA111" s="23">
        <v>3.5999999999999997E-2</v>
      </c>
      <c r="BB111" s="23">
        <v>3.5999999999999997E-2</v>
      </c>
      <c r="BC111" s="23">
        <v>4.5999999999999999E-2</v>
      </c>
      <c r="BD111" s="23">
        <v>1.9E-2</v>
      </c>
      <c r="BE111" s="23">
        <v>5.1999999999999998E-2</v>
      </c>
      <c r="BF111" s="23">
        <v>1.2999999999999999E-2</v>
      </c>
      <c r="BG111" s="23">
        <v>0.13500000000000001</v>
      </c>
      <c r="BH111" s="23">
        <v>8.9999999999999993E-3</v>
      </c>
      <c r="BI111" s="23">
        <v>7.9000000000000001E-2</v>
      </c>
      <c r="BJ111" s="24">
        <v>5.8000000000000003E-2</v>
      </c>
      <c r="BK111" s="10"/>
      <c r="BL111" s="10"/>
      <c r="BM111" s="10"/>
      <c r="BN111" s="10"/>
      <c r="BO111" s="10"/>
      <c r="BP111" s="10"/>
    </row>
    <row r="112" spans="1:68">
      <c r="A112" s="29"/>
      <c r="B112" s="23">
        <v>0.16</v>
      </c>
      <c r="C112" s="23">
        <v>0.16300000000000001</v>
      </c>
      <c r="D112" s="23"/>
      <c r="E112" s="23">
        <v>0.186</v>
      </c>
      <c r="F112" s="23"/>
      <c r="G112" s="23">
        <v>0</v>
      </c>
      <c r="H112" s="23">
        <v>0</v>
      </c>
      <c r="I112" s="23"/>
      <c r="J112" s="23">
        <v>4.8000000000000001E-2</v>
      </c>
      <c r="K112" s="23"/>
      <c r="L112" s="23">
        <v>1.0999999999999999E-2</v>
      </c>
      <c r="M112" s="23">
        <v>0.1</v>
      </c>
      <c r="N112" s="23"/>
      <c r="O112" s="23">
        <v>1.0999999999999999E-2</v>
      </c>
      <c r="P112" s="23">
        <v>2.9000000000000001E-2</v>
      </c>
      <c r="Q112" s="23">
        <v>0.04</v>
      </c>
      <c r="R112" s="23">
        <v>0.112</v>
      </c>
      <c r="S112" s="23">
        <v>0</v>
      </c>
      <c r="T112" s="24">
        <v>0</v>
      </c>
      <c r="U112" s="10"/>
      <c r="V112" s="29"/>
      <c r="W112" s="23"/>
      <c r="X112" s="23"/>
      <c r="Y112" s="23"/>
      <c r="Z112" s="23"/>
      <c r="AA112" s="23"/>
      <c r="AB112" s="23"/>
      <c r="AC112" s="23"/>
      <c r="AD112" s="23"/>
      <c r="AE112" s="23">
        <v>0</v>
      </c>
      <c r="AF112" s="23">
        <v>1.9E-2</v>
      </c>
      <c r="AG112" s="23">
        <v>7.6999999999999999E-2</v>
      </c>
      <c r="AH112" s="23">
        <v>0.11</v>
      </c>
      <c r="AI112" s="23">
        <v>1.7000000000000001E-2</v>
      </c>
      <c r="AJ112" s="23">
        <v>5.6000000000000001E-2</v>
      </c>
      <c r="AK112" s="23">
        <v>0</v>
      </c>
      <c r="AL112" s="23">
        <v>0</v>
      </c>
      <c r="AM112" s="23">
        <v>0</v>
      </c>
      <c r="AN112" s="23">
        <v>2.9000000000000001E-2</v>
      </c>
      <c r="AO112" s="24">
        <v>0</v>
      </c>
      <c r="AP112" s="10"/>
      <c r="AQ112" s="29">
        <v>0</v>
      </c>
      <c r="AR112" s="23">
        <v>0</v>
      </c>
      <c r="AS112" s="23"/>
      <c r="AT112" s="23">
        <v>5.3999999999999999E-2</v>
      </c>
      <c r="AU112" s="23">
        <v>6.5000000000000002E-2</v>
      </c>
      <c r="AV112" s="23">
        <v>0</v>
      </c>
      <c r="AW112" s="23">
        <v>2.5000000000000001E-2</v>
      </c>
      <c r="AX112" s="23">
        <v>4.7E-2</v>
      </c>
      <c r="AY112" s="23"/>
      <c r="AZ112" s="23">
        <v>0</v>
      </c>
      <c r="BA112" s="23">
        <v>2.5000000000000001E-2</v>
      </c>
      <c r="BB112" s="23">
        <v>0</v>
      </c>
      <c r="BC112" s="23">
        <v>2.5999999999999999E-2</v>
      </c>
      <c r="BD112" s="23">
        <v>0</v>
      </c>
      <c r="BE112" s="23">
        <v>0</v>
      </c>
      <c r="BF112" s="23">
        <v>0</v>
      </c>
      <c r="BG112" s="23">
        <v>6.6000000000000003E-2</v>
      </c>
      <c r="BH112" s="23">
        <v>9.8000000000000004E-2</v>
      </c>
      <c r="BI112" s="23">
        <v>0</v>
      </c>
      <c r="BJ112" s="24">
        <v>0</v>
      </c>
      <c r="BK112" s="10"/>
      <c r="BL112" s="10"/>
      <c r="BM112" s="10"/>
      <c r="BN112" s="10"/>
      <c r="BO112" s="10"/>
      <c r="BP112" s="10"/>
    </row>
    <row r="113" spans="1:68">
      <c r="A113" s="29"/>
      <c r="B113" s="23">
        <v>0.219</v>
      </c>
      <c r="C113" s="23">
        <v>0</v>
      </c>
      <c r="D113" s="23"/>
      <c r="E113" s="23">
        <v>0.14899999999999999</v>
      </c>
      <c r="F113" s="23"/>
      <c r="G113" s="23">
        <v>2.5999999999999999E-2</v>
      </c>
      <c r="H113" s="23">
        <v>0</v>
      </c>
      <c r="I113" s="23"/>
      <c r="J113" s="23">
        <v>0.17799999999999999</v>
      </c>
      <c r="K113" s="23"/>
      <c r="L113" s="23"/>
      <c r="M113" s="23">
        <v>2.1999999999999999E-2</v>
      </c>
      <c r="N113" s="23"/>
      <c r="O113" s="23">
        <v>0</v>
      </c>
      <c r="P113" s="23">
        <v>0</v>
      </c>
      <c r="Q113" s="23">
        <v>6.9000000000000006E-2</v>
      </c>
      <c r="R113" s="23">
        <v>0</v>
      </c>
      <c r="S113" s="23">
        <v>0</v>
      </c>
      <c r="T113" s="24">
        <v>0</v>
      </c>
      <c r="U113" s="10"/>
      <c r="V113" s="29"/>
      <c r="W113" s="23"/>
      <c r="X113" s="23"/>
      <c r="Y113" s="23"/>
      <c r="Z113" s="23"/>
      <c r="AA113" s="23"/>
      <c r="AB113" s="23"/>
      <c r="AC113" s="23"/>
      <c r="AD113" s="23"/>
      <c r="AE113" s="23">
        <v>0</v>
      </c>
      <c r="AF113" s="23">
        <v>2.4E-2</v>
      </c>
      <c r="AG113" s="23">
        <v>0</v>
      </c>
      <c r="AH113" s="23">
        <v>1.4999999999999999E-2</v>
      </c>
      <c r="AI113" s="23">
        <v>0</v>
      </c>
      <c r="AJ113" s="23">
        <v>0</v>
      </c>
      <c r="AK113" s="23">
        <v>3.5000000000000003E-2</v>
      </c>
      <c r="AL113" s="23">
        <v>0.06</v>
      </c>
      <c r="AM113" s="23">
        <v>0</v>
      </c>
      <c r="AN113" s="23">
        <v>0</v>
      </c>
      <c r="AO113" s="24">
        <v>0</v>
      </c>
      <c r="AP113" s="10"/>
      <c r="AQ113" s="29">
        <v>0</v>
      </c>
      <c r="AR113" s="23">
        <v>2.5000000000000001E-2</v>
      </c>
      <c r="AS113" s="23"/>
      <c r="AT113" s="23">
        <v>0.161</v>
      </c>
      <c r="AU113" s="23">
        <v>4.4999999999999998E-2</v>
      </c>
      <c r="AV113" s="23">
        <v>0</v>
      </c>
      <c r="AW113" s="23">
        <v>0</v>
      </c>
      <c r="AX113" s="23">
        <v>0.13700000000000001</v>
      </c>
      <c r="AY113" s="23"/>
      <c r="AZ113" s="23">
        <v>0.01</v>
      </c>
      <c r="BA113" s="23">
        <v>2.7E-2</v>
      </c>
      <c r="BB113" s="23">
        <v>0</v>
      </c>
      <c r="BC113" s="23">
        <v>8.3000000000000004E-2</v>
      </c>
      <c r="BD113" s="23">
        <v>0</v>
      </c>
      <c r="BE113" s="23">
        <v>0.11600000000000001</v>
      </c>
      <c r="BF113" s="23">
        <v>0</v>
      </c>
      <c r="BG113" s="23">
        <v>0</v>
      </c>
      <c r="BH113" s="23">
        <v>0.11600000000000001</v>
      </c>
      <c r="BI113" s="23">
        <v>0</v>
      </c>
      <c r="BJ113" s="24">
        <v>0</v>
      </c>
      <c r="BK113" s="10"/>
      <c r="BL113" s="10"/>
      <c r="BM113" s="10"/>
      <c r="BN113" s="10"/>
      <c r="BO113" s="10"/>
      <c r="BP113" s="10"/>
    </row>
    <row r="114" spans="1:68">
      <c r="A114" s="29"/>
      <c r="B114" s="23">
        <v>8.5999999999999993E-2</v>
      </c>
      <c r="C114" s="23">
        <v>0.13800000000000001</v>
      </c>
      <c r="D114" s="23"/>
      <c r="E114" s="23">
        <v>0.16500000000000001</v>
      </c>
      <c r="F114" s="23"/>
      <c r="G114" s="23">
        <v>0.10299999999999999</v>
      </c>
      <c r="H114" s="23">
        <v>5.7000000000000002E-2</v>
      </c>
      <c r="I114" s="23"/>
      <c r="J114" s="23">
        <v>9.7000000000000003E-2</v>
      </c>
      <c r="K114" s="23"/>
      <c r="L114" s="23"/>
      <c r="M114" s="23">
        <v>0.13800000000000001</v>
      </c>
      <c r="N114" s="23"/>
      <c r="O114" s="23">
        <v>3.6999999999999998E-2</v>
      </c>
      <c r="P114" s="23">
        <v>9.1999999999999998E-2</v>
      </c>
      <c r="Q114" s="23">
        <v>7.0000000000000001E-3</v>
      </c>
      <c r="R114" s="23">
        <v>0</v>
      </c>
      <c r="S114" s="23">
        <v>8.7999999999999995E-2</v>
      </c>
      <c r="T114" s="24">
        <v>0</v>
      </c>
      <c r="U114" s="10"/>
      <c r="V114" s="29"/>
      <c r="W114" s="23"/>
      <c r="X114" s="23"/>
      <c r="Y114" s="23"/>
      <c r="Z114" s="23"/>
      <c r="AA114" s="23"/>
      <c r="AB114" s="23"/>
      <c r="AC114" s="23"/>
      <c r="AD114" s="23"/>
      <c r="AE114" s="23">
        <v>0</v>
      </c>
      <c r="AF114" s="23">
        <v>6.7000000000000004E-2</v>
      </c>
      <c r="AG114" s="23">
        <v>3.6999999999999998E-2</v>
      </c>
      <c r="AH114" s="23">
        <v>2.3E-2</v>
      </c>
      <c r="AI114" s="23">
        <v>0</v>
      </c>
      <c r="AJ114" s="23">
        <v>0</v>
      </c>
      <c r="AK114" s="23">
        <v>1.7999999999999999E-2</v>
      </c>
      <c r="AL114" s="23">
        <v>0.108</v>
      </c>
      <c r="AM114" s="23">
        <v>2.5999999999999999E-2</v>
      </c>
      <c r="AN114" s="23">
        <v>0</v>
      </c>
      <c r="AO114" s="24">
        <v>0.123</v>
      </c>
      <c r="AP114" s="10"/>
      <c r="AQ114" s="29">
        <v>0</v>
      </c>
      <c r="AR114" s="23">
        <v>0.05</v>
      </c>
      <c r="AS114" s="23"/>
      <c r="AT114" s="23">
        <v>0</v>
      </c>
      <c r="AU114" s="23">
        <v>4.2999999999999997E-2</v>
      </c>
      <c r="AV114" s="23">
        <v>0</v>
      </c>
      <c r="AW114" s="23">
        <v>0</v>
      </c>
      <c r="AX114" s="23">
        <v>8.0000000000000002E-3</v>
      </c>
      <c r="AY114" s="23"/>
      <c r="AZ114" s="23">
        <v>1.6E-2</v>
      </c>
      <c r="BA114" s="23">
        <v>1.7999999999999999E-2</v>
      </c>
      <c r="BB114" s="23">
        <v>5.8999999999999997E-2</v>
      </c>
      <c r="BC114" s="23">
        <v>9.7000000000000003E-2</v>
      </c>
      <c r="BD114" s="23">
        <v>0</v>
      </c>
      <c r="BE114" s="23">
        <v>5.5E-2</v>
      </c>
      <c r="BF114" s="23">
        <v>0</v>
      </c>
      <c r="BG114" s="23">
        <v>3.1E-2</v>
      </c>
      <c r="BH114" s="23">
        <v>5.8999999999999997E-2</v>
      </c>
      <c r="BI114" s="23">
        <v>0.13700000000000001</v>
      </c>
      <c r="BJ114" s="24">
        <v>3.6999999999999998E-2</v>
      </c>
      <c r="BK114" s="10"/>
      <c r="BL114" s="10"/>
      <c r="BM114" s="10"/>
      <c r="BN114" s="10"/>
      <c r="BO114" s="10"/>
      <c r="BP114" s="10"/>
    </row>
    <row r="115" spans="1:68">
      <c r="A115" s="29"/>
      <c r="B115" s="23"/>
      <c r="C115" s="23">
        <v>7.8E-2</v>
      </c>
      <c r="D115" s="23"/>
      <c r="E115" s="23">
        <v>0</v>
      </c>
      <c r="F115" s="23"/>
      <c r="G115" s="23">
        <v>0.16300000000000001</v>
      </c>
      <c r="H115" s="23">
        <v>0.17899999999999999</v>
      </c>
      <c r="I115" s="23"/>
      <c r="J115" s="23">
        <v>0</v>
      </c>
      <c r="K115" s="23"/>
      <c r="L115" s="23"/>
      <c r="M115" s="23">
        <v>0.16500000000000001</v>
      </c>
      <c r="N115" s="23"/>
      <c r="O115" s="23">
        <v>0.113</v>
      </c>
      <c r="P115" s="23">
        <v>0.125</v>
      </c>
      <c r="Q115" s="23">
        <v>0.10100000000000001</v>
      </c>
      <c r="R115" s="23">
        <v>9.8000000000000004E-2</v>
      </c>
      <c r="S115" s="23">
        <v>6.8000000000000005E-2</v>
      </c>
      <c r="T115" s="24">
        <v>0.11700000000000001</v>
      </c>
      <c r="U115" s="10"/>
      <c r="V115" s="29"/>
      <c r="W115" s="23"/>
      <c r="X115" s="23"/>
      <c r="Y115" s="23"/>
      <c r="Z115" s="23"/>
      <c r="AA115" s="23"/>
      <c r="AB115" s="23"/>
      <c r="AC115" s="23"/>
      <c r="AD115" s="23"/>
      <c r="AE115" s="23">
        <v>8.3000000000000004E-2</v>
      </c>
      <c r="AF115" s="23">
        <v>4.4999999999999998E-2</v>
      </c>
      <c r="AG115" s="23">
        <v>0</v>
      </c>
      <c r="AH115" s="23">
        <v>1.4999999999999999E-2</v>
      </c>
      <c r="AI115" s="23">
        <v>0</v>
      </c>
      <c r="AJ115" s="23">
        <v>0</v>
      </c>
      <c r="AK115" s="23">
        <v>6.5000000000000002E-2</v>
      </c>
      <c r="AL115" s="23">
        <v>0.09</v>
      </c>
      <c r="AM115" s="23">
        <v>0.03</v>
      </c>
      <c r="AN115" s="23">
        <v>5.6000000000000001E-2</v>
      </c>
      <c r="AO115" s="24">
        <v>0</v>
      </c>
      <c r="AP115" s="10"/>
      <c r="AQ115" s="29">
        <v>0</v>
      </c>
      <c r="AR115" s="23">
        <v>1.9E-2</v>
      </c>
      <c r="AS115" s="23"/>
      <c r="AT115" s="23">
        <v>1.2999999999999999E-2</v>
      </c>
      <c r="AU115" s="23">
        <v>0</v>
      </c>
      <c r="AV115" s="23">
        <v>0</v>
      </c>
      <c r="AW115" s="23">
        <v>0</v>
      </c>
      <c r="AX115" s="23">
        <v>0.105</v>
      </c>
      <c r="AY115" s="23"/>
      <c r="AZ115" s="23">
        <v>0</v>
      </c>
      <c r="BA115" s="23">
        <v>0</v>
      </c>
      <c r="BB115" s="23">
        <v>5.8999999999999997E-2</v>
      </c>
      <c r="BC115" s="23">
        <v>0</v>
      </c>
      <c r="BD115" s="23">
        <v>0</v>
      </c>
      <c r="BE115" s="23">
        <v>9.4E-2</v>
      </c>
      <c r="BF115" s="23">
        <v>0</v>
      </c>
      <c r="BG115" s="23">
        <v>2.4E-2</v>
      </c>
      <c r="BH115" s="23">
        <v>0</v>
      </c>
      <c r="BI115" s="23">
        <v>9.4E-2</v>
      </c>
      <c r="BJ115" s="24">
        <v>3.6999999999999998E-2</v>
      </c>
      <c r="BK115" s="10"/>
      <c r="BL115" s="10"/>
      <c r="BM115" s="10"/>
      <c r="BN115" s="10"/>
      <c r="BO115" s="10"/>
      <c r="BP115" s="10"/>
    </row>
    <row r="116" spans="1:68">
      <c r="A116" s="29"/>
      <c r="B116" s="23"/>
      <c r="C116" s="23">
        <v>0.13500000000000001</v>
      </c>
      <c r="D116" s="23"/>
      <c r="E116" s="23">
        <v>3.5999999999999997E-2</v>
      </c>
      <c r="F116" s="23"/>
      <c r="G116" s="23">
        <v>0.128</v>
      </c>
      <c r="H116" s="23">
        <v>0.16500000000000001</v>
      </c>
      <c r="I116" s="23"/>
      <c r="J116" s="23">
        <v>9.7000000000000003E-2</v>
      </c>
      <c r="K116" s="23"/>
      <c r="L116" s="23"/>
      <c r="M116" s="23">
        <v>0</v>
      </c>
      <c r="N116" s="23"/>
      <c r="O116" s="23">
        <v>0.14599999999999999</v>
      </c>
      <c r="P116" s="23">
        <v>7.4999999999999997E-2</v>
      </c>
      <c r="Q116" s="23">
        <v>9.6000000000000002E-2</v>
      </c>
      <c r="R116" s="23">
        <v>4.8000000000000001E-2</v>
      </c>
      <c r="S116" s="23">
        <v>0.08</v>
      </c>
      <c r="T116" s="24">
        <v>2.3E-2</v>
      </c>
      <c r="U116" s="10"/>
      <c r="V116" s="29"/>
      <c r="W116" s="23"/>
      <c r="X116" s="23"/>
      <c r="Y116" s="23"/>
      <c r="Z116" s="23"/>
      <c r="AA116" s="23"/>
      <c r="AB116" s="23"/>
      <c r="AC116" s="23"/>
      <c r="AD116" s="23"/>
      <c r="AE116" s="23">
        <v>0</v>
      </c>
      <c r="AF116" s="23">
        <v>5.0999999999999997E-2</v>
      </c>
      <c r="AG116" s="23">
        <v>0</v>
      </c>
      <c r="AH116" s="23">
        <v>2.5999999999999999E-2</v>
      </c>
      <c r="AI116" s="23">
        <v>0</v>
      </c>
      <c r="AJ116" s="23">
        <v>0</v>
      </c>
      <c r="AK116" s="23">
        <v>0.13200000000000001</v>
      </c>
      <c r="AL116" s="23">
        <v>4.7E-2</v>
      </c>
      <c r="AM116" s="23">
        <v>0.12</v>
      </c>
      <c r="AN116" s="23">
        <v>0.11700000000000001</v>
      </c>
      <c r="AO116" s="24">
        <v>5.8999999999999997E-2</v>
      </c>
      <c r="AP116" s="10"/>
      <c r="AQ116" s="29">
        <v>1.6E-2</v>
      </c>
      <c r="AR116" s="23">
        <v>0</v>
      </c>
      <c r="AS116" s="23"/>
      <c r="AT116" s="23">
        <v>3.7999999999999999E-2</v>
      </c>
      <c r="AU116" s="23">
        <v>0</v>
      </c>
      <c r="AV116" s="23">
        <v>4.4999999999999998E-2</v>
      </c>
      <c r="AW116" s="23">
        <v>1.9E-2</v>
      </c>
      <c r="AX116" s="23">
        <v>3.3000000000000002E-2</v>
      </c>
      <c r="AY116" s="23"/>
      <c r="AZ116" s="23">
        <v>0</v>
      </c>
      <c r="BA116" s="23">
        <v>0</v>
      </c>
      <c r="BB116" s="23">
        <v>4.1000000000000002E-2</v>
      </c>
      <c r="BC116" s="23">
        <v>0</v>
      </c>
      <c r="BD116" s="23">
        <v>0</v>
      </c>
      <c r="BE116" s="23">
        <v>3.5999999999999997E-2</v>
      </c>
      <c r="BF116" s="23">
        <v>0</v>
      </c>
      <c r="BG116" s="23">
        <v>0</v>
      </c>
      <c r="BH116" s="23">
        <v>0</v>
      </c>
      <c r="BI116" s="23">
        <v>0.02</v>
      </c>
      <c r="BJ116" s="24">
        <v>3.9E-2</v>
      </c>
      <c r="BK116" s="10"/>
      <c r="BL116" s="10"/>
      <c r="BM116" s="10"/>
      <c r="BN116" s="10"/>
      <c r="BO116" s="10"/>
      <c r="BP116" s="10"/>
    </row>
    <row r="117" spans="1:68">
      <c r="A117" s="29"/>
      <c r="B117" s="23"/>
      <c r="C117" s="23">
        <v>0.115</v>
      </c>
      <c r="D117" s="23"/>
      <c r="E117" s="23">
        <v>0.215</v>
      </c>
      <c r="F117" s="23"/>
      <c r="G117" s="23">
        <v>2.7E-2</v>
      </c>
      <c r="H117" s="23">
        <v>2.7E-2</v>
      </c>
      <c r="I117" s="23"/>
      <c r="J117" s="23">
        <v>0.19800000000000001</v>
      </c>
      <c r="K117" s="23"/>
      <c r="L117" s="23"/>
      <c r="M117" s="23">
        <v>0</v>
      </c>
      <c r="N117" s="23"/>
      <c r="O117" s="23">
        <v>7.3999999999999996E-2</v>
      </c>
      <c r="P117" s="23">
        <v>7.5999999999999998E-2</v>
      </c>
      <c r="Q117" s="23">
        <v>0</v>
      </c>
      <c r="R117" s="23">
        <v>0.10100000000000001</v>
      </c>
      <c r="S117" s="23">
        <v>4.4999999999999998E-2</v>
      </c>
      <c r="T117" s="24">
        <v>0</v>
      </c>
      <c r="U117" s="10"/>
      <c r="V117" s="29"/>
      <c r="W117" s="23"/>
      <c r="X117" s="23"/>
      <c r="Y117" s="23"/>
      <c r="Z117" s="23"/>
      <c r="AA117" s="23"/>
      <c r="AB117" s="23"/>
      <c r="AC117" s="23"/>
      <c r="AD117" s="23"/>
      <c r="AE117" s="23">
        <v>8.5000000000000006E-2</v>
      </c>
      <c r="AF117" s="23">
        <v>0</v>
      </c>
      <c r="AG117" s="23">
        <v>0</v>
      </c>
      <c r="AH117" s="23">
        <v>7.8E-2</v>
      </c>
      <c r="AI117" s="23">
        <v>3.9E-2</v>
      </c>
      <c r="AJ117" s="23">
        <v>0</v>
      </c>
      <c r="AK117" s="23">
        <v>0</v>
      </c>
      <c r="AL117" s="23">
        <v>2.4E-2</v>
      </c>
      <c r="AM117" s="23">
        <v>0</v>
      </c>
      <c r="AN117" s="23">
        <v>0.16600000000000001</v>
      </c>
      <c r="AO117" s="24">
        <v>0</v>
      </c>
      <c r="AP117" s="10"/>
      <c r="AQ117" s="29">
        <v>0</v>
      </c>
      <c r="AR117" s="23">
        <v>7.4999999999999997E-2</v>
      </c>
      <c r="AS117" s="23"/>
      <c r="AT117" s="23">
        <v>3.3000000000000002E-2</v>
      </c>
      <c r="AU117" s="23">
        <v>0</v>
      </c>
      <c r="AV117" s="23">
        <v>4.7E-2</v>
      </c>
      <c r="AW117" s="23">
        <v>3.7999999999999999E-2</v>
      </c>
      <c r="AX117" s="23">
        <v>4.4999999999999998E-2</v>
      </c>
      <c r="AY117" s="23"/>
      <c r="AZ117" s="23">
        <v>0</v>
      </c>
      <c r="BA117" s="23">
        <v>0</v>
      </c>
      <c r="BB117" s="23">
        <v>1.7999999999999999E-2</v>
      </c>
      <c r="BC117" s="23">
        <v>0</v>
      </c>
      <c r="BD117" s="23">
        <v>0</v>
      </c>
      <c r="BE117" s="23">
        <v>0</v>
      </c>
      <c r="BF117" s="23">
        <v>0</v>
      </c>
      <c r="BG117" s="23">
        <v>3.6999999999999998E-2</v>
      </c>
      <c r="BH117" s="23">
        <v>6.2E-2</v>
      </c>
      <c r="BI117" s="23">
        <v>0</v>
      </c>
      <c r="BJ117" s="24">
        <v>2.1999999999999999E-2</v>
      </c>
      <c r="BK117" s="10"/>
      <c r="BL117" s="10"/>
      <c r="BM117" s="10"/>
      <c r="BN117" s="10"/>
      <c r="BO117" s="10"/>
      <c r="BP117" s="10"/>
    </row>
    <row r="118" spans="1:68">
      <c r="A118" s="29"/>
      <c r="B118" s="23"/>
      <c r="C118" s="23">
        <v>2.5000000000000001E-2</v>
      </c>
      <c r="D118" s="23"/>
      <c r="E118" s="23">
        <v>0</v>
      </c>
      <c r="F118" s="23"/>
      <c r="G118" s="23">
        <v>3.5999999999999997E-2</v>
      </c>
      <c r="H118" s="23">
        <v>0</v>
      </c>
      <c r="I118" s="23"/>
      <c r="J118" s="23">
        <v>0.19</v>
      </c>
      <c r="K118" s="23"/>
      <c r="L118" s="23"/>
      <c r="M118" s="23">
        <v>0</v>
      </c>
      <c r="N118" s="23"/>
      <c r="O118" s="23">
        <v>0</v>
      </c>
      <c r="P118" s="23">
        <v>0</v>
      </c>
      <c r="Q118" s="23">
        <v>0.13400000000000001</v>
      </c>
      <c r="R118" s="23">
        <v>5.1999999999999998E-2</v>
      </c>
      <c r="S118" s="23">
        <v>0.19600000000000001</v>
      </c>
      <c r="T118" s="24">
        <v>1.4E-2</v>
      </c>
      <c r="U118" s="10"/>
      <c r="V118" s="29"/>
      <c r="W118" s="23"/>
      <c r="X118" s="23"/>
      <c r="Y118" s="23"/>
      <c r="Z118" s="23"/>
      <c r="AA118" s="23"/>
      <c r="AB118" s="23"/>
      <c r="AC118" s="23"/>
      <c r="AD118" s="23"/>
      <c r="AE118" s="23"/>
      <c r="AF118" s="23">
        <v>0</v>
      </c>
      <c r="AG118" s="23">
        <v>0</v>
      </c>
      <c r="AH118" s="23">
        <v>2.7E-2</v>
      </c>
      <c r="AI118" s="23">
        <v>0</v>
      </c>
      <c r="AJ118" s="23">
        <v>0</v>
      </c>
      <c r="AK118" s="23">
        <v>0</v>
      </c>
      <c r="AL118" s="23">
        <v>0</v>
      </c>
      <c r="AM118" s="23">
        <v>0</v>
      </c>
      <c r="AN118" s="23">
        <v>7.3999999999999996E-2</v>
      </c>
      <c r="AO118" s="24">
        <v>2.9000000000000001E-2</v>
      </c>
      <c r="AP118" s="10"/>
      <c r="AQ118" s="29">
        <v>0</v>
      </c>
      <c r="AR118" s="23">
        <v>0</v>
      </c>
      <c r="AS118" s="23"/>
      <c r="AT118" s="23">
        <v>7.9000000000000001E-2</v>
      </c>
      <c r="AU118" s="23">
        <v>0</v>
      </c>
      <c r="AV118" s="23">
        <v>0.03</v>
      </c>
      <c r="AW118" s="23">
        <v>3.7999999999999999E-2</v>
      </c>
      <c r="AX118" s="23">
        <v>0.14199999999999999</v>
      </c>
      <c r="AY118" s="23"/>
      <c r="AZ118" s="23">
        <v>0</v>
      </c>
      <c r="BA118" s="23">
        <v>3.7999999999999999E-2</v>
      </c>
      <c r="BB118" s="23">
        <v>3.5000000000000003E-2</v>
      </c>
      <c r="BC118" s="23">
        <v>0.106</v>
      </c>
      <c r="BD118" s="23">
        <v>0</v>
      </c>
      <c r="BE118" s="23">
        <v>0</v>
      </c>
      <c r="BF118" s="23">
        <v>0</v>
      </c>
      <c r="BG118" s="23">
        <v>7.8E-2</v>
      </c>
      <c r="BH118" s="23">
        <v>0.114</v>
      </c>
      <c r="BI118" s="23">
        <v>0</v>
      </c>
      <c r="BJ118" s="24">
        <v>0</v>
      </c>
      <c r="BK118" s="10"/>
      <c r="BL118" s="10"/>
      <c r="BM118" s="10"/>
      <c r="BN118" s="10"/>
      <c r="BO118" s="10"/>
      <c r="BP118" s="10"/>
    </row>
    <row r="119" spans="1:68">
      <c r="A119" s="29"/>
      <c r="B119" s="23"/>
      <c r="C119" s="23">
        <v>0.113</v>
      </c>
      <c r="D119" s="23"/>
      <c r="E119" s="23">
        <v>0</v>
      </c>
      <c r="F119" s="23"/>
      <c r="G119" s="23">
        <v>5.8000000000000003E-2</v>
      </c>
      <c r="H119" s="23">
        <v>3.6999999999999998E-2</v>
      </c>
      <c r="I119" s="23"/>
      <c r="J119" s="23">
        <v>7.4999999999999997E-2</v>
      </c>
      <c r="K119" s="23"/>
      <c r="L119" s="23"/>
      <c r="M119" s="23">
        <v>0.108</v>
      </c>
      <c r="N119" s="23"/>
      <c r="O119" s="23">
        <v>6.9000000000000006E-2</v>
      </c>
      <c r="P119" s="23"/>
      <c r="Q119" s="23">
        <v>5.1999999999999998E-2</v>
      </c>
      <c r="R119" s="23">
        <v>2.9000000000000001E-2</v>
      </c>
      <c r="S119" s="23">
        <v>0.13300000000000001</v>
      </c>
      <c r="T119" s="24">
        <v>0</v>
      </c>
      <c r="U119" s="10"/>
      <c r="V119" s="29"/>
      <c r="W119" s="23"/>
      <c r="X119" s="23"/>
      <c r="Y119" s="23"/>
      <c r="Z119" s="23"/>
      <c r="AA119" s="23"/>
      <c r="AB119" s="23"/>
      <c r="AC119" s="23"/>
      <c r="AD119" s="23"/>
      <c r="AE119" s="23"/>
      <c r="AF119" s="23">
        <v>4.4999999999999998E-2</v>
      </c>
      <c r="AG119" s="23">
        <v>0</v>
      </c>
      <c r="AH119" s="23">
        <v>6.6000000000000003E-2</v>
      </c>
      <c r="AI119" s="23">
        <v>3.6999999999999998E-2</v>
      </c>
      <c r="AJ119" s="23">
        <v>0</v>
      </c>
      <c r="AK119" s="23">
        <v>0</v>
      </c>
      <c r="AL119" s="23">
        <v>0.04</v>
      </c>
      <c r="AM119" s="23">
        <v>0</v>
      </c>
      <c r="AN119" s="23">
        <v>0.13900000000000001</v>
      </c>
      <c r="AO119" s="24"/>
      <c r="AP119" s="10"/>
      <c r="AQ119" s="29">
        <v>0</v>
      </c>
      <c r="AR119" s="23">
        <v>4.1000000000000002E-2</v>
      </c>
      <c r="AS119" s="23"/>
      <c r="AT119" s="23">
        <v>0.13800000000000001</v>
      </c>
      <c r="AU119" s="23">
        <v>0</v>
      </c>
      <c r="AV119" s="23">
        <v>0</v>
      </c>
      <c r="AW119" s="23">
        <v>4.3999999999999997E-2</v>
      </c>
      <c r="AX119" s="23">
        <v>0</v>
      </c>
      <c r="AY119" s="23"/>
      <c r="AZ119" s="23">
        <v>0</v>
      </c>
      <c r="BA119" s="23">
        <v>1.7999999999999999E-2</v>
      </c>
      <c r="BB119" s="23">
        <v>8.4000000000000005E-2</v>
      </c>
      <c r="BC119" s="23">
        <v>0</v>
      </c>
      <c r="BD119" s="23">
        <v>9.5000000000000001E-2</v>
      </c>
      <c r="BE119" s="23">
        <v>0</v>
      </c>
      <c r="BF119" s="23">
        <v>0</v>
      </c>
      <c r="BG119" s="23">
        <v>0</v>
      </c>
      <c r="BH119" s="23">
        <v>5.7000000000000002E-2</v>
      </c>
      <c r="BI119" s="23">
        <v>0</v>
      </c>
      <c r="BJ119" s="24">
        <v>0</v>
      </c>
      <c r="BK119" s="10"/>
      <c r="BL119" s="10"/>
      <c r="BM119" s="10"/>
      <c r="BN119" s="10"/>
      <c r="BO119" s="10"/>
      <c r="BP119" s="10"/>
    </row>
    <row r="120" spans="1:68">
      <c r="A120" s="29"/>
      <c r="B120" s="23"/>
      <c r="C120" s="23">
        <v>6.4000000000000001E-2</v>
      </c>
      <c r="D120" s="23"/>
      <c r="E120" s="23">
        <v>0</v>
      </c>
      <c r="F120" s="23"/>
      <c r="G120" s="23">
        <v>0.125</v>
      </c>
      <c r="H120" s="23">
        <v>0.105</v>
      </c>
      <c r="I120" s="23"/>
      <c r="J120" s="23">
        <v>0</v>
      </c>
      <c r="K120" s="23"/>
      <c r="L120" s="23"/>
      <c r="M120" s="23">
        <v>5.5E-2</v>
      </c>
      <c r="N120" s="23"/>
      <c r="O120" s="23">
        <v>4.1000000000000002E-2</v>
      </c>
      <c r="P120" s="23"/>
      <c r="Q120" s="23">
        <v>7.4999999999999997E-2</v>
      </c>
      <c r="R120" s="23">
        <v>0</v>
      </c>
      <c r="S120" s="23">
        <v>2.1999999999999999E-2</v>
      </c>
      <c r="T120" s="24">
        <v>0</v>
      </c>
      <c r="U120" s="10"/>
      <c r="V120" s="29"/>
      <c r="W120" s="23"/>
      <c r="X120" s="23"/>
      <c r="Y120" s="23"/>
      <c r="Z120" s="23"/>
      <c r="AA120" s="23"/>
      <c r="AB120" s="23"/>
      <c r="AC120" s="23"/>
      <c r="AD120" s="23"/>
      <c r="AE120" s="23"/>
      <c r="AF120" s="23">
        <v>0.03</v>
      </c>
      <c r="AG120" s="23">
        <v>0</v>
      </c>
      <c r="AH120" s="23">
        <v>0</v>
      </c>
      <c r="AI120" s="23">
        <v>4.4999999999999998E-2</v>
      </c>
      <c r="AJ120" s="23">
        <v>0</v>
      </c>
      <c r="AK120" s="23">
        <v>2.3E-2</v>
      </c>
      <c r="AL120" s="23">
        <v>0</v>
      </c>
      <c r="AM120" s="23">
        <v>9.6000000000000002E-2</v>
      </c>
      <c r="AN120" s="23">
        <v>7.0000000000000001E-3</v>
      </c>
      <c r="AO120" s="24"/>
      <c r="AP120" s="10"/>
      <c r="AQ120" s="29">
        <v>0</v>
      </c>
      <c r="AR120" s="23">
        <v>0</v>
      </c>
      <c r="AS120" s="23"/>
      <c r="AT120" s="23">
        <v>3.7999999999999999E-2</v>
      </c>
      <c r="AU120" s="23">
        <v>0</v>
      </c>
      <c r="AV120" s="23">
        <v>0</v>
      </c>
      <c r="AW120" s="23">
        <v>4.2999999999999997E-2</v>
      </c>
      <c r="AX120" s="23">
        <v>0</v>
      </c>
      <c r="AY120" s="23"/>
      <c r="AZ120" s="23">
        <v>0</v>
      </c>
      <c r="BA120" s="23">
        <v>6.7000000000000004E-2</v>
      </c>
      <c r="BB120" s="23">
        <v>0.19600000000000001</v>
      </c>
      <c r="BC120" s="23">
        <v>3.5999999999999997E-2</v>
      </c>
      <c r="BD120" s="23">
        <v>0</v>
      </c>
      <c r="BE120" s="23">
        <v>0.02</v>
      </c>
      <c r="BF120" s="23">
        <v>0.10299999999999999</v>
      </c>
      <c r="BG120" s="23">
        <v>1.4999999999999999E-2</v>
      </c>
      <c r="BH120" s="23">
        <v>0.159</v>
      </c>
      <c r="BI120" s="23">
        <v>0</v>
      </c>
      <c r="BJ120" s="24">
        <v>0</v>
      </c>
      <c r="BK120" s="10"/>
      <c r="BL120" s="10"/>
      <c r="BM120" s="10"/>
      <c r="BN120" s="10"/>
      <c r="BO120" s="10"/>
      <c r="BP120" s="10"/>
    </row>
    <row r="121" spans="1:68">
      <c r="A121" s="29"/>
      <c r="B121" s="23"/>
      <c r="C121" s="23">
        <v>9.6000000000000002E-2</v>
      </c>
      <c r="D121" s="23"/>
      <c r="E121" s="23">
        <v>0</v>
      </c>
      <c r="F121" s="23"/>
      <c r="G121" s="23">
        <v>0</v>
      </c>
      <c r="H121" s="23">
        <v>3.5999999999999997E-2</v>
      </c>
      <c r="I121" s="23"/>
      <c r="J121" s="23">
        <v>2.1999999999999999E-2</v>
      </c>
      <c r="K121" s="23"/>
      <c r="L121" s="23"/>
      <c r="M121" s="23">
        <v>0</v>
      </c>
      <c r="N121" s="23"/>
      <c r="O121" s="23">
        <v>9.9000000000000005E-2</v>
      </c>
      <c r="P121" s="23"/>
      <c r="Q121" s="23">
        <v>2.9000000000000001E-2</v>
      </c>
      <c r="R121" s="23">
        <v>0</v>
      </c>
      <c r="S121" s="23">
        <v>0.11</v>
      </c>
      <c r="T121" s="24">
        <v>0</v>
      </c>
      <c r="U121" s="10"/>
      <c r="V121" s="29"/>
      <c r="W121" s="23"/>
      <c r="X121" s="23"/>
      <c r="Y121" s="23"/>
      <c r="Z121" s="23"/>
      <c r="AA121" s="23"/>
      <c r="AB121" s="23"/>
      <c r="AC121" s="23"/>
      <c r="AD121" s="23"/>
      <c r="AE121" s="23"/>
      <c r="AF121" s="23">
        <v>7.4999999999999997E-2</v>
      </c>
      <c r="AG121" s="23">
        <v>0</v>
      </c>
      <c r="AH121" s="23">
        <v>0.109</v>
      </c>
      <c r="AI121" s="23">
        <v>0.114</v>
      </c>
      <c r="AJ121" s="23">
        <v>0</v>
      </c>
      <c r="AK121" s="23">
        <v>6.8000000000000005E-2</v>
      </c>
      <c r="AL121" s="23">
        <v>6.8000000000000005E-2</v>
      </c>
      <c r="AM121" s="23">
        <v>0.13</v>
      </c>
      <c r="AN121" s="23">
        <v>0</v>
      </c>
      <c r="AO121" s="24"/>
      <c r="AP121" s="10"/>
      <c r="AQ121" s="29">
        <v>0</v>
      </c>
      <c r="AR121" s="23">
        <v>0</v>
      </c>
      <c r="AS121" s="23"/>
      <c r="AT121" s="23">
        <v>0.158</v>
      </c>
      <c r="AU121" s="23">
        <v>1.6E-2</v>
      </c>
      <c r="AV121" s="23">
        <v>0</v>
      </c>
      <c r="AW121" s="23">
        <v>3.6999999999999998E-2</v>
      </c>
      <c r="AX121" s="23">
        <v>0</v>
      </c>
      <c r="AY121" s="23"/>
      <c r="AZ121" s="23">
        <v>9.4E-2</v>
      </c>
      <c r="BA121" s="23">
        <v>0.13900000000000001</v>
      </c>
      <c r="BB121" s="23">
        <v>1.4999999999999999E-2</v>
      </c>
      <c r="BC121" s="23">
        <v>2.5000000000000001E-2</v>
      </c>
      <c r="BD121" s="23">
        <v>1.2999999999999999E-2</v>
      </c>
      <c r="BE121" s="23">
        <v>0</v>
      </c>
      <c r="BF121" s="23">
        <v>0</v>
      </c>
      <c r="BG121" s="23">
        <v>0.16500000000000001</v>
      </c>
      <c r="BH121" s="23">
        <v>6.5000000000000002E-2</v>
      </c>
      <c r="BI121" s="23">
        <v>0</v>
      </c>
      <c r="BJ121" s="24">
        <v>0</v>
      </c>
      <c r="BK121" s="10"/>
      <c r="BL121" s="10"/>
      <c r="BM121" s="10"/>
      <c r="BN121" s="10"/>
      <c r="BO121" s="10"/>
      <c r="BP121" s="10"/>
    </row>
    <row r="122" spans="1:68">
      <c r="A122" s="29"/>
      <c r="B122" s="23"/>
      <c r="C122" s="23">
        <v>0</v>
      </c>
      <c r="D122" s="23"/>
      <c r="E122" s="23">
        <v>0</v>
      </c>
      <c r="F122" s="23"/>
      <c r="G122" s="23">
        <v>7.0000000000000001E-3</v>
      </c>
      <c r="H122" s="23">
        <v>0</v>
      </c>
      <c r="I122" s="23"/>
      <c r="J122" s="23">
        <v>5.8000000000000003E-2</v>
      </c>
      <c r="K122" s="23"/>
      <c r="L122" s="23"/>
      <c r="M122" s="23">
        <v>0</v>
      </c>
      <c r="N122" s="23"/>
      <c r="O122" s="23">
        <v>0.11</v>
      </c>
      <c r="P122" s="23"/>
      <c r="Q122" s="23">
        <v>0</v>
      </c>
      <c r="R122" s="23">
        <v>0</v>
      </c>
      <c r="S122" s="23">
        <v>0.16900000000000001</v>
      </c>
      <c r="T122" s="24">
        <v>0.113</v>
      </c>
      <c r="U122" s="10"/>
      <c r="V122" s="29"/>
      <c r="W122" s="23"/>
      <c r="X122" s="23"/>
      <c r="Y122" s="23"/>
      <c r="Z122" s="23"/>
      <c r="AA122" s="23"/>
      <c r="AB122" s="23"/>
      <c r="AC122" s="23"/>
      <c r="AD122" s="23"/>
      <c r="AE122" s="23"/>
      <c r="AF122" s="23">
        <v>0.03</v>
      </c>
      <c r="AG122" s="23">
        <v>0</v>
      </c>
      <c r="AH122" s="23">
        <v>0</v>
      </c>
      <c r="AI122" s="23">
        <v>2.5000000000000001E-2</v>
      </c>
      <c r="AJ122" s="23">
        <v>0</v>
      </c>
      <c r="AK122" s="23">
        <v>0.107</v>
      </c>
      <c r="AL122" s="23">
        <v>6.8000000000000005E-2</v>
      </c>
      <c r="AM122" s="23">
        <v>0</v>
      </c>
      <c r="AN122" s="23">
        <v>0</v>
      </c>
      <c r="AO122" s="24"/>
      <c r="AP122" s="10"/>
      <c r="AQ122" s="29">
        <v>0</v>
      </c>
      <c r="AR122" s="23">
        <v>0</v>
      </c>
      <c r="AS122" s="23"/>
      <c r="AT122" s="23">
        <v>5.5E-2</v>
      </c>
      <c r="AU122" s="23">
        <v>9.2999999999999999E-2</v>
      </c>
      <c r="AV122" s="23">
        <v>0</v>
      </c>
      <c r="AW122" s="23">
        <v>5.8000000000000003E-2</v>
      </c>
      <c r="AX122" s="23">
        <v>0</v>
      </c>
      <c r="AY122" s="23"/>
      <c r="AZ122" s="23">
        <v>0</v>
      </c>
      <c r="BA122" s="23">
        <v>0</v>
      </c>
      <c r="BB122" s="23">
        <v>5.8000000000000003E-2</v>
      </c>
      <c r="BC122" s="23">
        <v>0</v>
      </c>
      <c r="BD122" s="23">
        <v>0</v>
      </c>
      <c r="BE122" s="23">
        <v>0</v>
      </c>
      <c r="BF122" s="23">
        <v>2.1999999999999999E-2</v>
      </c>
      <c r="BG122" s="23">
        <v>0</v>
      </c>
      <c r="BH122" s="23">
        <v>0.11799999999999999</v>
      </c>
      <c r="BI122" s="23">
        <v>0</v>
      </c>
      <c r="BJ122" s="24">
        <v>0</v>
      </c>
      <c r="BK122" s="10"/>
      <c r="BL122" s="10"/>
      <c r="BM122" s="10"/>
      <c r="BN122" s="10"/>
      <c r="BO122" s="10"/>
      <c r="BP122" s="10"/>
    </row>
    <row r="123" spans="1:68">
      <c r="A123" s="29"/>
      <c r="B123" s="23"/>
      <c r="C123" s="23">
        <v>0.13700000000000001</v>
      </c>
      <c r="D123" s="23"/>
      <c r="E123" s="23">
        <v>0</v>
      </c>
      <c r="F123" s="23"/>
      <c r="G123" s="23">
        <v>0.106</v>
      </c>
      <c r="H123" s="23">
        <v>0</v>
      </c>
      <c r="I123" s="23"/>
      <c r="J123" s="23">
        <v>0.17499999999999999</v>
      </c>
      <c r="K123" s="23"/>
      <c r="L123" s="23"/>
      <c r="M123" s="23">
        <v>0.151</v>
      </c>
      <c r="N123" s="23"/>
      <c r="O123" s="23"/>
      <c r="P123" s="23"/>
      <c r="Q123" s="23">
        <v>6.5000000000000002E-2</v>
      </c>
      <c r="R123" s="23">
        <v>0.06</v>
      </c>
      <c r="S123" s="23">
        <v>0</v>
      </c>
      <c r="T123" s="24">
        <v>0.115</v>
      </c>
      <c r="U123" s="10"/>
      <c r="V123" s="29"/>
      <c r="W123" s="23"/>
      <c r="X123" s="23"/>
      <c r="Y123" s="23"/>
      <c r="Z123" s="23"/>
      <c r="AA123" s="23"/>
      <c r="AB123" s="23"/>
      <c r="AC123" s="23"/>
      <c r="AD123" s="23"/>
      <c r="AE123" s="23"/>
      <c r="AF123" s="23">
        <v>6.5000000000000002E-2</v>
      </c>
      <c r="AG123" s="23">
        <v>2.4E-2</v>
      </c>
      <c r="AH123" s="23">
        <v>0.14299999999999999</v>
      </c>
      <c r="AI123" s="23">
        <v>0.10100000000000001</v>
      </c>
      <c r="AJ123" s="23">
        <v>3.5000000000000003E-2</v>
      </c>
      <c r="AK123" s="23">
        <v>0</v>
      </c>
      <c r="AL123" s="23">
        <v>0</v>
      </c>
      <c r="AM123" s="23">
        <v>0</v>
      </c>
      <c r="AN123" s="23">
        <v>0.06</v>
      </c>
      <c r="AO123" s="24"/>
      <c r="AP123" s="10"/>
      <c r="AQ123" s="29">
        <v>0</v>
      </c>
      <c r="AR123" s="23">
        <v>0</v>
      </c>
      <c r="AS123" s="23"/>
      <c r="AT123" s="23">
        <v>0</v>
      </c>
      <c r="AU123" s="23">
        <v>6.0999999999999999E-2</v>
      </c>
      <c r="AV123" s="23">
        <v>8.9999999999999993E-3</v>
      </c>
      <c r="AW123" s="23">
        <v>3.5000000000000003E-2</v>
      </c>
      <c r="AX123" s="23">
        <v>0</v>
      </c>
      <c r="AY123" s="23"/>
      <c r="AZ123" s="23">
        <v>0</v>
      </c>
      <c r="BA123" s="23">
        <v>0.13700000000000001</v>
      </c>
      <c r="BB123" s="23">
        <v>0.14799999999999999</v>
      </c>
      <c r="BC123" s="23">
        <v>5.8999999999999997E-2</v>
      </c>
      <c r="BD123" s="23">
        <v>0</v>
      </c>
      <c r="BE123" s="23">
        <v>0</v>
      </c>
      <c r="BF123" s="23">
        <v>2.3E-2</v>
      </c>
      <c r="BG123" s="23">
        <v>4.2999999999999997E-2</v>
      </c>
      <c r="BH123" s="23">
        <v>5.5E-2</v>
      </c>
      <c r="BI123" s="23">
        <v>2.4E-2</v>
      </c>
      <c r="BJ123" s="24">
        <v>1.4999999999999999E-2</v>
      </c>
      <c r="BK123" s="10"/>
      <c r="BL123" s="10"/>
      <c r="BM123" s="10"/>
      <c r="BN123" s="10"/>
      <c r="BO123" s="10"/>
      <c r="BP123" s="10"/>
    </row>
    <row r="124" spans="1:68">
      <c r="A124" s="29"/>
      <c r="B124" s="23"/>
      <c r="C124" s="23">
        <v>8.7999999999999995E-2</v>
      </c>
      <c r="D124" s="23"/>
      <c r="E124" s="23">
        <v>0</v>
      </c>
      <c r="F124" s="23"/>
      <c r="G124" s="23">
        <v>2.1999999999999999E-2</v>
      </c>
      <c r="H124" s="23">
        <v>0.11799999999999999</v>
      </c>
      <c r="I124" s="23"/>
      <c r="J124" s="23">
        <v>2.5000000000000001E-2</v>
      </c>
      <c r="K124" s="23"/>
      <c r="L124" s="23"/>
      <c r="M124" s="23">
        <v>5.8999999999999997E-2</v>
      </c>
      <c r="N124" s="23"/>
      <c r="O124" s="23"/>
      <c r="P124" s="23"/>
      <c r="Q124" s="23">
        <v>6.8000000000000005E-2</v>
      </c>
      <c r="R124" s="23">
        <v>0.123</v>
      </c>
      <c r="S124" s="23">
        <v>1.4999999999999999E-2</v>
      </c>
      <c r="T124" s="24">
        <v>0.09</v>
      </c>
      <c r="U124" s="10"/>
      <c r="V124" s="29"/>
      <c r="W124" s="23"/>
      <c r="X124" s="23"/>
      <c r="Y124" s="23"/>
      <c r="Z124" s="23"/>
      <c r="AA124" s="23"/>
      <c r="AB124" s="23"/>
      <c r="AC124" s="23"/>
      <c r="AD124" s="23"/>
      <c r="AE124" s="23"/>
      <c r="AF124" s="23">
        <v>1.7999999999999999E-2</v>
      </c>
      <c r="AG124" s="23">
        <v>5.5E-2</v>
      </c>
      <c r="AH124" s="23">
        <v>4.4999999999999998E-2</v>
      </c>
      <c r="AI124" s="23">
        <v>4.1000000000000002E-2</v>
      </c>
      <c r="AJ124" s="23">
        <v>8.1000000000000003E-2</v>
      </c>
      <c r="AK124" s="23">
        <v>0</v>
      </c>
      <c r="AL124" s="23">
        <v>0</v>
      </c>
      <c r="AM124" s="23">
        <v>6.9000000000000006E-2</v>
      </c>
      <c r="AN124" s="23">
        <v>0.105</v>
      </c>
      <c r="AO124" s="24"/>
      <c r="AP124" s="10"/>
      <c r="AQ124" s="29">
        <v>0</v>
      </c>
      <c r="AR124" s="23">
        <v>0.03</v>
      </c>
      <c r="AS124" s="23"/>
      <c r="AT124" s="23">
        <v>0</v>
      </c>
      <c r="AU124" s="23">
        <v>0.14799999999999999</v>
      </c>
      <c r="AV124" s="23">
        <v>7.0000000000000007E-2</v>
      </c>
      <c r="AW124" s="23">
        <v>3.4000000000000002E-2</v>
      </c>
      <c r="AX124" s="23">
        <v>0</v>
      </c>
      <c r="AY124" s="23"/>
      <c r="AZ124" s="23">
        <v>4.8000000000000001E-2</v>
      </c>
      <c r="BA124" s="23">
        <v>0</v>
      </c>
      <c r="BB124" s="23">
        <v>0.11899999999999999</v>
      </c>
      <c r="BC124" s="23">
        <v>0</v>
      </c>
      <c r="BD124" s="23">
        <v>0</v>
      </c>
      <c r="BE124" s="23">
        <v>0</v>
      </c>
      <c r="BF124" s="23">
        <v>0</v>
      </c>
      <c r="BG124" s="23">
        <v>0</v>
      </c>
      <c r="BH124" s="23">
        <v>2.5999999999999999E-2</v>
      </c>
      <c r="BI124" s="23">
        <v>3.5000000000000003E-2</v>
      </c>
      <c r="BJ124" s="24">
        <v>0</v>
      </c>
      <c r="BK124" s="10"/>
      <c r="BL124" s="10"/>
      <c r="BM124" s="10"/>
      <c r="BN124" s="10"/>
      <c r="BO124" s="10"/>
      <c r="BP124" s="10"/>
    </row>
    <row r="125" spans="1:68">
      <c r="A125" s="29"/>
      <c r="B125" s="23"/>
      <c r="C125" s="23">
        <v>6.9000000000000006E-2</v>
      </c>
      <c r="D125" s="23"/>
      <c r="E125" s="23">
        <v>0</v>
      </c>
      <c r="F125" s="23"/>
      <c r="G125" s="23">
        <v>0.13100000000000001</v>
      </c>
      <c r="H125" s="23">
        <v>5.5E-2</v>
      </c>
      <c r="I125" s="23"/>
      <c r="J125" s="23">
        <v>0.13200000000000001</v>
      </c>
      <c r="K125" s="23"/>
      <c r="L125" s="23"/>
      <c r="M125" s="23">
        <v>7.0000000000000001E-3</v>
      </c>
      <c r="N125" s="23"/>
      <c r="O125" s="23"/>
      <c r="P125" s="23"/>
      <c r="Q125" s="23">
        <v>0</v>
      </c>
      <c r="R125" s="23"/>
      <c r="S125" s="23">
        <v>0.13</v>
      </c>
      <c r="T125" s="24">
        <v>0</v>
      </c>
      <c r="U125" s="10"/>
      <c r="V125" s="29"/>
      <c r="W125" s="23"/>
      <c r="X125" s="23"/>
      <c r="Y125" s="23"/>
      <c r="Z125" s="23"/>
      <c r="AA125" s="23"/>
      <c r="AB125" s="23"/>
      <c r="AC125" s="23"/>
      <c r="AD125" s="23"/>
      <c r="AE125" s="23"/>
      <c r="AF125" s="23">
        <v>0</v>
      </c>
      <c r="AG125" s="23">
        <v>3.6999999999999998E-2</v>
      </c>
      <c r="AH125" s="23">
        <v>3.5000000000000003E-2</v>
      </c>
      <c r="AI125" s="23">
        <v>0</v>
      </c>
      <c r="AJ125" s="23">
        <v>5.0999999999999997E-2</v>
      </c>
      <c r="AK125" s="23">
        <v>0</v>
      </c>
      <c r="AL125" s="23">
        <v>3.7999999999999999E-2</v>
      </c>
      <c r="AM125" s="23">
        <v>0</v>
      </c>
      <c r="AN125" s="23">
        <v>0</v>
      </c>
      <c r="AO125" s="24"/>
      <c r="AP125" s="10"/>
      <c r="AQ125" s="29">
        <v>0</v>
      </c>
      <c r="AR125" s="23">
        <v>0</v>
      </c>
      <c r="AS125" s="23"/>
      <c r="AT125" s="23">
        <v>6.9000000000000006E-2</v>
      </c>
      <c r="AU125" s="23">
        <v>0</v>
      </c>
      <c r="AV125" s="23"/>
      <c r="AW125" s="23">
        <v>5.7000000000000002E-2</v>
      </c>
      <c r="AX125" s="23">
        <v>1.2E-2</v>
      </c>
      <c r="AY125" s="23"/>
      <c r="AZ125" s="23">
        <v>0.10199999999999999</v>
      </c>
      <c r="BA125" s="23">
        <v>0</v>
      </c>
      <c r="BB125" s="23">
        <v>4.7E-2</v>
      </c>
      <c r="BC125" s="23">
        <v>0</v>
      </c>
      <c r="BD125" s="23">
        <v>0</v>
      </c>
      <c r="BE125" s="23">
        <v>0</v>
      </c>
      <c r="BF125" s="23">
        <v>6.9000000000000006E-2</v>
      </c>
      <c r="BG125" s="23">
        <v>0</v>
      </c>
      <c r="BH125" s="23">
        <v>0</v>
      </c>
      <c r="BI125" s="23">
        <v>0</v>
      </c>
      <c r="BJ125" s="24">
        <v>0</v>
      </c>
      <c r="BK125" s="10"/>
      <c r="BL125" s="10"/>
      <c r="BM125" s="10"/>
      <c r="BN125" s="10"/>
      <c r="BO125" s="10"/>
      <c r="BP125" s="10"/>
    </row>
    <row r="126" spans="1:68">
      <c r="A126" s="29"/>
      <c r="B126" s="23"/>
      <c r="C126" s="23">
        <v>0</v>
      </c>
      <c r="D126" s="23"/>
      <c r="E126" s="23">
        <v>6.5000000000000002E-2</v>
      </c>
      <c r="F126" s="23"/>
      <c r="G126" s="23">
        <v>0</v>
      </c>
      <c r="H126" s="23">
        <v>0</v>
      </c>
      <c r="I126" s="23"/>
      <c r="J126" s="23">
        <v>0</v>
      </c>
      <c r="K126" s="23"/>
      <c r="L126" s="23"/>
      <c r="M126" s="23">
        <v>0.159</v>
      </c>
      <c r="N126" s="23"/>
      <c r="O126" s="23"/>
      <c r="P126" s="23"/>
      <c r="Q126" s="23">
        <v>6.6000000000000003E-2</v>
      </c>
      <c r="R126" s="23"/>
      <c r="S126" s="23">
        <v>0</v>
      </c>
      <c r="T126" s="24">
        <v>0</v>
      </c>
      <c r="U126" s="10"/>
      <c r="V126" s="29"/>
      <c r="W126" s="23"/>
      <c r="X126" s="23"/>
      <c r="Y126" s="23"/>
      <c r="Z126" s="23"/>
      <c r="AA126" s="23"/>
      <c r="AB126" s="23"/>
      <c r="AC126" s="23"/>
      <c r="AD126" s="23"/>
      <c r="AE126" s="23"/>
      <c r="AF126" s="23">
        <v>0</v>
      </c>
      <c r="AG126" s="23">
        <v>0</v>
      </c>
      <c r="AH126" s="23">
        <v>1.9E-2</v>
      </c>
      <c r="AI126" s="23">
        <v>0</v>
      </c>
      <c r="AJ126" s="23">
        <v>5.0000000000000001E-3</v>
      </c>
      <c r="AK126" s="23">
        <v>0</v>
      </c>
      <c r="AL126" s="23">
        <v>0</v>
      </c>
      <c r="AM126" s="23">
        <v>7.1999999999999995E-2</v>
      </c>
      <c r="AN126" s="23">
        <v>0</v>
      </c>
      <c r="AO126" s="24"/>
      <c r="AP126" s="10"/>
      <c r="AQ126" s="29">
        <v>0</v>
      </c>
      <c r="AR126" s="23">
        <v>0</v>
      </c>
      <c r="AS126" s="23"/>
      <c r="AT126" s="23">
        <v>0</v>
      </c>
      <c r="AU126" s="23">
        <v>4.8000000000000001E-2</v>
      </c>
      <c r="AV126" s="23"/>
      <c r="AW126" s="23">
        <v>4.3999999999999997E-2</v>
      </c>
      <c r="AX126" s="23">
        <v>1.6E-2</v>
      </c>
      <c r="AY126" s="23"/>
      <c r="AZ126" s="23">
        <v>0.02</v>
      </c>
      <c r="BA126" s="23">
        <v>0.10199999999999999</v>
      </c>
      <c r="BB126" s="23">
        <v>0</v>
      </c>
      <c r="BC126" s="23">
        <v>0</v>
      </c>
      <c r="BD126" s="23">
        <v>0</v>
      </c>
      <c r="BE126" s="23">
        <v>7.4999999999999997E-2</v>
      </c>
      <c r="BF126" s="23">
        <v>0</v>
      </c>
      <c r="BG126" s="23">
        <v>3.6999999999999998E-2</v>
      </c>
      <c r="BH126" s="23">
        <v>0</v>
      </c>
      <c r="BI126" s="23">
        <v>0</v>
      </c>
      <c r="BJ126" s="24">
        <v>7.9000000000000001E-2</v>
      </c>
      <c r="BK126" s="10"/>
      <c r="BL126" s="10"/>
      <c r="BM126" s="10"/>
      <c r="BN126" s="10"/>
      <c r="BO126" s="10"/>
      <c r="BP126" s="10"/>
    </row>
    <row r="127" spans="1:68">
      <c r="A127" s="29"/>
      <c r="B127" s="23"/>
      <c r="C127" s="23">
        <v>7.2999999999999995E-2</v>
      </c>
      <c r="D127" s="23"/>
      <c r="E127" s="23"/>
      <c r="F127" s="23"/>
      <c r="G127" s="23">
        <v>5.0000000000000001E-3</v>
      </c>
      <c r="H127" s="23">
        <v>0</v>
      </c>
      <c r="I127" s="23"/>
      <c r="J127" s="23">
        <v>0</v>
      </c>
      <c r="K127" s="23"/>
      <c r="L127" s="23"/>
      <c r="M127" s="23">
        <v>7.9000000000000001E-2</v>
      </c>
      <c r="N127" s="23"/>
      <c r="O127" s="23"/>
      <c r="P127" s="23"/>
      <c r="Q127" s="23">
        <v>8.1000000000000003E-2</v>
      </c>
      <c r="R127" s="23"/>
      <c r="S127" s="23">
        <v>6.0999999999999999E-2</v>
      </c>
      <c r="T127" s="24">
        <v>8.0000000000000002E-3</v>
      </c>
      <c r="U127" s="10"/>
      <c r="V127" s="29"/>
      <c r="W127" s="23"/>
      <c r="X127" s="23"/>
      <c r="Y127" s="23"/>
      <c r="Z127" s="23"/>
      <c r="AA127" s="23"/>
      <c r="AB127" s="23"/>
      <c r="AC127" s="23"/>
      <c r="AD127" s="23"/>
      <c r="AE127" s="23"/>
      <c r="AF127" s="23">
        <v>0</v>
      </c>
      <c r="AG127" s="23">
        <v>0</v>
      </c>
      <c r="AH127" s="23">
        <v>0</v>
      </c>
      <c r="AI127" s="23">
        <v>0.14000000000000001</v>
      </c>
      <c r="AJ127" s="23">
        <v>0.11700000000000001</v>
      </c>
      <c r="AK127" s="23">
        <v>0</v>
      </c>
      <c r="AL127" s="23">
        <v>0</v>
      </c>
      <c r="AM127" s="23">
        <v>8.7999999999999995E-2</v>
      </c>
      <c r="AN127" s="23">
        <v>0</v>
      </c>
      <c r="AO127" s="24"/>
      <c r="AP127" s="10"/>
      <c r="AQ127" s="29">
        <v>0</v>
      </c>
      <c r="AR127" s="23">
        <v>5.0000000000000001E-3</v>
      </c>
      <c r="AS127" s="23"/>
      <c r="AT127" s="23">
        <v>0</v>
      </c>
      <c r="AU127" s="23">
        <v>0</v>
      </c>
      <c r="AV127" s="23"/>
      <c r="AW127" s="23">
        <v>4.5999999999999999E-2</v>
      </c>
      <c r="AX127" s="23">
        <v>0</v>
      </c>
      <c r="AY127" s="23"/>
      <c r="AZ127" s="23">
        <v>6.7000000000000004E-2</v>
      </c>
      <c r="BA127" s="23">
        <v>8.5000000000000006E-2</v>
      </c>
      <c r="BB127" s="23">
        <v>0</v>
      </c>
      <c r="BC127" s="23">
        <v>6.4000000000000001E-2</v>
      </c>
      <c r="BD127" s="23">
        <v>2.5999999999999999E-2</v>
      </c>
      <c r="BE127" s="23">
        <v>3.5999999999999997E-2</v>
      </c>
      <c r="BF127" s="23">
        <v>2.3E-2</v>
      </c>
      <c r="BG127" s="23">
        <v>6.7000000000000004E-2</v>
      </c>
      <c r="BH127" s="23">
        <v>4.9000000000000002E-2</v>
      </c>
      <c r="BI127" s="23">
        <v>0</v>
      </c>
      <c r="BJ127" s="24">
        <v>0.14299999999999999</v>
      </c>
      <c r="BK127" s="10"/>
      <c r="BL127" s="10"/>
      <c r="BM127" s="10"/>
      <c r="BN127" s="10"/>
      <c r="BO127" s="10"/>
      <c r="BP127" s="10"/>
    </row>
    <row r="128" spans="1:68">
      <c r="A128" s="29"/>
      <c r="B128" s="23"/>
      <c r="C128" s="23">
        <v>0.17299999999999999</v>
      </c>
      <c r="D128" s="23"/>
      <c r="E128" s="23"/>
      <c r="F128" s="23"/>
      <c r="G128" s="23">
        <v>0.13500000000000001</v>
      </c>
      <c r="H128" s="23">
        <v>0.189</v>
      </c>
      <c r="I128" s="23"/>
      <c r="J128" s="23">
        <v>0</v>
      </c>
      <c r="K128" s="23"/>
      <c r="L128" s="23"/>
      <c r="M128" s="23">
        <v>0.157</v>
      </c>
      <c r="N128" s="23"/>
      <c r="O128" s="23"/>
      <c r="P128" s="23"/>
      <c r="Q128" s="23">
        <v>1.7999999999999999E-2</v>
      </c>
      <c r="R128" s="23"/>
      <c r="S128" s="23">
        <v>8.5999999999999993E-2</v>
      </c>
      <c r="T128" s="24">
        <v>0.126</v>
      </c>
      <c r="U128" s="10"/>
      <c r="V128" s="29"/>
      <c r="W128" s="23"/>
      <c r="X128" s="23"/>
      <c r="Y128" s="23"/>
      <c r="Z128" s="23"/>
      <c r="AA128" s="23"/>
      <c r="AB128" s="23"/>
      <c r="AC128" s="23"/>
      <c r="AD128" s="23"/>
      <c r="AE128" s="23"/>
      <c r="AF128" s="23">
        <v>0</v>
      </c>
      <c r="AG128" s="23">
        <v>6.9000000000000006E-2</v>
      </c>
      <c r="AH128" s="23">
        <v>0</v>
      </c>
      <c r="AI128" s="23">
        <v>0</v>
      </c>
      <c r="AJ128" s="23">
        <v>0</v>
      </c>
      <c r="AK128" s="23">
        <v>0</v>
      </c>
      <c r="AL128" s="23">
        <v>6.2E-2</v>
      </c>
      <c r="AM128" s="23">
        <v>6.0999999999999999E-2</v>
      </c>
      <c r="AN128" s="23">
        <v>1.7000000000000001E-2</v>
      </c>
      <c r="AO128" s="24"/>
      <c r="AP128" s="10"/>
      <c r="AQ128" s="29">
        <v>0</v>
      </c>
      <c r="AR128" s="23">
        <v>2.7E-2</v>
      </c>
      <c r="AS128" s="23"/>
      <c r="AT128" s="23">
        <v>6.9000000000000006E-2</v>
      </c>
      <c r="AU128" s="23">
        <v>1.7000000000000001E-2</v>
      </c>
      <c r="AV128" s="23"/>
      <c r="AW128" s="23">
        <v>1.0999999999999999E-2</v>
      </c>
      <c r="AX128" s="23">
        <v>0</v>
      </c>
      <c r="AY128" s="23"/>
      <c r="AZ128" s="23">
        <v>0.17299999999999999</v>
      </c>
      <c r="BA128" s="23">
        <v>0</v>
      </c>
      <c r="BB128" s="23">
        <v>5.5E-2</v>
      </c>
      <c r="BC128" s="23">
        <v>0</v>
      </c>
      <c r="BD128" s="23">
        <v>0</v>
      </c>
      <c r="BE128" s="23">
        <v>0</v>
      </c>
      <c r="BF128" s="23">
        <v>3.5999999999999997E-2</v>
      </c>
      <c r="BG128" s="23">
        <v>0</v>
      </c>
      <c r="BH128" s="23">
        <v>0</v>
      </c>
      <c r="BI128" s="23"/>
      <c r="BJ128" s="24">
        <v>0</v>
      </c>
      <c r="BK128" s="10"/>
      <c r="BL128" s="10"/>
      <c r="BM128" s="10"/>
      <c r="BN128" s="10"/>
      <c r="BO128" s="10"/>
      <c r="BP128" s="10"/>
    </row>
    <row r="129" spans="1:68">
      <c r="A129" s="29"/>
      <c r="B129" s="23"/>
      <c r="C129" s="23">
        <v>0</v>
      </c>
      <c r="D129" s="23"/>
      <c r="E129" s="23"/>
      <c r="F129" s="23"/>
      <c r="G129" s="23">
        <v>0.19500000000000001</v>
      </c>
      <c r="H129" s="23">
        <v>0</v>
      </c>
      <c r="I129" s="23"/>
      <c r="J129" s="23">
        <v>0</v>
      </c>
      <c r="K129" s="23"/>
      <c r="L129" s="23"/>
      <c r="M129" s="23">
        <v>0.106</v>
      </c>
      <c r="N129" s="23"/>
      <c r="O129" s="23"/>
      <c r="P129" s="23"/>
      <c r="Q129" s="23">
        <v>5.0999999999999997E-2</v>
      </c>
      <c r="R129" s="23"/>
      <c r="S129" s="23">
        <v>7.5999999999999998E-2</v>
      </c>
      <c r="T129" s="24">
        <v>0.09</v>
      </c>
      <c r="U129" s="10"/>
      <c r="V129" s="29"/>
      <c r="W129" s="23"/>
      <c r="X129" s="23"/>
      <c r="Y129" s="23"/>
      <c r="Z129" s="23"/>
      <c r="AA129" s="23"/>
      <c r="AB129" s="23"/>
      <c r="AC129" s="23"/>
      <c r="AD129" s="23"/>
      <c r="AE129" s="23"/>
      <c r="AF129" s="23">
        <v>0.13500000000000001</v>
      </c>
      <c r="AG129" s="23">
        <v>0</v>
      </c>
      <c r="AH129" s="23">
        <v>0</v>
      </c>
      <c r="AI129" s="23">
        <v>0</v>
      </c>
      <c r="AJ129" s="23">
        <v>7.4999999999999997E-2</v>
      </c>
      <c r="AK129" s="23">
        <v>0.11600000000000001</v>
      </c>
      <c r="AL129" s="23">
        <v>0</v>
      </c>
      <c r="AM129" s="23">
        <v>0</v>
      </c>
      <c r="AN129" s="23">
        <v>0</v>
      </c>
      <c r="AO129" s="24"/>
      <c r="AP129" s="10"/>
      <c r="AQ129" s="29">
        <v>0</v>
      </c>
      <c r="AR129" s="23">
        <v>3.5000000000000003E-2</v>
      </c>
      <c r="AS129" s="23"/>
      <c r="AT129" s="23">
        <v>9.8000000000000004E-2</v>
      </c>
      <c r="AU129" s="23">
        <v>1.2E-2</v>
      </c>
      <c r="AV129" s="23"/>
      <c r="AW129" s="23">
        <v>1.9E-2</v>
      </c>
      <c r="AX129" s="23">
        <v>0</v>
      </c>
      <c r="AY129" s="23"/>
      <c r="AZ129" s="23"/>
      <c r="BA129" s="23">
        <v>0</v>
      </c>
      <c r="BB129" s="23">
        <v>0</v>
      </c>
      <c r="BC129" s="23">
        <v>2.5000000000000001E-2</v>
      </c>
      <c r="BD129" s="23">
        <v>0</v>
      </c>
      <c r="BE129" s="23">
        <v>6.6000000000000003E-2</v>
      </c>
      <c r="BF129" s="23">
        <v>4.5999999999999999E-2</v>
      </c>
      <c r="BG129" s="23">
        <v>0</v>
      </c>
      <c r="BH129" s="23">
        <v>0.03</v>
      </c>
      <c r="BI129" s="23"/>
      <c r="BJ129" s="24">
        <v>0</v>
      </c>
      <c r="BK129" s="10"/>
      <c r="BL129" s="10"/>
      <c r="BM129" s="10"/>
      <c r="BN129" s="10"/>
      <c r="BO129" s="10"/>
      <c r="BP129" s="10"/>
    </row>
    <row r="130" spans="1:68">
      <c r="A130" s="29"/>
      <c r="B130" s="23"/>
      <c r="C130" s="23">
        <v>4.5999999999999999E-2</v>
      </c>
      <c r="D130" s="23"/>
      <c r="E130" s="23"/>
      <c r="F130" s="23"/>
      <c r="G130" s="23"/>
      <c r="H130" s="23">
        <v>0.14599999999999999</v>
      </c>
      <c r="I130" s="23"/>
      <c r="J130" s="23">
        <v>8.2000000000000003E-2</v>
      </c>
      <c r="K130" s="23"/>
      <c r="L130" s="23"/>
      <c r="M130" s="23"/>
      <c r="N130" s="23"/>
      <c r="O130" s="23"/>
      <c r="P130" s="23"/>
      <c r="Q130" s="23">
        <v>0</v>
      </c>
      <c r="R130" s="23"/>
      <c r="S130" s="23">
        <v>0</v>
      </c>
      <c r="T130" s="24">
        <v>0.113</v>
      </c>
      <c r="U130" s="10"/>
      <c r="V130" s="29"/>
      <c r="W130" s="23"/>
      <c r="X130" s="23"/>
      <c r="Y130" s="23"/>
      <c r="Z130" s="23"/>
      <c r="AA130" s="23"/>
      <c r="AB130" s="23"/>
      <c r="AC130" s="23"/>
      <c r="AD130" s="23"/>
      <c r="AE130" s="23"/>
      <c r="AF130" s="23">
        <v>0</v>
      </c>
      <c r="AG130" s="23">
        <v>4.4999999999999998E-2</v>
      </c>
      <c r="AH130" s="23">
        <v>0</v>
      </c>
      <c r="AI130" s="23">
        <v>0</v>
      </c>
      <c r="AJ130" s="23">
        <v>0</v>
      </c>
      <c r="AK130" s="23">
        <v>0</v>
      </c>
      <c r="AL130" s="23">
        <v>3.7999999999999999E-2</v>
      </c>
      <c r="AM130" s="23">
        <v>5.3999999999999999E-2</v>
      </c>
      <c r="AN130" s="23">
        <v>0</v>
      </c>
      <c r="AO130" s="24"/>
      <c r="AP130" s="10"/>
      <c r="AQ130" s="29">
        <v>0.17399999999999999</v>
      </c>
      <c r="AR130" s="23">
        <v>0.17699999999999999</v>
      </c>
      <c r="AS130" s="23"/>
      <c r="AT130" s="23">
        <v>0</v>
      </c>
      <c r="AU130" s="23">
        <v>2.7E-2</v>
      </c>
      <c r="AV130" s="23"/>
      <c r="AW130" s="23">
        <v>0</v>
      </c>
      <c r="AX130" s="23">
        <v>2.3E-2</v>
      </c>
      <c r="AY130" s="23"/>
      <c r="AZ130" s="23"/>
      <c r="BA130" s="23">
        <v>0</v>
      </c>
      <c r="BB130" s="23">
        <v>3.9E-2</v>
      </c>
      <c r="BC130" s="23">
        <v>0</v>
      </c>
      <c r="BD130" s="23">
        <v>0</v>
      </c>
      <c r="BE130" s="23">
        <v>0.14499999999999999</v>
      </c>
      <c r="BF130" s="23">
        <v>5.5E-2</v>
      </c>
      <c r="BG130" s="23">
        <v>0</v>
      </c>
      <c r="BH130" s="23">
        <v>1.4999999999999999E-2</v>
      </c>
      <c r="BI130" s="23"/>
      <c r="BJ130" s="24">
        <v>0</v>
      </c>
      <c r="BK130" s="10"/>
      <c r="BL130" s="10"/>
      <c r="BM130" s="10"/>
      <c r="BN130" s="10"/>
      <c r="BO130" s="10"/>
      <c r="BP130" s="10"/>
    </row>
    <row r="131" spans="1:68">
      <c r="A131" s="29"/>
      <c r="B131" s="23"/>
      <c r="C131" s="23">
        <v>7.5999999999999998E-2</v>
      </c>
      <c r="D131" s="23"/>
      <c r="E131" s="23"/>
      <c r="F131" s="23"/>
      <c r="G131" s="23"/>
      <c r="H131" s="23">
        <v>5.5E-2</v>
      </c>
      <c r="I131" s="23"/>
      <c r="J131" s="23">
        <v>2.8000000000000001E-2</v>
      </c>
      <c r="K131" s="23"/>
      <c r="L131" s="23"/>
      <c r="M131" s="23"/>
      <c r="N131" s="23"/>
      <c r="O131" s="23"/>
      <c r="P131" s="23"/>
      <c r="Q131" s="23">
        <v>7.8E-2</v>
      </c>
      <c r="R131" s="23"/>
      <c r="S131" s="23">
        <v>2.3E-2</v>
      </c>
      <c r="T131" s="24">
        <v>7.1999999999999995E-2</v>
      </c>
      <c r="U131" s="10"/>
      <c r="V131" s="29"/>
      <c r="W131" s="23"/>
      <c r="X131" s="23"/>
      <c r="Y131" s="23"/>
      <c r="Z131" s="23"/>
      <c r="AA131" s="23"/>
      <c r="AB131" s="23"/>
      <c r="AC131" s="23"/>
      <c r="AD131" s="23"/>
      <c r="AE131" s="23"/>
      <c r="AF131" s="23">
        <v>0</v>
      </c>
      <c r="AG131" s="23">
        <v>0</v>
      </c>
      <c r="AH131" s="23">
        <v>0</v>
      </c>
      <c r="AI131" s="23">
        <v>0</v>
      </c>
      <c r="AJ131" s="23">
        <v>0.128</v>
      </c>
      <c r="AK131" s="23">
        <v>0</v>
      </c>
      <c r="AL131" s="23">
        <v>0.04</v>
      </c>
      <c r="AM131" s="23">
        <v>5.2999999999999999E-2</v>
      </c>
      <c r="AN131" s="23">
        <v>0.03</v>
      </c>
      <c r="AO131" s="24"/>
      <c r="AP131" s="10"/>
      <c r="AQ131" s="29">
        <v>0</v>
      </c>
      <c r="AR131" s="23">
        <v>0</v>
      </c>
      <c r="AS131" s="23"/>
      <c r="AT131" s="23">
        <v>0.124</v>
      </c>
      <c r="AU131" s="23">
        <v>0</v>
      </c>
      <c r="AV131" s="23"/>
      <c r="AW131" s="23">
        <v>0</v>
      </c>
      <c r="AX131" s="23">
        <v>0</v>
      </c>
      <c r="AY131" s="23"/>
      <c r="AZ131" s="23"/>
      <c r="BA131" s="23">
        <v>0</v>
      </c>
      <c r="BB131" s="23">
        <v>5.0000000000000001E-3</v>
      </c>
      <c r="BC131" s="23">
        <v>0</v>
      </c>
      <c r="BD131" s="23">
        <v>0</v>
      </c>
      <c r="BE131" s="23">
        <v>5.8000000000000003E-2</v>
      </c>
      <c r="BF131" s="23">
        <v>0</v>
      </c>
      <c r="BG131" s="23">
        <v>0.14399999999999999</v>
      </c>
      <c r="BH131" s="23">
        <v>0</v>
      </c>
      <c r="BI131" s="23"/>
      <c r="BJ131" s="24">
        <v>6.8000000000000005E-2</v>
      </c>
      <c r="BK131" s="10"/>
      <c r="BL131" s="10"/>
      <c r="BM131" s="10"/>
      <c r="BN131" s="10"/>
      <c r="BO131" s="10"/>
      <c r="BP131" s="10"/>
    </row>
    <row r="132" spans="1:68">
      <c r="A132" s="29"/>
      <c r="B132" s="23"/>
      <c r="C132" s="23">
        <v>6.5000000000000002E-2</v>
      </c>
      <c r="D132" s="23"/>
      <c r="E132" s="23"/>
      <c r="F132" s="23"/>
      <c r="G132" s="23"/>
      <c r="H132" s="23">
        <v>0</v>
      </c>
      <c r="I132" s="23"/>
      <c r="J132" s="23">
        <v>0.17499999999999999</v>
      </c>
      <c r="K132" s="23"/>
      <c r="L132" s="23"/>
      <c r="M132" s="23"/>
      <c r="N132" s="23"/>
      <c r="O132" s="23"/>
      <c r="P132" s="23"/>
      <c r="Q132" s="23">
        <v>3.5000000000000003E-2</v>
      </c>
      <c r="R132" s="23"/>
      <c r="S132" s="23">
        <v>0</v>
      </c>
      <c r="T132" s="24">
        <v>0.14599999999999999</v>
      </c>
      <c r="U132" s="10"/>
      <c r="V132" s="29"/>
      <c r="W132" s="23"/>
      <c r="X132" s="23"/>
      <c r="Y132" s="23"/>
      <c r="Z132" s="23"/>
      <c r="AA132" s="23"/>
      <c r="AB132" s="23"/>
      <c r="AC132" s="23"/>
      <c r="AD132" s="23"/>
      <c r="AE132" s="23"/>
      <c r="AF132" s="23">
        <v>0</v>
      </c>
      <c r="AG132" s="23">
        <v>0</v>
      </c>
      <c r="AH132" s="23">
        <v>0</v>
      </c>
      <c r="AI132" s="23">
        <v>5.7000000000000002E-2</v>
      </c>
      <c r="AJ132" s="23">
        <v>8.0000000000000002E-3</v>
      </c>
      <c r="AK132" s="23">
        <v>0</v>
      </c>
      <c r="AL132" s="23">
        <v>3.9E-2</v>
      </c>
      <c r="AM132" s="23">
        <v>3.9E-2</v>
      </c>
      <c r="AN132" s="23">
        <v>0</v>
      </c>
      <c r="AO132" s="24"/>
      <c r="AP132" s="10"/>
      <c r="AQ132" s="29">
        <v>4.7E-2</v>
      </c>
      <c r="AR132" s="23">
        <v>1.4999999999999999E-2</v>
      </c>
      <c r="AS132" s="23"/>
      <c r="AT132" s="23">
        <v>8.0000000000000002E-3</v>
      </c>
      <c r="AU132" s="23">
        <v>0.11799999999999999</v>
      </c>
      <c r="AV132" s="23"/>
      <c r="AW132" s="23">
        <v>0</v>
      </c>
      <c r="AX132" s="23">
        <v>0</v>
      </c>
      <c r="AY132" s="23"/>
      <c r="AZ132" s="23"/>
      <c r="BA132" s="23">
        <v>7.4999999999999997E-2</v>
      </c>
      <c r="BB132" s="23">
        <v>2.5000000000000001E-2</v>
      </c>
      <c r="BC132" s="23">
        <v>0</v>
      </c>
      <c r="BD132" s="23">
        <v>5.1999999999999998E-2</v>
      </c>
      <c r="BE132" s="23">
        <v>0</v>
      </c>
      <c r="BF132" s="23">
        <v>2.8000000000000001E-2</v>
      </c>
      <c r="BG132" s="23">
        <v>0</v>
      </c>
      <c r="BH132" s="23">
        <v>0</v>
      </c>
      <c r="BI132" s="23"/>
      <c r="BJ132" s="24">
        <v>0</v>
      </c>
      <c r="BK132" s="10"/>
      <c r="BL132" s="10"/>
      <c r="BM132" s="10"/>
      <c r="BN132" s="10"/>
      <c r="BO132" s="10"/>
      <c r="BP132" s="10"/>
    </row>
    <row r="133" spans="1:68">
      <c r="A133" s="29"/>
      <c r="B133" s="23"/>
      <c r="C133" s="23">
        <v>0</v>
      </c>
      <c r="D133" s="23"/>
      <c r="E133" s="23"/>
      <c r="F133" s="23"/>
      <c r="G133" s="23"/>
      <c r="H133" s="23">
        <v>0.11899999999999999</v>
      </c>
      <c r="I133" s="23"/>
      <c r="J133" s="23"/>
      <c r="K133" s="23"/>
      <c r="L133" s="23"/>
      <c r="M133" s="23"/>
      <c r="N133" s="23"/>
      <c r="O133" s="23"/>
      <c r="P133" s="23"/>
      <c r="Q133" s="23">
        <v>0.14199999999999999</v>
      </c>
      <c r="R133" s="23"/>
      <c r="S133" s="23">
        <v>0</v>
      </c>
      <c r="T133" s="24">
        <v>6.7000000000000004E-2</v>
      </c>
      <c r="U133" s="10"/>
      <c r="V133" s="29"/>
      <c r="W133" s="23"/>
      <c r="X133" s="23"/>
      <c r="Y133" s="23"/>
      <c r="Z133" s="23"/>
      <c r="AA133" s="23"/>
      <c r="AB133" s="23"/>
      <c r="AC133" s="23"/>
      <c r="AD133" s="23"/>
      <c r="AE133" s="23"/>
      <c r="AF133" s="23">
        <v>0</v>
      </c>
      <c r="AG133" s="23">
        <v>0</v>
      </c>
      <c r="AH133" s="23">
        <v>0</v>
      </c>
      <c r="AI133" s="23">
        <v>7.3999999999999996E-2</v>
      </c>
      <c r="AJ133" s="23">
        <v>0</v>
      </c>
      <c r="AK133" s="23">
        <v>0.19700000000000001</v>
      </c>
      <c r="AL133" s="23">
        <v>0</v>
      </c>
      <c r="AM133" s="23">
        <v>0</v>
      </c>
      <c r="AN133" s="23">
        <v>0.15</v>
      </c>
      <c r="AO133" s="24"/>
      <c r="AP133" s="10"/>
      <c r="AQ133" s="29">
        <v>0.191</v>
      </c>
      <c r="AR133" s="23">
        <v>5.8000000000000003E-2</v>
      </c>
      <c r="AS133" s="23"/>
      <c r="AT133" s="23">
        <v>0</v>
      </c>
      <c r="AU133" s="23">
        <v>0</v>
      </c>
      <c r="AV133" s="23"/>
      <c r="AW133" s="23"/>
      <c r="AX133" s="23">
        <v>0</v>
      </c>
      <c r="AY133" s="23"/>
      <c r="AZ133" s="23"/>
      <c r="BA133" s="23">
        <v>0</v>
      </c>
      <c r="BB133" s="23">
        <v>0</v>
      </c>
      <c r="BC133" s="23">
        <v>0.02</v>
      </c>
      <c r="BD133" s="23">
        <v>1.6E-2</v>
      </c>
      <c r="BE133" s="23">
        <v>0.14799999999999999</v>
      </c>
      <c r="BF133" s="23">
        <v>5.0000000000000001E-3</v>
      </c>
      <c r="BG133" s="23">
        <v>0</v>
      </c>
      <c r="BH133" s="23">
        <v>0</v>
      </c>
      <c r="BI133" s="23"/>
      <c r="BJ133" s="24">
        <v>0</v>
      </c>
      <c r="BK133" s="10"/>
      <c r="BL133" s="10"/>
      <c r="BM133" s="10"/>
      <c r="BN133" s="10"/>
      <c r="BO133" s="10"/>
      <c r="BP133" s="10"/>
    </row>
    <row r="134" spans="1:68">
      <c r="A134" s="29"/>
      <c r="B134" s="23"/>
      <c r="C134" s="23"/>
      <c r="D134" s="23"/>
      <c r="E134" s="23"/>
      <c r="F134" s="23"/>
      <c r="G134" s="23"/>
      <c r="H134" s="23">
        <v>6.4000000000000001E-2</v>
      </c>
      <c r="I134" s="23"/>
      <c r="J134" s="23"/>
      <c r="K134" s="23"/>
      <c r="L134" s="23"/>
      <c r="M134" s="23"/>
      <c r="N134" s="23"/>
      <c r="O134" s="23"/>
      <c r="P134" s="23"/>
      <c r="Q134" s="23">
        <v>0.11899999999999999</v>
      </c>
      <c r="R134" s="23"/>
      <c r="S134" s="23">
        <v>0</v>
      </c>
      <c r="T134" s="24">
        <v>0.10100000000000001</v>
      </c>
      <c r="U134" s="10"/>
      <c r="V134" s="29"/>
      <c r="W134" s="23"/>
      <c r="X134" s="23"/>
      <c r="Y134" s="23"/>
      <c r="Z134" s="23"/>
      <c r="AA134" s="23"/>
      <c r="AB134" s="23"/>
      <c r="AC134" s="23"/>
      <c r="AD134" s="23"/>
      <c r="AE134" s="23"/>
      <c r="AF134" s="23">
        <v>0</v>
      </c>
      <c r="AG134" s="23">
        <v>0</v>
      </c>
      <c r="AH134" s="23">
        <v>0</v>
      </c>
      <c r="AI134" s="23">
        <v>4.9000000000000002E-2</v>
      </c>
      <c r="AJ134" s="23">
        <v>0</v>
      </c>
      <c r="AK134" s="23">
        <v>0.13300000000000001</v>
      </c>
      <c r="AL134" s="23">
        <v>0</v>
      </c>
      <c r="AM134" s="23">
        <v>0</v>
      </c>
      <c r="AN134" s="23">
        <v>0</v>
      </c>
      <c r="AO134" s="24"/>
      <c r="AP134" s="10"/>
      <c r="AQ134" s="29">
        <v>5.5E-2</v>
      </c>
      <c r="AR134" s="23">
        <v>4.5999999999999999E-2</v>
      </c>
      <c r="AS134" s="23"/>
      <c r="AT134" s="23">
        <v>0</v>
      </c>
      <c r="AU134" s="23">
        <v>0</v>
      </c>
      <c r="AV134" s="23"/>
      <c r="AW134" s="23"/>
      <c r="AX134" s="23">
        <v>0</v>
      </c>
      <c r="AY134" s="23"/>
      <c r="AZ134" s="23"/>
      <c r="BA134" s="23">
        <v>0</v>
      </c>
      <c r="BB134" s="23">
        <v>7.8E-2</v>
      </c>
      <c r="BC134" s="23">
        <v>0</v>
      </c>
      <c r="BD134" s="23">
        <v>1.2999999999999999E-2</v>
      </c>
      <c r="BE134" s="23">
        <v>0</v>
      </c>
      <c r="BF134" s="23">
        <v>5.8999999999999997E-2</v>
      </c>
      <c r="BG134" s="23">
        <v>8.6999999999999994E-2</v>
      </c>
      <c r="BH134" s="23">
        <v>7.1999999999999995E-2</v>
      </c>
      <c r="BI134" s="23"/>
      <c r="BJ134" s="24">
        <v>0</v>
      </c>
      <c r="BK134" s="10"/>
      <c r="BL134" s="10"/>
      <c r="BM134" s="10"/>
      <c r="BN134" s="10"/>
      <c r="BO134" s="10"/>
      <c r="BP134" s="10"/>
    </row>
    <row r="135" spans="1:68">
      <c r="A135" s="29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>
        <v>0.14299999999999999</v>
      </c>
      <c r="R135" s="23"/>
      <c r="S135" s="23">
        <v>6.5000000000000002E-2</v>
      </c>
      <c r="T135" s="24">
        <v>5.0999999999999997E-2</v>
      </c>
      <c r="U135" s="10"/>
      <c r="V135" s="29"/>
      <c r="W135" s="23"/>
      <c r="X135" s="23"/>
      <c r="Y135" s="23"/>
      <c r="Z135" s="23"/>
      <c r="AA135" s="23"/>
      <c r="AB135" s="23"/>
      <c r="AC135" s="23"/>
      <c r="AD135" s="23"/>
      <c r="AE135" s="23"/>
      <c r="AF135" s="23">
        <v>9.1999999999999998E-2</v>
      </c>
      <c r="AG135" s="23">
        <v>0</v>
      </c>
      <c r="AH135" s="23">
        <v>0</v>
      </c>
      <c r="AI135" s="23">
        <v>0</v>
      </c>
      <c r="AJ135" s="23">
        <v>0</v>
      </c>
      <c r="AK135" s="23">
        <v>0</v>
      </c>
      <c r="AL135" s="23">
        <v>0</v>
      </c>
      <c r="AM135" s="23">
        <v>0.06</v>
      </c>
      <c r="AN135" s="23">
        <v>0</v>
      </c>
      <c r="AO135" s="24"/>
      <c r="AP135" s="10"/>
      <c r="AQ135" s="29">
        <v>2.1000000000000001E-2</v>
      </c>
      <c r="AR135" s="23">
        <v>3.7999999999999999E-2</v>
      </c>
      <c r="AS135" s="23"/>
      <c r="AT135" s="23">
        <v>4.0000000000000001E-3</v>
      </c>
      <c r="AU135" s="23">
        <v>5.0000000000000001E-3</v>
      </c>
      <c r="AV135" s="23"/>
      <c r="AW135" s="23"/>
      <c r="AX135" s="23">
        <v>0</v>
      </c>
      <c r="AY135" s="23"/>
      <c r="AZ135" s="23"/>
      <c r="BA135" s="23">
        <v>1.7999999999999999E-2</v>
      </c>
      <c r="BB135" s="23">
        <v>2.5999999999999999E-2</v>
      </c>
      <c r="BC135" s="23">
        <v>2.1000000000000001E-2</v>
      </c>
      <c r="BD135" s="23">
        <v>1.9E-2</v>
      </c>
      <c r="BE135" s="23">
        <v>0</v>
      </c>
      <c r="BF135" s="23">
        <v>0.02</v>
      </c>
      <c r="BG135" s="23">
        <v>0</v>
      </c>
      <c r="BH135" s="23">
        <v>0</v>
      </c>
      <c r="BI135" s="23"/>
      <c r="BJ135" s="24">
        <v>0</v>
      </c>
      <c r="BK135" s="10"/>
      <c r="BL135" s="10"/>
      <c r="BM135" s="10"/>
      <c r="BN135" s="10"/>
      <c r="BO135" s="10"/>
      <c r="BP135" s="10"/>
    </row>
    <row r="136" spans="1:68">
      <c r="A136" s="29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>
        <v>0.19500000000000001</v>
      </c>
      <c r="R136" s="23"/>
      <c r="S136" s="23">
        <v>6.8000000000000005E-2</v>
      </c>
      <c r="T136" s="24">
        <v>0</v>
      </c>
      <c r="U136" s="10"/>
      <c r="V136" s="29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>
        <v>3.5000000000000003E-2</v>
      </c>
      <c r="AH136" s="23">
        <v>0</v>
      </c>
      <c r="AI136" s="23">
        <v>0</v>
      </c>
      <c r="AJ136" s="23">
        <v>0</v>
      </c>
      <c r="AK136" s="23">
        <v>0</v>
      </c>
      <c r="AL136" s="23">
        <v>3.5000000000000003E-2</v>
      </c>
      <c r="AM136" s="23">
        <v>2.7E-2</v>
      </c>
      <c r="AN136" s="23">
        <v>1.7000000000000001E-2</v>
      </c>
      <c r="AO136" s="24"/>
      <c r="AP136" s="10"/>
      <c r="AQ136" s="29">
        <v>3.5999999999999997E-2</v>
      </c>
      <c r="AR136" s="23">
        <v>0</v>
      </c>
      <c r="AS136" s="23"/>
      <c r="AT136" s="23">
        <v>0</v>
      </c>
      <c r="AU136" s="23">
        <v>0</v>
      </c>
      <c r="AV136" s="23"/>
      <c r="AW136" s="23"/>
      <c r="AX136" s="23">
        <v>0</v>
      </c>
      <c r="AY136" s="23"/>
      <c r="AZ136" s="23"/>
      <c r="BA136" s="23">
        <v>0</v>
      </c>
      <c r="BB136" s="23">
        <v>8.3000000000000004E-2</v>
      </c>
      <c r="BC136" s="23">
        <v>5.6000000000000001E-2</v>
      </c>
      <c r="BD136" s="23">
        <v>0</v>
      </c>
      <c r="BE136" s="23">
        <v>0</v>
      </c>
      <c r="BF136" s="23">
        <v>6.7000000000000004E-2</v>
      </c>
      <c r="BG136" s="23">
        <v>0</v>
      </c>
      <c r="BH136" s="23">
        <v>0.106</v>
      </c>
      <c r="BI136" s="23"/>
      <c r="BJ136" s="24">
        <v>2.9000000000000001E-2</v>
      </c>
      <c r="BK136" s="10"/>
      <c r="BL136" s="10"/>
      <c r="BM136" s="10"/>
      <c r="BN136" s="10"/>
      <c r="BO136" s="10"/>
      <c r="BP136" s="10"/>
    </row>
    <row r="137" spans="1:68">
      <c r="A137" s="29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>
        <v>0.14499999999999999</v>
      </c>
      <c r="R137" s="23"/>
      <c r="S137" s="23">
        <v>0</v>
      </c>
      <c r="T137" s="24">
        <v>0.104</v>
      </c>
      <c r="U137" s="10"/>
      <c r="V137" s="29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>
        <v>0</v>
      </c>
      <c r="AH137" s="23">
        <v>0.113</v>
      </c>
      <c r="AI137" s="23">
        <v>6.6000000000000003E-2</v>
      </c>
      <c r="AJ137" s="23">
        <v>0</v>
      </c>
      <c r="AK137" s="23">
        <v>0</v>
      </c>
      <c r="AL137" s="23">
        <v>0.127</v>
      </c>
      <c r="AM137" s="23">
        <v>0</v>
      </c>
      <c r="AN137" s="23">
        <v>5.7000000000000002E-2</v>
      </c>
      <c r="AO137" s="24"/>
      <c r="AP137" s="10"/>
      <c r="AQ137" s="29">
        <v>0</v>
      </c>
      <c r="AR137" s="23">
        <v>0</v>
      </c>
      <c r="AS137" s="23"/>
      <c r="AT137" s="23">
        <v>0</v>
      </c>
      <c r="AU137" s="23">
        <v>0</v>
      </c>
      <c r="AV137" s="23"/>
      <c r="AW137" s="23"/>
      <c r="AX137" s="23">
        <v>0</v>
      </c>
      <c r="AY137" s="23"/>
      <c r="AZ137" s="23"/>
      <c r="BA137" s="23">
        <v>0</v>
      </c>
      <c r="BB137" s="23">
        <v>0</v>
      </c>
      <c r="BC137" s="23">
        <v>0.125</v>
      </c>
      <c r="BD137" s="23">
        <v>4.7E-2</v>
      </c>
      <c r="BE137" s="23">
        <v>0</v>
      </c>
      <c r="BF137" s="23">
        <v>0.06</v>
      </c>
      <c r="BG137" s="23">
        <v>3.2000000000000001E-2</v>
      </c>
      <c r="BH137" s="23">
        <v>2.1000000000000001E-2</v>
      </c>
      <c r="BI137" s="23"/>
      <c r="BJ137" s="24">
        <v>2.5999999999999999E-2</v>
      </c>
      <c r="BK137" s="10"/>
      <c r="BL137" s="10"/>
      <c r="BM137" s="10"/>
      <c r="BN137" s="10"/>
      <c r="BO137" s="10"/>
      <c r="BP137" s="10"/>
    </row>
    <row r="138" spans="1:68">
      <c r="A138" s="29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>
        <v>0.14299999999999999</v>
      </c>
      <c r="R138" s="23"/>
      <c r="S138" s="23">
        <v>1.7000000000000001E-2</v>
      </c>
      <c r="T138" s="24">
        <v>4.9000000000000002E-2</v>
      </c>
      <c r="U138" s="10"/>
      <c r="V138" s="29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>
        <v>0</v>
      </c>
      <c r="AH138" s="23">
        <v>0</v>
      </c>
      <c r="AI138" s="23">
        <v>0</v>
      </c>
      <c r="AJ138" s="23">
        <v>0.126</v>
      </c>
      <c r="AK138" s="23">
        <v>0</v>
      </c>
      <c r="AL138" s="23">
        <v>4.3999999999999997E-2</v>
      </c>
      <c r="AM138" s="23">
        <v>6.8000000000000005E-2</v>
      </c>
      <c r="AN138" s="23">
        <v>0</v>
      </c>
      <c r="AO138" s="24"/>
      <c r="AP138" s="10"/>
      <c r="AQ138" s="29"/>
      <c r="AR138" s="23">
        <v>2.5000000000000001E-2</v>
      </c>
      <c r="AS138" s="23"/>
      <c r="AT138" s="23">
        <v>7.0999999999999994E-2</v>
      </c>
      <c r="AU138" s="23">
        <v>0</v>
      </c>
      <c r="AV138" s="23"/>
      <c r="AW138" s="23"/>
      <c r="AX138" s="23">
        <v>0</v>
      </c>
      <c r="AY138" s="23"/>
      <c r="AZ138" s="23"/>
      <c r="BA138" s="23">
        <v>0</v>
      </c>
      <c r="BB138" s="23">
        <v>0</v>
      </c>
      <c r="BC138" s="23">
        <v>0.20599999999999999</v>
      </c>
      <c r="BD138" s="23">
        <v>8.5999999999999993E-2</v>
      </c>
      <c r="BE138" s="23">
        <v>0</v>
      </c>
      <c r="BF138" s="23">
        <v>0.126</v>
      </c>
      <c r="BG138" s="23">
        <v>0</v>
      </c>
      <c r="BH138" s="23">
        <v>0.11799999999999999</v>
      </c>
      <c r="BI138" s="23"/>
      <c r="BJ138" s="24">
        <v>1.7999999999999999E-2</v>
      </c>
      <c r="BK138" s="10"/>
      <c r="BL138" s="10"/>
      <c r="BM138" s="10"/>
      <c r="BN138" s="10"/>
      <c r="BO138" s="10"/>
      <c r="BP138" s="10"/>
    </row>
    <row r="139" spans="1:68">
      <c r="A139" s="29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>
        <v>3.9E-2</v>
      </c>
      <c r="T139" s="24">
        <v>9.0999999999999998E-2</v>
      </c>
      <c r="U139" s="10"/>
      <c r="V139" s="29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>
        <v>0.04</v>
      </c>
      <c r="AH139" s="23">
        <v>0</v>
      </c>
      <c r="AI139" s="23">
        <v>4.7E-2</v>
      </c>
      <c r="AJ139" s="23">
        <v>3.1E-2</v>
      </c>
      <c r="AK139" s="23">
        <v>2.5999999999999999E-2</v>
      </c>
      <c r="AL139" s="23">
        <v>0</v>
      </c>
      <c r="AM139" s="23">
        <v>2.5999999999999999E-2</v>
      </c>
      <c r="AN139" s="23">
        <v>0</v>
      </c>
      <c r="AO139" s="24"/>
      <c r="AP139" s="10"/>
      <c r="AQ139" s="29"/>
      <c r="AR139" s="23">
        <v>0</v>
      </c>
      <c r="AS139" s="23"/>
      <c r="AT139" s="23">
        <v>7.0000000000000007E-2</v>
      </c>
      <c r="AU139" s="23">
        <v>0.02</v>
      </c>
      <c r="AV139" s="23"/>
      <c r="AW139" s="23"/>
      <c r="AX139" s="23">
        <v>0</v>
      </c>
      <c r="AY139" s="23"/>
      <c r="AZ139" s="23"/>
      <c r="BA139" s="23">
        <v>0</v>
      </c>
      <c r="BB139" s="23">
        <v>0</v>
      </c>
      <c r="BC139" s="23">
        <v>0.16500000000000001</v>
      </c>
      <c r="BD139" s="23">
        <v>2.7E-2</v>
      </c>
      <c r="BE139" s="23">
        <v>2.3E-2</v>
      </c>
      <c r="BF139" s="23">
        <v>0</v>
      </c>
      <c r="BG139" s="23">
        <v>0</v>
      </c>
      <c r="BH139" s="23">
        <v>7.5999999999999998E-2</v>
      </c>
      <c r="BI139" s="23"/>
      <c r="BJ139" s="24">
        <v>4.5999999999999999E-2</v>
      </c>
      <c r="BK139" s="10"/>
      <c r="BL139" s="10"/>
      <c r="BM139" s="10"/>
      <c r="BN139" s="10"/>
      <c r="BO139" s="10"/>
      <c r="BP139" s="10"/>
    </row>
    <row r="140" spans="1:68">
      <c r="A140" s="29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>
        <v>0.13</v>
      </c>
      <c r="T140" s="24">
        <v>8.1000000000000003E-2</v>
      </c>
      <c r="U140" s="10"/>
      <c r="V140" s="29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>
        <v>6.5000000000000002E-2</v>
      </c>
      <c r="AH140" s="23">
        <v>0</v>
      </c>
      <c r="AI140" s="23">
        <v>8.9999999999999993E-3</v>
      </c>
      <c r="AJ140" s="23">
        <v>0.107</v>
      </c>
      <c r="AK140" s="23">
        <v>0</v>
      </c>
      <c r="AL140" s="23">
        <v>0</v>
      </c>
      <c r="AM140" s="23">
        <v>7.4999999999999997E-2</v>
      </c>
      <c r="AN140" s="23">
        <v>0</v>
      </c>
      <c r="AO140" s="24"/>
      <c r="AP140" s="10"/>
      <c r="AQ140" s="29"/>
      <c r="AR140" s="23">
        <v>0</v>
      </c>
      <c r="AS140" s="23"/>
      <c r="AT140" s="23">
        <v>1.4999999999999999E-2</v>
      </c>
      <c r="AU140" s="23">
        <v>0</v>
      </c>
      <c r="AV140" s="23"/>
      <c r="AW140" s="23"/>
      <c r="AX140" s="23">
        <v>0</v>
      </c>
      <c r="AY140" s="23"/>
      <c r="AZ140" s="23"/>
      <c r="BA140" s="23">
        <v>0.17699999999999999</v>
      </c>
      <c r="BB140" s="23">
        <v>0</v>
      </c>
      <c r="BC140" s="23"/>
      <c r="BD140" s="23">
        <v>0</v>
      </c>
      <c r="BE140" s="23">
        <v>2.8000000000000001E-2</v>
      </c>
      <c r="BF140" s="23">
        <v>0</v>
      </c>
      <c r="BG140" s="23">
        <v>8.5999999999999993E-2</v>
      </c>
      <c r="BH140" s="23">
        <v>7.4999999999999997E-2</v>
      </c>
      <c r="BI140" s="23"/>
      <c r="BJ140" s="24">
        <v>0</v>
      </c>
      <c r="BK140" s="10"/>
      <c r="BL140" s="10"/>
      <c r="BM140" s="10"/>
      <c r="BN140" s="10"/>
      <c r="BO140" s="10"/>
      <c r="BP140" s="10"/>
    </row>
    <row r="141" spans="1:68">
      <c r="A141" s="29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>
        <v>0</v>
      </c>
      <c r="T141" s="24">
        <v>8.5000000000000006E-2</v>
      </c>
      <c r="U141" s="10"/>
      <c r="V141" s="29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>
        <v>0.11899999999999999</v>
      </c>
      <c r="AH141" s="23">
        <v>0.19500000000000001</v>
      </c>
      <c r="AI141" s="23">
        <v>0</v>
      </c>
      <c r="AJ141" s="23">
        <v>0.17599999999999999</v>
      </c>
      <c r="AK141" s="23">
        <v>0</v>
      </c>
      <c r="AL141" s="23">
        <v>0</v>
      </c>
      <c r="AM141" s="23">
        <v>0</v>
      </c>
      <c r="AN141" s="23">
        <v>6.8000000000000005E-2</v>
      </c>
      <c r="AO141" s="24"/>
      <c r="AP141" s="10"/>
      <c r="AQ141" s="29"/>
      <c r="AR141" s="23">
        <v>0</v>
      </c>
      <c r="AS141" s="23"/>
      <c r="AT141" s="23">
        <v>1.2999999999999999E-2</v>
      </c>
      <c r="AU141" s="23">
        <v>0</v>
      </c>
      <c r="AV141" s="23"/>
      <c r="AW141" s="23"/>
      <c r="AX141" s="23">
        <v>0</v>
      </c>
      <c r="AY141" s="23"/>
      <c r="AZ141" s="23"/>
      <c r="BA141" s="23"/>
      <c r="BB141" s="23">
        <v>0</v>
      </c>
      <c r="BC141" s="23"/>
      <c r="BD141" s="23">
        <v>0</v>
      </c>
      <c r="BE141" s="23">
        <v>0</v>
      </c>
      <c r="BF141" s="23">
        <v>0.19700000000000001</v>
      </c>
      <c r="BG141" s="23">
        <v>8.6999999999999994E-2</v>
      </c>
      <c r="BH141" s="23">
        <v>2.5000000000000001E-2</v>
      </c>
      <c r="BI141" s="23"/>
      <c r="BJ141" s="24">
        <v>0</v>
      </c>
      <c r="BK141" s="10"/>
      <c r="BL141" s="10"/>
      <c r="BM141" s="10"/>
      <c r="BN141" s="10"/>
      <c r="BO141" s="10"/>
      <c r="BP141" s="10"/>
    </row>
    <row r="142" spans="1:68">
      <c r="A142" s="29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>
        <v>0.02</v>
      </c>
      <c r="T142" s="24">
        <v>0.157</v>
      </c>
      <c r="U142" s="10"/>
      <c r="V142" s="29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>
        <v>0</v>
      </c>
      <c r="AH142" s="23"/>
      <c r="AI142" s="23">
        <v>0</v>
      </c>
      <c r="AJ142" s="23">
        <v>0.03</v>
      </c>
      <c r="AK142" s="23">
        <v>7.0000000000000001E-3</v>
      </c>
      <c r="AL142" s="23">
        <v>0.08</v>
      </c>
      <c r="AM142" s="23">
        <v>8.0000000000000002E-3</v>
      </c>
      <c r="AN142" s="23">
        <v>0.14099999999999999</v>
      </c>
      <c r="AO142" s="24"/>
      <c r="AP142" s="10"/>
      <c r="AQ142" s="29"/>
      <c r="AR142" s="23">
        <v>0</v>
      </c>
      <c r="AS142" s="23"/>
      <c r="AT142" s="23">
        <v>0</v>
      </c>
      <c r="AU142" s="23">
        <v>0</v>
      </c>
      <c r="AV142" s="23"/>
      <c r="AW142" s="23"/>
      <c r="AX142" s="23">
        <v>0.17899999999999999</v>
      </c>
      <c r="AY142" s="23"/>
      <c r="AZ142" s="23"/>
      <c r="BA142" s="23"/>
      <c r="BB142" s="23">
        <v>0</v>
      </c>
      <c r="BC142" s="23"/>
      <c r="BD142" s="23">
        <v>0.128</v>
      </c>
      <c r="BE142" s="23">
        <v>0</v>
      </c>
      <c r="BF142" s="23">
        <v>5.0999999999999997E-2</v>
      </c>
      <c r="BG142" s="23">
        <v>0</v>
      </c>
      <c r="BH142" s="23">
        <v>0</v>
      </c>
      <c r="BI142" s="23"/>
      <c r="BJ142" s="24">
        <v>0</v>
      </c>
      <c r="BK142" s="10"/>
      <c r="BL142" s="10"/>
      <c r="BM142" s="10"/>
      <c r="BN142" s="10"/>
      <c r="BO142" s="10"/>
      <c r="BP142" s="10"/>
    </row>
    <row r="143" spans="1:68">
      <c r="A143" s="29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>
        <v>0</v>
      </c>
      <c r="T143" s="24">
        <v>0.105</v>
      </c>
      <c r="U143" s="10"/>
      <c r="V143" s="29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>
        <v>0</v>
      </c>
      <c r="AH143" s="23"/>
      <c r="AI143" s="23">
        <v>4.8000000000000001E-2</v>
      </c>
      <c r="AJ143" s="23">
        <v>4.4999999999999998E-2</v>
      </c>
      <c r="AK143" s="23">
        <v>0</v>
      </c>
      <c r="AL143" s="23">
        <v>0</v>
      </c>
      <c r="AM143" s="23">
        <v>8.3000000000000004E-2</v>
      </c>
      <c r="AN143" s="23">
        <v>0</v>
      </c>
      <c r="AO143" s="24"/>
      <c r="AP143" s="10"/>
      <c r="AQ143" s="29"/>
      <c r="AR143" s="23">
        <v>4.3999999999999997E-2</v>
      </c>
      <c r="AS143" s="23"/>
      <c r="AT143" s="23">
        <v>8.9999999999999993E-3</v>
      </c>
      <c r="AU143" s="23">
        <v>2.1000000000000001E-2</v>
      </c>
      <c r="AV143" s="23"/>
      <c r="AW143" s="23"/>
      <c r="AX143" s="23">
        <v>0.16</v>
      </c>
      <c r="AY143" s="23"/>
      <c r="AZ143" s="23"/>
      <c r="BA143" s="23"/>
      <c r="BB143" s="23">
        <v>9.8000000000000004E-2</v>
      </c>
      <c r="BC143" s="23"/>
      <c r="BD143" s="23">
        <v>0.13300000000000001</v>
      </c>
      <c r="BE143" s="23">
        <v>0</v>
      </c>
      <c r="BF143" s="23">
        <v>0</v>
      </c>
      <c r="BG143" s="23">
        <v>0</v>
      </c>
      <c r="BH143" s="23">
        <v>2.1000000000000001E-2</v>
      </c>
      <c r="BI143" s="23"/>
      <c r="BJ143" s="24">
        <v>4.8000000000000001E-2</v>
      </c>
      <c r="BK143" s="10"/>
      <c r="BL143" s="10"/>
      <c r="BM143" s="10"/>
      <c r="BN143" s="10"/>
      <c r="BO143" s="10"/>
      <c r="BP143" s="10"/>
    </row>
    <row r="144" spans="1:68">
      <c r="A144" s="29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>
        <v>0</v>
      </c>
      <c r="T144" s="24">
        <v>0</v>
      </c>
      <c r="U144" s="10"/>
      <c r="V144" s="29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>
        <v>0</v>
      </c>
      <c r="AH144" s="23"/>
      <c r="AI144" s="23">
        <v>0</v>
      </c>
      <c r="AJ144" s="23">
        <v>7.9000000000000001E-2</v>
      </c>
      <c r="AK144" s="23">
        <v>0.06</v>
      </c>
      <c r="AL144" s="23">
        <v>0.12</v>
      </c>
      <c r="AM144" s="23">
        <v>0</v>
      </c>
      <c r="AN144" s="23">
        <v>0</v>
      </c>
      <c r="AO144" s="24"/>
      <c r="AP144" s="10"/>
      <c r="AQ144" s="29"/>
      <c r="AR144" s="23">
        <v>2.4E-2</v>
      </c>
      <c r="AS144" s="23"/>
      <c r="AT144" s="23">
        <v>0.13500000000000001</v>
      </c>
      <c r="AU144" s="23"/>
      <c r="AV144" s="23"/>
      <c r="AW144" s="23"/>
      <c r="AX144" s="23"/>
      <c r="AY144" s="23"/>
      <c r="AZ144" s="23"/>
      <c r="BA144" s="23"/>
      <c r="BB144" s="23">
        <v>0</v>
      </c>
      <c r="BC144" s="23"/>
      <c r="BD144" s="23">
        <v>9.6000000000000002E-2</v>
      </c>
      <c r="BE144" s="23">
        <v>0</v>
      </c>
      <c r="BF144" s="23">
        <v>0.20699999999999999</v>
      </c>
      <c r="BG144" s="23">
        <v>0</v>
      </c>
      <c r="BH144" s="23">
        <v>4.5999999999999999E-2</v>
      </c>
      <c r="BI144" s="23"/>
      <c r="BJ144" s="24">
        <v>0</v>
      </c>
      <c r="BK144" s="10"/>
      <c r="BL144" s="10"/>
      <c r="BM144" s="10"/>
      <c r="BN144" s="10"/>
      <c r="BO144" s="10"/>
      <c r="BP144" s="10"/>
    </row>
    <row r="145" spans="1:68">
      <c r="A145" s="29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>
        <v>0</v>
      </c>
      <c r="T145" s="24">
        <v>7.1999999999999995E-2</v>
      </c>
      <c r="U145" s="10"/>
      <c r="V145" s="29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>
        <v>7.5999999999999998E-2</v>
      </c>
      <c r="AH145" s="23"/>
      <c r="AI145" s="23">
        <v>0.18099999999999999</v>
      </c>
      <c r="AJ145" s="23">
        <v>0.126</v>
      </c>
      <c r="AK145" s="23">
        <v>0.13400000000000001</v>
      </c>
      <c r="AL145" s="23">
        <v>2.1999999999999999E-2</v>
      </c>
      <c r="AM145" s="23">
        <v>0</v>
      </c>
      <c r="AN145" s="23">
        <v>0.13500000000000001</v>
      </c>
      <c r="AO145" s="24"/>
      <c r="AP145" s="10"/>
      <c r="AQ145" s="29"/>
      <c r="AR145" s="23">
        <v>1.7000000000000001E-2</v>
      </c>
      <c r="AS145" s="23"/>
      <c r="AT145" s="23"/>
      <c r="AU145" s="23"/>
      <c r="AV145" s="23"/>
      <c r="AW145" s="23"/>
      <c r="AX145" s="23"/>
      <c r="AY145" s="23"/>
      <c r="AZ145" s="23"/>
      <c r="BA145" s="23"/>
      <c r="BB145" s="23">
        <v>0</v>
      </c>
      <c r="BC145" s="23"/>
      <c r="BD145" s="23">
        <v>1.4999999999999999E-2</v>
      </c>
      <c r="BE145" s="23">
        <v>4.5999999999999999E-2</v>
      </c>
      <c r="BF145" s="23">
        <v>0</v>
      </c>
      <c r="BG145" s="23">
        <v>0</v>
      </c>
      <c r="BH145" s="23">
        <v>0</v>
      </c>
      <c r="BI145" s="23"/>
      <c r="BJ145" s="24">
        <v>0.02</v>
      </c>
      <c r="BK145" s="10"/>
      <c r="BL145" s="10"/>
      <c r="BM145" s="10"/>
      <c r="BN145" s="10"/>
      <c r="BO145" s="10"/>
      <c r="BP145" s="10"/>
    </row>
    <row r="146" spans="1:68">
      <c r="A146" s="29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>
        <v>0</v>
      </c>
      <c r="T146" s="24">
        <v>6.4000000000000001E-2</v>
      </c>
      <c r="U146" s="10"/>
      <c r="V146" s="29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>
        <v>6.5000000000000002E-2</v>
      </c>
      <c r="AH146" s="23"/>
      <c r="AI146" s="23">
        <v>0.111</v>
      </c>
      <c r="AJ146" s="23">
        <v>0</v>
      </c>
      <c r="AK146" s="23">
        <v>0.17100000000000001</v>
      </c>
      <c r="AL146" s="23">
        <v>5.2999999999999999E-2</v>
      </c>
      <c r="AM146" s="23">
        <v>0</v>
      </c>
      <c r="AN146" s="23">
        <v>0</v>
      </c>
      <c r="AO146" s="24"/>
      <c r="AP146" s="10"/>
      <c r="AQ146" s="29"/>
      <c r="AR146" s="23">
        <v>8.5999999999999993E-2</v>
      </c>
      <c r="AS146" s="23"/>
      <c r="AT146" s="23"/>
      <c r="AU146" s="23"/>
      <c r="AV146" s="23"/>
      <c r="AW146" s="23"/>
      <c r="AX146" s="23"/>
      <c r="AY146" s="23"/>
      <c r="AZ146" s="23"/>
      <c r="BA146" s="23"/>
      <c r="BB146" s="23">
        <v>5.8000000000000003E-2</v>
      </c>
      <c r="BC146" s="23"/>
      <c r="BD146" s="23">
        <v>8.7999999999999995E-2</v>
      </c>
      <c r="BE146" s="23">
        <v>0</v>
      </c>
      <c r="BF146" s="23">
        <v>7.4999999999999997E-2</v>
      </c>
      <c r="BG146" s="23">
        <v>0</v>
      </c>
      <c r="BH146" s="23">
        <v>0</v>
      </c>
      <c r="BI146" s="23"/>
      <c r="BJ146" s="24">
        <v>0</v>
      </c>
      <c r="BK146" s="10"/>
      <c r="BL146" s="10"/>
      <c r="BM146" s="10"/>
      <c r="BN146" s="10"/>
      <c r="BO146" s="10"/>
      <c r="BP146" s="10"/>
    </row>
    <row r="147" spans="1:68">
      <c r="A147" s="29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>
        <v>2.3E-2</v>
      </c>
      <c r="T147" s="24">
        <v>7.1999999999999995E-2</v>
      </c>
      <c r="U147" s="10"/>
      <c r="V147" s="29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>
        <v>0</v>
      </c>
      <c r="AH147" s="23"/>
      <c r="AI147" s="23">
        <v>0.02</v>
      </c>
      <c r="AJ147" s="23">
        <v>0</v>
      </c>
      <c r="AK147" s="23">
        <v>2.5000000000000001E-2</v>
      </c>
      <c r="AL147" s="23">
        <v>0.188</v>
      </c>
      <c r="AM147" s="23">
        <v>0</v>
      </c>
      <c r="AN147" s="23">
        <v>0</v>
      </c>
      <c r="AO147" s="24"/>
      <c r="AP147" s="10"/>
      <c r="AQ147" s="29"/>
      <c r="AR147" s="23">
        <v>0.111</v>
      </c>
      <c r="AS147" s="23"/>
      <c r="AT147" s="23"/>
      <c r="AU147" s="23"/>
      <c r="AV147" s="23"/>
      <c r="AW147" s="23"/>
      <c r="AX147" s="23"/>
      <c r="AY147" s="23"/>
      <c r="AZ147" s="23"/>
      <c r="BA147" s="23"/>
      <c r="BB147" s="23">
        <v>0</v>
      </c>
      <c r="BC147" s="23"/>
      <c r="BD147" s="23">
        <v>0</v>
      </c>
      <c r="BE147" s="23">
        <v>2.1999999999999999E-2</v>
      </c>
      <c r="BF147" s="23">
        <v>0</v>
      </c>
      <c r="BG147" s="23">
        <v>4.4999999999999998E-2</v>
      </c>
      <c r="BH147" s="23">
        <v>0.20599999999999999</v>
      </c>
      <c r="BI147" s="23"/>
      <c r="BJ147" s="24">
        <v>1.4E-2</v>
      </c>
      <c r="BK147" s="10"/>
      <c r="BL147" s="10"/>
      <c r="BM147" s="10"/>
      <c r="BN147" s="10"/>
      <c r="BO147" s="10"/>
      <c r="BP147" s="10"/>
    </row>
    <row r="148" spans="1:68">
      <c r="A148" s="29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>
        <v>6.4000000000000001E-2</v>
      </c>
      <c r="T148" s="24">
        <v>1.4999999999999999E-2</v>
      </c>
      <c r="U148" s="10"/>
      <c r="V148" s="29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>
        <v>0</v>
      </c>
      <c r="AH148" s="23"/>
      <c r="AI148" s="23">
        <v>0</v>
      </c>
      <c r="AJ148" s="23">
        <v>0</v>
      </c>
      <c r="AK148" s="23">
        <v>0</v>
      </c>
      <c r="AL148" s="23">
        <v>4.2999999999999997E-2</v>
      </c>
      <c r="AM148" s="23">
        <v>5.8999999999999997E-2</v>
      </c>
      <c r="AN148" s="23">
        <v>0</v>
      </c>
      <c r="AO148" s="24"/>
      <c r="AP148" s="10"/>
      <c r="AQ148" s="29"/>
      <c r="AR148" s="23">
        <v>6.5000000000000002E-2</v>
      </c>
      <c r="AS148" s="23"/>
      <c r="AT148" s="23"/>
      <c r="AU148" s="23"/>
      <c r="AV148" s="23"/>
      <c r="AW148" s="23"/>
      <c r="AX148" s="23"/>
      <c r="AY148" s="23"/>
      <c r="AZ148" s="23"/>
      <c r="BA148" s="23"/>
      <c r="BB148" s="23">
        <v>6.5000000000000002E-2</v>
      </c>
      <c r="BC148" s="23"/>
      <c r="BD148" s="23">
        <v>0.126</v>
      </c>
      <c r="BE148" s="23">
        <v>5.5E-2</v>
      </c>
      <c r="BF148" s="23">
        <v>0</v>
      </c>
      <c r="BG148" s="23">
        <v>3.7999999999999999E-2</v>
      </c>
      <c r="BH148" s="23">
        <v>3.1E-2</v>
      </c>
      <c r="BI148" s="23"/>
      <c r="BJ148" s="24">
        <v>0</v>
      </c>
      <c r="BK148" s="10"/>
      <c r="BL148" s="10"/>
      <c r="BM148" s="10"/>
      <c r="BN148" s="10"/>
      <c r="BO148" s="10"/>
      <c r="BP148" s="10"/>
    </row>
    <row r="149" spans="1:68">
      <c r="A149" s="29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>
        <v>0.16600000000000001</v>
      </c>
      <c r="T149" s="24">
        <v>7.8E-2</v>
      </c>
      <c r="U149" s="10"/>
      <c r="V149" s="29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>
        <v>0</v>
      </c>
      <c r="AH149" s="23"/>
      <c r="AI149" s="23">
        <v>0</v>
      </c>
      <c r="AJ149" s="23">
        <v>0</v>
      </c>
      <c r="AK149" s="23">
        <v>0</v>
      </c>
      <c r="AL149" s="23">
        <v>0</v>
      </c>
      <c r="AM149" s="23">
        <v>3.7999999999999999E-2</v>
      </c>
      <c r="AN149" s="23">
        <v>0.104</v>
      </c>
      <c r="AO149" s="24"/>
      <c r="AP149" s="10"/>
      <c r="AQ149" s="29"/>
      <c r="AR149" s="23">
        <v>0</v>
      </c>
      <c r="AS149" s="23"/>
      <c r="AT149" s="23"/>
      <c r="AU149" s="23"/>
      <c r="AV149" s="23"/>
      <c r="AW149" s="23"/>
      <c r="AX149" s="23"/>
      <c r="AY149" s="23"/>
      <c r="AZ149" s="23"/>
      <c r="BA149" s="23"/>
      <c r="BB149" s="23">
        <v>6.3E-2</v>
      </c>
      <c r="BC149" s="23"/>
      <c r="BD149" s="23">
        <v>2.5000000000000001E-2</v>
      </c>
      <c r="BE149" s="23">
        <v>2.5999999999999999E-2</v>
      </c>
      <c r="BF149" s="23">
        <v>0</v>
      </c>
      <c r="BG149" s="23">
        <v>0</v>
      </c>
      <c r="BH149" s="23">
        <v>2.5999999999999999E-2</v>
      </c>
      <c r="BI149" s="23"/>
      <c r="BJ149" s="24"/>
      <c r="BK149" s="10"/>
      <c r="BL149" s="10"/>
      <c r="BM149" s="10"/>
      <c r="BN149" s="10"/>
      <c r="BO149" s="10"/>
      <c r="BP149" s="10"/>
    </row>
    <row r="150" spans="1:68">
      <c r="A150" s="29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>
        <v>0</v>
      </c>
      <c r="T150" s="24">
        <v>0.03</v>
      </c>
      <c r="U150" s="10"/>
      <c r="V150" s="29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>
        <v>0</v>
      </c>
      <c r="AH150" s="23"/>
      <c r="AI150" s="23">
        <v>0</v>
      </c>
      <c r="AJ150" s="23">
        <v>2.3E-2</v>
      </c>
      <c r="AK150" s="23">
        <v>1.9E-2</v>
      </c>
      <c r="AL150" s="23">
        <v>0</v>
      </c>
      <c r="AM150" s="23">
        <v>0</v>
      </c>
      <c r="AN150" s="23">
        <v>0</v>
      </c>
      <c r="AO150" s="24"/>
      <c r="AP150" s="10"/>
      <c r="AQ150" s="29"/>
      <c r="AR150" s="23">
        <v>0</v>
      </c>
      <c r="AS150" s="23"/>
      <c r="AT150" s="23"/>
      <c r="AU150" s="23"/>
      <c r="AV150" s="23"/>
      <c r="AW150" s="23"/>
      <c r="AX150" s="23"/>
      <c r="AY150" s="23"/>
      <c r="AZ150" s="23"/>
      <c r="BA150" s="23"/>
      <c r="BB150" s="23">
        <v>0</v>
      </c>
      <c r="BC150" s="23"/>
      <c r="BD150" s="23">
        <v>0</v>
      </c>
      <c r="BE150" s="23">
        <v>0</v>
      </c>
      <c r="BF150" s="23">
        <v>8.6999999999999994E-2</v>
      </c>
      <c r="BG150" s="23">
        <v>0</v>
      </c>
      <c r="BH150" s="23">
        <v>0</v>
      </c>
      <c r="BI150" s="23"/>
      <c r="BJ150" s="24"/>
      <c r="BK150" s="10"/>
      <c r="BL150" s="10"/>
      <c r="BM150" s="10"/>
      <c r="BN150" s="10"/>
      <c r="BO150" s="10"/>
      <c r="BP150" s="10"/>
    </row>
    <row r="151" spans="1:68">
      <c r="A151" s="29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>
        <v>0</v>
      </c>
      <c r="T151" s="24">
        <v>7.8E-2</v>
      </c>
      <c r="U151" s="10"/>
      <c r="V151" s="29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>
        <v>0</v>
      </c>
      <c r="AH151" s="23"/>
      <c r="AI151" s="23">
        <v>0</v>
      </c>
      <c r="AJ151" s="23">
        <v>1.9E-2</v>
      </c>
      <c r="AK151" s="23">
        <v>4.4999999999999998E-2</v>
      </c>
      <c r="AL151" s="23">
        <v>0</v>
      </c>
      <c r="AM151" s="23">
        <v>0</v>
      </c>
      <c r="AN151" s="23">
        <v>4.1000000000000002E-2</v>
      </c>
      <c r="AO151" s="24"/>
      <c r="AP151" s="10"/>
      <c r="AQ151" s="29"/>
      <c r="AR151" s="23">
        <v>0.06</v>
      </c>
      <c r="AS151" s="23"/>
      <c r="AT151" s="23"/>
      <c r="AU151" s="23"/>
      <c r="AV151" s="23"/>
      <c r="AW151" s="23"/>
      <c r="AX151" s="23"/>
      <c r="AY151" s="23"/>
      <c r="AZ151" s="23"/>
      <c r="BA151" s="23"/>
      <c r="BB151" s="23">
        <v>0</v>
      </c>
      <c r="BC151" s="23"/>
      <c r="BD151" s="23"/>
      <c r="BE151" s="23">
        <v>8.0000000000000002E-3</v>
      </c>
      <c r="BF151" s="23">
        <v>0.157</v>
      </c>
      <c r="BG151" s="23">
        <v>0</v>
      </c>
      <c r="BH151" s="23">
        <v>0.115</v>
      </c>
      <c r="BI151" s="23"/>
      <c r="BJ151" s="24"/>
      <c r="BK151" s="10"/>
      <c r="BL151" s="10"/>
      <c r="BM151" s="10"/>
      <c r="BN151" s="10"/>
      <c r="BO151" s="10"/>
      <c r="BP151" s="10"/>
    </row>
    <row r="152" spans="1:68">
      <c r="A152" s="29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>
        <v>0</v>
      </c>
      <c r="T152" s="24">
        <v>0.12</v>
      </c>
      <c r="U152" s="10"/>
      <c r="V152" s="29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>
        <v>0</v>
      </c>
      <c r="AH152" s="23"/>
      <c r="AI152" s="23">
        <v>0</v>
      </c>
      <c r="AJ152" s="23">
        <v>0</v>
      </c>
      <c r="AK152" s="23">
        <v>0</v>
      </c>
      <c r="AL152" s="23">
        <v>0</v>
      </c>
      <c r="AM152" s="23">
        <v>0</v>
      </c>
      <c r="AN152" s="23"/>
      <c r="AO152" s="24"/>
      <c r="AP152" s="10"/>
      <c r="AQ152" s="29"/>
      <c r="AR152" s="23">
        <v>0.06</v>
      </c>
      <c r="AS152" s="23"/>
      <c r="AT152" s="23"/>
      <c r="AU152" s="23"/>
      <c r="AV152" s="23"/>
      <c r="AW152" s="23"/>
      <c r="AX152" s="23"/>
      <c r="AY152" s="23"/>
      <c r="AZ152" s="23"/>
      <c r="BA152" s="23"/>
      <c r="BB152" s="23">
        <v>0</v>
      </c>
      <c r="BC152" s="23"/>
      <c r="BD152" s="23"/>
      <c r="BE152" s="23">
        <v>4.2000000000000003E-2</v>
      </c>
      <c r="BF152" s="23"/>
      <c r="BG152" s="23">
        <v>5.5E-2</v>
      </c>
      <c r="BH152" s="23">
        <v>2.5999999999999999E-2</v>
      </c>
      <c r="BI152" s="23"/>
      <c r="BJ152" s="24"/>
      <c r="BK152" s="10"/>
      <c r="BL152" s="10"/>
      <c r="BM152" s="10"/>
      <c r="BN152" s="10"/>
      <c r="BO152" s="10"/>
      <c r="BP152" s="10"/>
    </row>
    <row r="153" spans="1:68">
      <c r="A153" s="29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>
        <v>0</v>
      </c>
      <c r="T153" s="24">
        <v>0.121</v>
      </c>
      <c r="U153" s="10"/>
      <c r="V153" s="29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>
        <v>0</v>
      </c>
      <c r="AH153" s="23"/>
      <c r="AI153" s="23">
        <v>1.6E-2</v>
      </c>
      <c r="AJ153" s="23">
        <v>3.6999999999999998E-2</v>
      </c>
      <c r="AK153" s="23">
        <v>5.7000000000000002E-2</v>
      </c>
      <c r="AL153" s="23">
        <v>0</v>
      </c>
      <c r="AM153" s="23">
        <v>0</v>
      </c>
      <c r="AN153" s="23"/>
      <c r="AO153" s="24"/>
      <c r="AP153" s="10"/>
      <c r="AQ153" s="29"/>
      <c r="AR153" s="23">
        <v>0</v>
      </c>
      <c r="AS153" s="23"/>
      <c r="AT153" s="23"/>
      <c r="AU153" s="23"/>
      <c r="AV153" s="23"/>
      <c r="AW153" s="23"/>
      <c r="AX153" s="23"/>
      <c r="AY153" s="23"/>
      <c r="AZ153" s="23"/>
      <c r="BA153" s="23"/>
      <c r="BB153" s="23">
        <v>0</v>
      </c>
      <c r="BC153" s="23"/>
      <c r="BD153" s="23"/>
      <c r="BE153" s="23">
        <v>0.185</v>
      </c>
      <c r="BF153" s="23"/>
      <c r="BG153" s="23">
        <v>0.16500000000000001</v>
      </c>
      <c r="BH153" s="23">
        <v>2.5000000000000001E-2</v>
      </c>
      <c r="BI153" s="23"/>
      <c r="BJ153" s="24"/>
      <c r="BK153" s="10"/>
      <c r="BL153" s="10"/>
      <c r="BM153" s="10"/>
      <c r="BN153" s="10"/>
      <c r="BO153" s="10"/>
      <c r="BP153" s="10"/>
    </row>
    <row r="154" spans="1:68">
      <c r="A154" s="29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>
        <v>0</v>
      </c>
      <c r="T154" s="24">
        <v>3.1E-2</v>
      </c>
      <c r="U154" s="10"/>
      <c r="V154" s="29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>
        <v>7.1999999999999995E-2</v>
      </c>
      <c r="AH154" s="23"/>
      <c r="AI154" s="23">
        <v>3.2000000000000001E-2</v>
      </c>
      <c r="AJ154" s="23">
        <v>0.02</v>
      </c>
      <c r="AK154" s="23">
        <v>5.5E-2</v>
      </c>
      <c r="AL154" s="23">
        <v>4.3999999999999997E-2</v>
      </c>
      <c r="AM154" s="23">
        <v>0</v>
      </c>
      <c r="AN154" s="23"/>
      <c r="AO154" s="24"/>
      <c r="AP154" s="10"/>
      <c r="AQ154" s="29"/>
      <c r="AR154" s="23">
        <v>7.6999999999999999E-2</v>
      </c>
      <c r="AS154" s="23"/>
      <c r="AT154" s="23"/>
      <c r="AU154" s="23"/>
      <c r="AV154" s="23"/>
      <c r="AW154" s="23"/>
      <c r="AX154" s="23"/>
      <c r="AY154" s="23"/>
      <c r="AZ154" s="23"/>
      <c r="BA154" s="23"/>
      <c r="BB154" s="23">
        <v>5.5E-2</v>
      </c>
      <c r="BC154" s="23"/>
      <c r="BD154" s="23"/>
      <c r="BE154" s="23">
        <v>5.5E-2</v>
      </c>
      <c r="BF154" s="23"/>
      <c r="BG154" s="23">
        <v>3.2000000000000001E-2</v>
      </c>
      <c r="BH154" s="23">
        <v>0.105</v>
      </c>
      <c r="BI154" s="23"/>
      <c r="BJ154" s="24"/>
      <c r="BK154" s="10"/>
      <c r="BL154" s="10"/>
      <c r="BM154" s="10"/>
      <c r="BN154" s="10"/>
      <c r="BO154" s="10"/>
      <c r="BP154" s="10"/>
    </row>
    <row r="155" spans="1:68">
      <c r="A155" s="29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>
        <v>0</v>
      </c>
      <c r="T155" s="24">
        <v>0.115</v>
      </c>
      <c r="U155" s="10"/>
      <c r="V155" s="29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>
        <v>5.0000000000000001E-3</v>
      </c>
      <c r="AH155" s="23"/>
      <c r="AI155" s="23">
        <v>0</v>
      </c>
      <c r="AJ155" s="23">
        <v>0</v>
      </c>
      <c r="AK155" s="23">
        <v>7.4999999999999997E-2</v>
      </c>
      <c r="AL155" s="23">
        <v>8.6999999999999994E-2</v>
      </c>
      <c r="AM155" s="23">
        <v>0.04</v>
      </c>
      <c r="AN155" s="23"/>
      <c r="AO155" s="24"/>
      <c r="AP155" s="10"/>
      <c r="AQ155" s="29"/>
      <c r="AR155" s="23">
        <v>0.106</v>
      </c>
      <c r="AS155" s="23"/>
      <c r="AT155" s="23"/>
      <c r="AU155" s="23"/>
      <c r="AV155" s="23"/>
      <c r="AW155" s="23"/>
      <c r="AX155" s="23"/>
      <c r="AY155" s="23"/>
      <c r="AZ155" s="23"/>
      <c r="BA155" s="23"/>
      <c r="BB155" s="23">
        <v>7.0000000000000007E-2</v>
      </c>
      <c r="BC155" s="23"/>
      <c r="BD155" s="23"/>
      <c r="BE155" s="23">
        <v>1.9E-2</v>
      </c>
      <c r="BF155" s="23"/>
      <c r="BG155" s="23">
        <v>1.7999999999999999E-2</v>
      </c>
      <c r="BH155" s="23">
        <v>0</v>
      </c>
      <c r="BI155" s="23"/>
      <c r="BJ155" s="24"/>
      <c r="BK155" s="10"/>
      <c r="BL155" s="10"/>
      <c r="BM155" s="10"/>
      <c r="BN155" s="10"/>
      <c r="BO155" s="10"/>
      <c r="BP155" s="10"/>
    </row>
    <row r="156" spans="1:68">
      <c r="A156" s="29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>
        <v>0.11</v>
      </c>
      <c r="T156" s="24">
        <v>0</v>
      </c>
      <c r="U156" s="10"/>
      <c r="V156" s="29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>
        <v>0.04</v>
      </c>
      <c r="AH156" s="23"/>
      <c r="AI156" s="23">
        <v>3.3000000000000002E-2</v>
      </c>
      <c r="AJ156" s="23">
        <v>6.4000000000000001E-2</v>
      </c>
      <c r="AK156" s="23">
        <v>6.0000000000000001E-3</v>
      </c>
      <c r="AL156" s="23">
        <v>0</v>
      </c>
      <c r="AM156" s="23">
        <v>8.9999999999999993E-3</v>
      </c>
      <c r="AN156" s="23"/>
      <c r="AO156" s="24"/>
      <c r="AP156" s="10"/>
      <c r="AQ156" s="29"/>
      <c r="AR156" s="23">
        <v>2.8000000000000001E-2</v>
      </c>
      <c r="AS156" s="23"/>
      <c r="AT156" s="23"/>
      <c r="AU156" s="23"/>
      <c r="AV156" s="23"/>
      <c r="AW156" s="23"/>
      <c r="AX156" s="23"/>
      <c r="AY156" s="23"/>
      <c r="AZ156" s="23"/>
      <c r="BA156" s="23"/>
      <c r="BB156" s="23">
        <v>7.1999999999999995E-2</v>
      </c>
      <c r="BC156" s="23"/>
      <c r="BD156" s="23"/>
      <c r="BE156" s="23">
        <v>3.9E-2</v>
      </c>
      <c r="BF156" s="23"/>
      <c r="BG156" s="23">
        <v>2.1000000000000001E-2</v>
      </c>
      <c r="BH156" s="23">
        <v>0</v>
      </c>
      <c r="BI156" s="23"/>
      <c r="BJ156" s="24"/>
      <c r="BK156" s="10"/>
      <c r="BL156" s="10"/>
      <c r="BM156" s="10"/>
      <c r="BN156" s="10"/>
      <c r="BO156" s="10"/>
      <c r="BP156" s="10"/>
    </row>
    <row r="157" spans="1:68">
      <c r="A157" s="29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>
        <v>0.113</v>
      </c>
      <c r="T157" s="24">
        <v>0</v>
      </c>
      <c r="U157" s="10"/>
      <c r="V157" s="29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>
        <v>3.7999999999999999E-2</v>
      </c>
      <c r="AH157" s="23"/>
      <c r="AI157" s="23">
        <v>0.21099999999999999</v>
      </c>
      <c r="AJ157" s="23">
        <v>0.187</v>
      </c>
      <c r="AK157" s="23">
        <v>0.315</v>
      </c>
      <c r="AL157" s="23">
        <v>8.8999999999999996E-2</v>
      </c>
      <c r="AM157" s="23">
        <v>0</v>
      </c>
      <c r="AN157" s="23"/>
      <c r="AO157" s="24"/>
      <c r="AP157" s="10"/>
      <c r="AQ157" s="29"/>
      <c r="AR157" s="23">
        <v>0.10299999999999999</v>
      </c>
      <c r="AS157" s="23"/>
      <c r="AT157" s="23"/>
      <c r="AU157" s="23"/>
      <c r="AV157" s="23"/>
      <c r="AW157" s="23"/>
      <c r="AX157" s="23"/>
      <c r="AY157" s="23"/>
      <c r="AZ157" s="23"/>
      <c r="BA157" s="23"/>
      <c r="BB157" s="23">
        <v>0</v>
      </c>
      <c r="BC157" s="23"/>
      <c r="BD157" s="23"/>
      <c r="BE157" s="23">
        <v>0</v>
      </c>
      <c r="BF157" s="23"/>
      <c r="BG157" s="23">
        <v>8.3000000000000004E-2</v>
      </c>
      <c r="BH157" s="23">
        <v>2.1000000000000001E-2</v>
      </c>
      <c r="BI157" s="23"/>
      <c r="BJ157" s="24"/>
      <c r="BK157" s="10"/>
      <c r="BL157" s="10"/>
      <c r="BM157" s="10"/>
      <c r="BN157" s="10"/>
      <c r="BO157" s="10"/>
      <c r="BP157" s="10"/>
    </row>
    <row r="158" spans="1:68">
      <c r="A158" s="29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>
        <v>1E-3</v>
      </c>
      <c r="T158" s="24">
        <v>2.5000000000000001E-2</v>
      </c>
      <c r="U158" s="10"/>
      <c r="V158" s="29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>
        <v>0</v>
      </c>
      <c r="AH158" s="23"/>
      <c r="AI158" s="23">
        <v>0</v>
      </c>
      <c r="AJ158" s="23">
        <v>2.4E-2</v>
      </c>
      <c r="AK158" s="23">
        <v>0.13500000000000001</v>
      </c>
      <c r="AL158" s="23">
        <v>0.122</v>
      </c>
      <c r="AM158" s="23">
        <v>0</v>
      </c>
      <c r="AN158" s="23"/>
      <c r="AO158" s="24"/>
      <c r="AP158" s="10"/>
      <c r="AQ158" s="29"/>
      <c r="AR158" s="23">
        <v>0.13600000000000001</v>
      </c>
      <c r="AS158" s="23"/>
      <c r="AT158" s="23"/>
      <c r="AU158" s="23"/>
      <c r="AV158" s="23"/>
      <c r="AW158" s="23"/>
      <c r="AX158" s="23"/>
      <c r="AY158" s="23"/>
      <c r="AZ158" s="23"/>
      <c r="BA158" s="23"/>
      <c r="BB158" s="23">
        <v>1.6E-2</v>
      </c>
      <c r="BC158" s="23"/>
      <c r="BD158" s="23"/>
      <c r="BE158" s="23">
        <v>0</v>
      </c>
      <c r="BF158" s="23"/>
      <c r="BG158" s="23">
        <v>4.2999999999999997E-2</v>
      </c>
      <c r="BH158" s="23">
        <v>2.5000000000000001E-2</v>
      </c>
      <c r="BI158" s="23"/>
      <c r="BJ158" s="24"/>
      <c r="BK158" s="10"/>
      <c r="BL158" s="10"/>
      <c r="BM158" s="10"/>
      <c r="BN158" s="10"/>
      <c r="BO158" s="10"/>
      <c r="BP158" s="10"/>
    </row>
    <row r="159" spans="1:68">
      <c r="A159" s="29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>
        <v>1.7999999999999999E-2</v>
      </c>
      <c r="T159" s="24">
        <v>2.3E-2</v>
      </c>
      <c r="U159" s="10"/>
      <c r="V159" s="29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>
        <v>0</v>
      </c>
      <c r="AH159" s="23"/>
      <c r="AI159" s="23">
        <v>0</v>
      </c>
      <c r="AJ159" s="23">
        <v>0.14199999999999999</v>
      </c>
      <c r="AK159" s="23">
        <v>4.8000000000000001E-2</v>
      </c>
      <c r="AL159" s="23">
        <v>1.7000000000000001E-2</v>
      </c>
      <c r="AM159" s="23">
        <v>6.0999999999999999E-2</v>
      </c>
      <c r="AN159" s="23"/>
      <c r="AO159" s="24"/>
      <c r="AP159" s="10"/>
      <c r="AQ159" s="29"/>
      <c r="AR159" s="23">
        <v>6.5000000000000002E-2</v>
      </c>
      <c r="AS159" s="23"/>
      <c r="AT159" s="23"/>
      <c r="AU159" s="23"/>
      <c r="AV159" s="23"/>
      <c r="AW159" s="23"/>
      <c r="AX159" s="23"/>
      <c r="AY159" s="23"/>
      <c r="AZ159" s="23"/>
      <c r="BA159" s="23"/>
      <c r="BB159" s="23">
        <v>0</v>
      </c>
      <c r="BC159" s="23"/>
      <c r="BD159" s="23"/>
      <c r="BE159" s="23">
        <v>0</v>
      </c>
      <c r="BF159" s="23"/>
      <c r="BG159" s="23">
        <v>0</v>
      </c>
      <c r="BH159" s="23">
        <v>0</v>
      </c>
      <c r="BI159" s="23"/>
      <c r="BJ159" s="24"/>
      <c r="BK159" s="10"/>
      <c r="BL159" s="10"/>
      <c r="BM159" s="10"/>
      <c r="BN159" s="10"/>
      <c r="BO159" s="10"/>
      <c r="BP159" s="10"/>
    </row>
    <row r="160" spans="1:68">
      <c r="A160" s="29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>
        <v>0.14099999999999999</v>
      </c>
      <c r="T160" s="24">
        <v>0.129</v>
      </c>
      <c r="U160" s="10"/>
      <c r="V160" s="29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>
        <v>5.6000000000000001E-2</v>
      </c>
      <c r="AH160" s="23"/>
      <c r="AI160" s="23">
        <v>0.11700000000000001</v>
      </c>
      <c r="AJ160" s="23">
        <v>5.0000000000000001E-3</v>
      </c>
      <c r="AK160" s="23">
        <v>0</v>
      </c>
      <c r="AL160" s="23">
        <v>1.7000000000000001E-2</v>
      </c>
      <c r="AM160" s="23">
        <v>0</v>
      </c>
      <c r="AN160" s="23"/>
      <c r="AO160" s="24"/>
      <c r="AP160" s="10"/>
      <c r="AQ160" s="29"/>
      <c r="AR160" s="23">
        <v>0</v>
      </c>
      <c r="AS160" s="23"/>
      <c r="AT160" s="23"/>
      <c r="AU160" s="23"/>
      <c r="AV160" s="23"/>
      <c r="AW160" s="23"/>
      <c r="AX160" s="23"/>
      <c r="AY160" s="23"/>
      <c r="AZ160" s="23"/>
      <c r="BA160" s="23"/>
      <c r="BB160" s="23">
        <v>0</v>
      </c>
      <c r="BC160" s="23"/>
      <c r="BD160" s="23"/>
      <c r="BE160" s="23">
        <v>0</v>
      </c>
      <c r="BF160" s="23"/>
      <c r="BG160" s="23">
        <v>1.4E-2</v>
      </c>
      <c r="BH160" s="23">
        <v>5.6000000000000001E-2</v>
      </c>
      <c r="BI160" s="23"/>
      <c r="BJ160" s="24"/>
      <c r="BK160" s="10"/>
      <c r="BL160" s="10"/>
      <c r="BM160" s="10"/>
      <c r="BN160" s="10"/>
      <c r="BO160" s="10"/>
      <c r="BP160" s="10"/>
    </row>
    <row r="161" spans="1:68">
      <c r="A161" s="29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>
        <v>0</v>
      </c>
      <c r="T161" s="24">
        <v>0.04</v>
      </c>
      <c r="U161" s="10"/>
      <c r="V161" s="29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>
        <v>6.7000000000000004E-2</v>
      </c>
      <c r="AH161" s="23"/>
      <c r="AI161" s="23">
        <v>0</v>
      </c>
      <c r="AJ161" s="23">
        <v>4.7E-2</v>
      </c>
      <c r="AK161" s="23">
        <v>6.5000000000000002E-2</v>
      </c>
      <c r="AL161" s="23">
        <v>0.03</v>
      </c>
      <c r="AM161" s="23">
        <v>9.1999999999999998E-2</v>
      </c>
      <c r="AN161" s="23"/>
      <c r="AO161" s="24"/>
      <c r="AP161" s="10"/>
      <c r="AQ161" s="29"/>
      <c r="AR161" s="23">
        <v>0</v>
      </c>
      <c r="AS161" s="23"/>
      <c r="AT161" s="23"/>
      <c r="AU161" s="23"/>
      <c r="AV161" s="23"/>
      <c r="AW161" s="23"/>
      <c r="AX161" s="23"/>
      <c r="AY161" s="23"/>
      <c r="AZ161" s="23"/>
      <c r="BA161" s="23"/>
      <c r="BB161" s="23">
        <v>0</v>
      </c>
      <c r="BC161" s="23"/>
      <c r="BD161" s="23"/>
      <c r="BE161" s="23">
        <v>5.5E-2</v>
      </c>
      <c r="BF161" s="23"/>
      <c r="BG161" s="23">
        <v>0.02</v>
      </c>
      <c r="BH161" s="23">
        <v>0</v>
      </c>
      <c r="BI161" s="23"/>
      <c r="BJ161" s="24"/>
      <c r="BK161" s="10"/>
      <c r="BL161" s="10"/>
      <c r="BM161" s="10"/>
      <c r="BN161" s="10"/>
      <c r="BO161" s="10"/>
      <c r="BP161" s="10"/>
    </row>
    <row r="162" spans="1:68">
      <c r="A162" s="29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>
        <v>6.8000000000000005E-2</v>
      </c>
      <c r="T162" s="24">
        <v>6.9000000000000006E-2</v>
      </c>
      <c r="U162" s="10"/>
      <c r="V162" s="29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>
        <v>0</v>
      </c>
      <c r="AH162" s="23"/>
      <c r="AI162" s="23">
        <v>1.7000000000000001E-2</v>
      </c>
      <c r="AJ162" s="23">
        <v>3.5000000000000003E-2</v>
      </c>
      <c r="AK162" s="23">
        <v>0</v>
      </c>
      <c r="AL162" s="23">
        <v>6.2E-2</v>
      </c>
      <c r="AM162" s="23">
        <v>0.14499999999999999</v>
      </c>
      <c r="AN162" s="23"/>
      <c r="AO162" s="24"/>
      <c r="AP162" s="10"/>
      <c r="AQ162" s="29"/>
      <c r="AR162" s="23">
        <v>1.7999999999999999E-2</v>
      </c>
      <c r="AS162" s="23"/>
      <c r="AT162" s="23"/>
      <c r="AU162" s="23"/>
      <c r="AV162" s="23"/>
      <c r="AW162" s="23"/>
      <c r="AX162" s="23"/>
      <c r="AY162" s="23"/>
      <c r="AZ162" s="23"/>
      <c r="BA162" s="23"/>
      <c r="BB162" s="23">
        <v>8.5999999999999993E-2</v>
      </c>
      <c r="BC162" s="23"/>
      <c r="BD162" s="23"/>
      <c r="BE162" s="23">
        <v>0</v>
      </c>
      <c r="BF162" s="23"/>
      <c r="BG162" s="23">
        <v>7.6999999999999999E-2</v>
      </c>
      <c r="BH162" s="23">
        <v>1.6E-2</v>
      </c>
      <c r="BI162" s="23"/>
      <c r="BJ162" s="24"/>
      <c r="BK162" s="10"/>
      <c r="BL162" s="10"/>
      <c r="BM162" s="10"/>
      <c r="BN162" s="10"/>
      <c r="BO162" s="10"/>
      <c r="BP162" s="10"/>
    </row>
    <row r="163" spans="1:68">
      <c r="A163" s="29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>
        <v>0.17799999999999999</v>
      </c>
      <c r="T163" s="24">
        <v>0.153</v>
      </c>
      <c r="U163" s="10"/>
      <c r="V163" s="29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>
        <v>5.0000000000000001E-3</v>
      </c>
      <c r="AH163" s="23"/>
      <c r="AI163" s="23">
        <v>6.8000000000000005E-2</v>
      </c>
      <c r="AJ163" s="23">
        <v>0</v>
      </c>
      <c r="AK163" s="23">
        <v>0</v>
      </c>
      <c r="AL163" s="23">
        <v>8.6999999999999994E-2</v>
      </c>
      <c r="AM163" s="23">
        <v>1.4E-2</v>
      </c>
      <c r="AN163" s="23"/>
      <c r="AO163" s="24"/>
      <c r="AP163" s="10"/>
      <c r="AQ163" s="29"/>
      <c r="AR163" s="23">
        <v>0.125</v>
      </c>
      <c r="AS163" s="23"/>
      <c r="AT163" s="23"/>
      <c r="AU163" s="23"/>
      <c r="AV163" s="23"/>
      <c r="AW163" s="23"/>
      <c r="AX163" s="23"/>
      <c r="AY163" s="23"/>
      <c r="AZ163" s="23"/>
      <c r="BA163" s="23"/>
      <c r="BB163" s="23">
        <v>6.3E-2</v>
      </c>
      <c r="BC163" s="23"/>
      <c r="BD163" s="23"/>
      <c r="BE163" s="23">
        <v>0</v>
      </c>
      <c r="BF163" s="23"/>
      <c r="BG163" s="23">
        <v>8.5999999999999993E-2</v>
      </c>
      <c r="BH163" s="23">
        <v>3.1E-2</v>
      </c>
      <c r="BI163" s="23"/>
      <c r="BJ163" s="24"/>
      <c r="BK163" s="10"/>
      <c r="BL163" s="10"/>
      <c r="BM163" s="10"/>
      <c r="BN163" s="10"/>
      <c r="BO163" s="10"/>
      <c r="BP163" s="10"/>
    </row>
    <row r="164" spans="1:68">
      <c r="A164" s="29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>
        <v>0.14399999999999999</v>
      </c>
      <c r="T164" s="24">
        <v>0.129</v>
      </c>
      <c r="U164" s="10"/>
      <c r="V164" s="29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>
        <v>0</v>
      </c>
      <c r="AH164" s="23"/>
      <c r="AI164" s="23">
        <v>1.6E-2</v>
      </c>
      <c r="AJ164" s="23">
        <v>2.5000000000000001E-2</v>
      </c>
      <c r="AK164" s="23">
        <v>0</v>
      </c>
      <c r="AL164" s="23">
        <v>0</v>
      </c>
      <c r="AM164" s="23">
        <v>2.5999999999999999E-2</v>
      </c>
      <c r="AN164" s="23"/>
      <c r="AO164" s="24"/>
      <c r="AP164" s="10"/>
      <c r="AQ164" s="29"/>
      <c r="AR164" s="23">
        <v>9.7000000000000003E-2</v>
      </c>
      <c r="AS164" s="23"/>
      <c r="AT164" s="23"/>
      <c r="AU164" s="23"/>
      <c r="AV164" s="23"/>
      <c r="AW164" s="23"/>
      <c r="AX164" s="23"/>
      <c r="AY164" s="23"/>
      <c r="AZ164" s="23"/>
      <c r="BA164" s="23"/>
      <c r="BB164" s="23">
        <v>4.4999999999999998E-2</v>
      </c>
      <c r="BC164" s="23"/>
      <c r="BD164" s="23"/>
      <c r="BE164" s="23">
        <v>7.0000000000000001E-3</v>
      </c>
      <c r="BF164" s="23"/>
      <c r="BG164" s="23">
        <v>0.05</v>
      </c>
      <c r="BH164" s="23">
        <v>0</v>
      </c>
      <c r="BI164" s="23"/>
      <c r="BJ164" s="24"/>
      <c r="BK164" s="10"/>
      <c r="BL164" s="10"/>
      <c r="BM164" s="10"/>
      <c r="BN164" s="10"/>
      <c r="BO164" s="10"/>
      <c r="BP164" s="10"/>
    </row>
    <row r="165" spans="1:68">
      <c r="A165" s="29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>
        <v>0.13100000000000001</v>
      </c>
      <c r="T165" s="24"/>
      <c r="U165" s="10"/>
      <c r="V165" s="29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>
        <v>0</v>
      </c>
      <c r="AH165" s="23"/>
      <c r="AI165" s="23">
        <v>0</v>
      </c>
      <c r="AJ165" s="23">
        <v>0</v>
      </c>
      <c r="AK165" s="23">
        <v>0</v>
      </c>
      <c r="AL165" s="23">
        <v>0</v>
      </c>
      <c r="AM165" s="23">
        <v>0</v>
      </c>
      <c r="AN165" s="23"/>
      <c r="AO165" s="24"/>
      <c r="AP165" s="10"/>
      <c r="AQ165" s="29"/>
      <c r="AR165" s="23">
        <v>6.5000000000000002E-2</v>
      </c>
      <c r="AS165" s="23"/>
      <c r="AT165" s="23"/>
      <c r="AU165" s="23"/>
      <c r="AV165" s="23"/>
      <c r="AW165" s="23"/>
      <c r="AX165" s="23"/>
      <c r="AY165" s="23"/>
      <c r="AZ165" s="23"/>
      <c r="BA165" s="23"/>
      <c r="BB165" s="23">
        <v>0.128</v>
      </c>
      <c r="BC165" s="23"/>
      <c r="BD165" s="23"/>
      <c r="BE165" s="23">
        <v>1.6E-2</v>
      </c>
      <c r="BF165" s="23"/>
      <c r="BG165" s="23">
        <v>2.5999999999999999E-2</v>
      </c>
      <c r="BH165" s="23">
        <v>0</v>
      </c>
      <c r="BI165" s="23"/>
      <c r="BJ165" s="24"/>
      <c r="BK165" s="10"/>
      <c r="BL165" s="10"/>
      <c r="BM165" s="10"/>
      <c r="BN165" s="10"/>
      <c r="BO165" s="10"/>
      <c r="BP165" s="10"/>
    </row>
    <row r="166" spans="1:68">
      <c r="A166" s="29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>
        <v>2.4E-2</v>
      </c>
      <c r="T166" s="24"/>
      <c r="U166" s="10"/>
      <c r="V166" s="29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>
        <v>4.8000000000000001E-2</v>
      </c>
      <c r="AH166" s="23"/>
      <c r="AI166" s="23">
        <v>0</v>
      </c>
      <c r="AJ166" s="23">
        <v>7.0000000000000007E-2</v>
      </c>
      <c r="AK166" s="23">
        <v>0</v>
      </c>
      <c r="AL166" s="23">
        <v>6.3E-2</v>
      </c>
      <c r="AM166" s="23">
        <v>8.5000000000000006E-2</v>
      </c>
      <c r="AN166" s="23"/>
      <c r="AO166" s="24"/>
      <c r="AP166" s="10"/>
      <c r="AQ166" s="29"/>
      <c r="AR166" s="23">
        <v>1.0999999999999999E-2</v>
      </c>
      <c r="AS166" s="23"/>
      <c r="AT166" s="23"/>
      <c r="AU166" s="23"/>
      <c r="AV166" s="23"/>
      <c r="AW166" s="23"/>
      <c r="AX166" s="23"/>
      <c r="AY166" s="23"/>
      <c r="AZ166" s="23"/>
      <c r="BA166" s="23"/>
      <c r="BB166" s="23">
        <v>4.4999999999999998E-2</v>
      </c>
      <c r="BC166" s="23"/>
      <c r="BD166" s="23"/>
      <c r="BE166" s="23">
        <v>0.16500000000000001</v>
      </c>
      <c r="BF166" s="23"/>
      <c r="BG166" s="23">
        <v>0</v>
      </c>
      <c r="BH166" s="23">
        <v>0</v>
      </c>
      <c r="BI166" s="23"/>
      <c r="BJ166" s="24"/>
      <c r="BK166" s="10"/>
      <c r="BL166" s="10"/>
      <c r="BM166" s="10"/>
      <c r="BN166" s="10"/>
      <c r="BO166" s="10"/>
      <c r="BP166" s="10"/>
    </row>
    <row r="167" spans="1:68">
      <c r="A167" s="29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>
        <v>2.4E-2</v>
      </c>
      <c r="T167" s="24"/>
      <c r="U167" s="10"/>
      <c r="V167" s="29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>
        <v>8.9999999999999993E-3</v>
      </c>
      <c r="AH167" s="23"/>
      <c r="AI167" s="23">
        <v>0</v>
      </c>
      <c r="AJ167" s="23">
        <v>0.14699999999999999</v>
      </c>
      <c r="AK167" s="23">
        <v>0.04</v>
      </c>
      <c r="AL167" s="23">
        <v>0</v>
      </c>
      <c r="AM167" s="23">
        <v>0</v>
      </c>
      <c r="AN167" s="23"/>
      <c r="AO167" s="24"/>
      <c r="AP167" s="10"/>
      <c r="AQ167" s="29"/>
      <c r="AR167" s="23">
        <v>6.7000000000000004E-2</v>
      </c>
      <c r="AS167" s="23"/>
      <c r="AT167" s="23"/>
      <c r="AU167" s="23"/>
      <c r="AV167" s="23"/>
      <c r="AW167" s="23"/>
      <c r="AX167" s="23"/>
      <c r="AY167" s="23"/>
      <c r="AZ167" s="23"/>
      <c r="BA167" s="23"/>
      <c r="BB167" s="23">
        <v>0</v>
      </c>
      <c r="BC167" s="23"/>
      <c r="BD167" s="23"/>
      <c r="BE167" s="23">
        <v>0</v>
      </c>
      <c r="BF167" s="23"/>
      <c r="BG167" s="23">
        <v>0.11600000000000001</v>
      </c>
      <c r="BH167" s="23">
        <v>0</v>
      </c>
      <c r="BI167" s="23"/>
      <c r="BJ167" s="24"/>
      <c r="BK167" s="10"/>
      <c r="BL167" s="10"/>
      <c r="BM167" s="10"/>
      <c r="BN167" s="10"/>
      <c r="BO167" s="10"/>
      <c r="BP167" s="10"/>
    </row>
    <row r="168" spans="1:68">
      <c r="A168" s="29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>
        <v>0</v>
      </c>
      <c r="T168" s="24"/>
      <c r="U168" s="10"/>
      <c r="V168" s="29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>
        <v>0.13400000000000001</v>
      </c>
      <c r="AH168" s="23"/>
      <c r="AI168" s="23">
        <v>0.14399999999999999</v>
      </c>
      <c r="AJ168" s="23">
        <v>5.8000000000000003E-2</v>
      </c>
      <c r="AK168" s="23">
        <v>0.06</v>
      </c>
      <c r="AL168" s="23">
        <v>9.0999999999999998E-2</v>
      </c>
      <c r="AM168" s="23">
        <v>0</v>
      </c>
      <c r="AN168" s="23"/>
      <c r="AO168" s="24"/>
      <c r="AP168" s="10"/>
      <c r="AQ168" s="29"/>
      <c r="AR168" s="23">
        <v>0.19</v>
      </c>
      <c r="AS168" s="23"/>
      <c r="AT168" s="23"/>
      <c r="AU168" s="23"/>
      <c r="AV168" s="23"/>
      <c r="AW168" s="23"/>
      <c r="AX168" s="23"/>
      <c r="AY168" s="23"/>
      <c r="AZ168" s="23"/>
      <c r="BA168" s="23"/>
      <c r="BB168" s="23">
        <v>0</v>
      </c>
      <c r="BC168" s="23"/>
      <c r="BD168" s="23"/>
      <c r="BE168" s="23">
        <v>0</v>
      </c>
      <c r="BF168" s="23"/>
      <c r="BG168" s="23">
        <v>0.188</v>
      </c>
      <c r="BH168" s="23">
        <v>0</v>
      </c>
      <c r="BI168" s="23"/>
      <c r="BJ168" s="24"/>
      <c r="BK168" s="10"/>
      <c r="BL168" s="10"/>
      <c r="BM168" s="10"/>
      <c r="BN168" s="10"/>
      <c r="BO168" s="10"/>
      <c r="BP168" s="10"/>
    </row>
    <row r="169" spans="1:68">
      <c r="A169" s="29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>
        <v>1.4999999999999999E-2</v>
      </c>
      <c r="T169" s="24"/>
      <c r="U169" s="10"/>
      <c r="V169" s="29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>
        <v>8.5999999999999993E-2</v>
      </c>
      <c r="AH169" s="23"/>
      <c r="AI169" s="23">
        <v>0.11799999999999999</v>
      </c>
      <c r="AJ169" s="23">
        <v>6.0999999999999999E-2</v>
      </c>
      <c r="AK169" s="23">
        <v>7.5999999999999998E-2</v>
      </c>
      <c r="AL169" s="23">
        <v>2.3E-2</v>
      </c>
      <c r="AM169" s="23">
        <v>0</v>
      </c>
      <c r="AN169" s="23"/>
      <c r="AO169" s="24"/>
      <c r="AP169" s="10"/>
      <c r="AQ169" s="29"/>
      <c r="AR169" s="23">
        <v>4.4999999999999998E-2</v>
      </c>
      <c r="AS169" s="23"/>
      <c r="AT169" s="23"/>
      <c r="AU169" s="23"/>
      <c r="AV169" s="23"/>
      <c r="AW169" s="23"/>
      <c r="AX169" s="23"/>
      <c r="AY169" s="23"/>
      <c r="AZ169" s="23"/>
      <c r="BA169" s="23"/>
      <c r="BB169" s="23">
        <v>9.4E-2</v>
      </c>
      <c r="BC169" s="23"/>
      <c r="BD169" s="23"/>
      <c r="BE169" s="23">
        <v>0</v>
      </c>
      <c r="BF169" s="23"/>
      <c r="BG169" s="23">
        <v>4.8000000000000001E-2</v>
      </c>
      <c r="BH169" s="23">
        <v>0</v>
      </c>
      <c r="BI169" s="23"/>
      <c r="BJ169" s="24"/>
      <c r="BK169" s="10"/>
      <c r="BL169" s="10"/>
      <c r="BM169" s="10"/>
      <c r="BN169" s="10"/>
      <c r="BO169" s="10"/>
      <c r="BP169" s="10"/>
    </row>
    <row r="170" spans="1:68" ht="17" thickBot="1">
      <c r="A170" s="31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>
        <v>0.05</v>
      </c>
      <c r="T170" s="28"/>
      <c r="U170" s="10"/>
      <c r="V170" s="29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>
        <v>0.127</v>
      </c>
      <c r="AH170" s="23"/>
      <c r="AI170" s="23">
        <v>0.106</v>
      </c>
      <c r="AJ170" s="23">
        <v>0</v>
      </c>
      <c r="AK170" s="23">
        <v>0.05</v>
      </c>
      <c r="AL170" s="23">
        <v>0</v>
      </c>
      <c r="AM170" s="23">
        <v>0</v>
      </c>
      <c r="AN170" s="23"/>
      <c r="AO170" s="24"/>
      <c r="AP170" s="10"/>
      <c r="AQ170" s="29"/>
      <c r="AR170" s="23">
        <v>2.5000000000000001E-2</v>
      </c>
      <c r="AS170" s="23"/>
      <c r="AT170" s="23"/>
      <c r="AU170" s="23"/>
      <c r="AV170" s="23"/>
      <c r="AW170" s="23"/>
      <c r="AX170" s="23"/>
      <c r="AY170" s="23"/>
      <c r="AZ170" s="23"/>
      <c r="BA170" s="23"/>
      <c r="BB170" s="23">
        <v>5.6000000000000001E-2</v>
      </c>
      <c r="BC170" s="23"/>
      <c r="BD170" s="23"/>
      <c r="BE170" s="23">
        <v>0</v>
      </c>
      <c r="BF170" s="23"/>
      <c r="BG170" s="23">
        <v>0</v>
      </c>
      <c r="BH170" s="23">
        <v>0</v>
      </c>
      <c r="BI170" s="23"/>
      <c r="BJ170" s="24"/>
      <c r="BK170" s="10"/>
      <c r="BL170" s="10"/>
      <c r="BM170" s="10"/>
      <c r="BN170" s="10"/>
      <c r="BO170" s="10"/>
      <c r="BP170" s="10"/>
    </row>
    <row r="171" spans="1:68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29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>
        <v>3.7999999999999999E-2</v>
      </c>
      <c r="AH171" s="23"/>
      <c r="AI171" s="23"/>
      <c r="AJ171" s="23">
        <v>3.2000000000000001E-2</v>
      </c>
      <c r="AK171" s="23">
        <v>0.03</v>
      </c>
      <c r="AL171" s="23">
        <v>2.5999999999999999E-2</v>
      </c>
      <c r="AM171" s="23">
        <v>0</v>
      </c>
      <c r="AN171" s="23"/>
      <c r="AO171" s="24"/>
      <c r="AP171" s="10"/>
      <c r="AQ171" s="29"/>
      <c r="AR171" s="23">
        <v>0</v>
      </c>
      <c r="AS171" s="23"/>
      <c r="AT171" s="23"/>
      <c r="AU171" s="23"/>
      <c r="AV171" s="23"/>
      <c r="AW171" s="23"/>
      <c r="AX171" s="23"/>
      <c r="AY171" s="23"/>
      <c r="AZ171" s="23"/>
      <c r="BA171" s="23"/>
      <c r="BB171" s="23">
        <v>0.17799999999999999</v>
      </c>
      <c r="BC171" s="23"/>
      <c r="BD171" s="23"/>
      <c r="BE171" s="23">
        <v>0</v>
      </c>
      <c r="BF171" s="23"/>
      <c r="BG171" s="23">
        <v>0</v>
      </c>
      <c r="BH171" s="23">
        <v>0</v>
      </c>
      <c r="BI171" s="23"/>
      <c r="BJ171" s="24"/>
      <c r="BK171" s="10"/>
      <c r="BL171" s="10"/>
      <c r="BM171" s="10"/>
      <c r="BN171" s="10"/>
      <c r="BO171" s="10"/>
      <c r="BP171" s="10"/>
    </row>
    <row r="172" spans="1:68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29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>
        <v>5.7000000000000002E-2</v>
      </c>
      <c r="AH172" s="23"/>
      <c r="AI172" s="23"/>
      <c r="AJ172" s="23">
        <v>0.115</v>
      </c>
      <c r="AK172" s="23">
        <v>0</v>
      </c>
      <c r="AL172" s="23">
        <v>0</v>
      </c>
      <c r="AM172" s="23">
        <v>0</v>
      </c>
      <c r="AN172" s="23"/>
      <c r="AO172" s="24"/>
      <c r="AP172" s="10"/>
      <c r="AQ172" s="29"/>
      <c r="AR172" s="23">
        <v>3.7999999999999999E-2</v>
      </c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>
        <v>0</v>
      </c>
      <c r="BF172" s="23"/>
      <c r="BG172" s="23">
        <v>0</v>
      </c>
      <c r="BH172" s="23"/>
      <c r="BI172" s="23"/>
      <c r="BJ172" s="24"/>
      <c r="BK172" s="10"/>
      <c r="BL172" s="10"/>
      <c r="BM172" s="10"/>
      <c r="BN172" s="10"/>
      <c r="BO172" s="10"/>
      <c r="BP172" s="10"/>
    </row>
    <row r="173" spans="1:68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29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>
        <v>0</v>
      </c>
      <c r="AH173" s="23"/>
      <c r="AI173" s="23"/>
      <c r="AJ173" s="23">
        <v>0</v>
      </c>
      <c r="AK173" s="23">
        <v>0</v>
      </c>
      <c r="AL173" s="23">
        <v>8.0000000000000002E-3</v>
      </c>
      <c r="AM173" s="23">
        <v>0</v>
      </c>
      <c r="AN173" s="23"/>
      <c r="AO173" s="24"/>
      <c r="AP173" s="10"/>
      <c r="AQ173" s="29"/>
      <c r="AR173" s="23">
        <v>0</v>
      </c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>
        <v>0</v>
      </c>
      <c r="BF173" s="23"/>
      <c r="BG173" s="23">
        <v>1.4999999999999999E-2</v>
      </c>
      <c r="BH173" s="23"/>
      <c r="BI173" s="23"/>
      <c r="BJ173" s="24"/>
      <c r="BK173" s="10"/>
      <c r="BL173" s="10"/>
      <c r="BM173" s="10"/>
      <c r="BN173" s="10"/>
      <c r="BO173" s="10"/>
      <c r="BP173" s="10"/>
    </row>
    <row r="174" spans="1:68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29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>
        <v>3.5999999999999997E-2</v>
      </c>
      <c r="AH174" s="23"/>
      <c r="AI174" s="23"/>
      <c r="AJ174" s="23">
        <v>2.5000000000000001E-2</v>
      </c>
      <c r="AK174" s="23">
        <v>0</v>
      </c>
      <c r="AL174" s="23">
        <v>0</v>
      </c>
      <c r="AM174" s="23">
        <v>0</v>
      </c>
      <c r="AN174" s="23"/>
      <c r="AO174" s="24"/>
      <c r="AP174" s="10"/>
      <c r="AQ174" s="29"/>
      <c r="AR174" s="23">
        <v>0</v>
      </c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>
        <v>3.2000000000000001E-2</v>
      </c>
      <c r="BF174" s="23"/>
      <c r="BG174" s="23">
        <v>0</v>
      </c>
      <c r="BH174" s="23"/>
      <c r="BI174" s="23"/>
      <c r="BJ174" s="24"/>
      <c r="BK174" s="10"/>
      <c r="BL174" s="10"/>
      <c r="BM174" s="10"/>
      <c r="BN174" s="10"/>
      <c r="BO174" s="10"/>
      <c r="BP174" s="10"/>
    </row>
    <row r="175" spans="1:68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29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>
        <v>6.0000000000000001E-3</v>
      </c>
      <c r="AH175" s="23"/>
      <c r="AI175" s="23"/>
      <c r="AJ175" s="23">
        <v>0.187</v>
      </c>
      <c r="AK175" s="23">
        <v>2.5000000000000001E-2</v>
      </c>
      <c r="AL175" s="23">
        <v>8.5999999999999993E-2</v>
      </c>
      <c r="AM175" s="23">
        <v>1.6E-2</v>
      </c>
      <c r="AN175" s="23"/>
      <c r="AO175" s="24"/>
      <c r="AP175" s="10"/>
      <c r="AQ175" s="29"/>
      <c r="AR175" s="23">
        <v>4.2000000000000003E-2</v>
      </c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>
        <v>0</v>
      </c>
      <c r="BF175" s="23"/>
      <c r="BG175" s="23">
        <v>0</v>
      </c>
      <c r="BH175" s="23"/>
      <c r="BI175" s="23"/>
      <c r="BJ175" s="24"/>
      <c r="BK175" s="10"/>
      <c r="BL175" s="10"/>
      <c r="BM175" s="10"/>
      <c r="BN175" s="10"/>
      <c r="BO175" s="10"/>
      <c r="BP175" s="10"/>
    </row>
    <row r="176" spans="1:68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29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>
        <v>8.0000000000000002E-3</v>
      </c>
      <c r="AH176" s="23"/>
      <c r="AI176" s="23"/>
      <c r="AJ176" s="23">
        <v>0.14499999999999999</v>
      </c>
      <c r="AK176" s="23">
        <v>5.0999999999999997E-2</v>
      </c>
      <c r="AL176" s="23">
        <v>0</v>
      </c>
      <c r="AM176" s="23">
        <v>8.5999999999999993E-2</v>
      </c>
      <c r="AN176" s="23"/>
      <c r="AO176" s="24"/>
      <c r="AP176" s="10"/>
      <c r="AQ176" s="29"/>
      <c r="AR176" s="23">
        <v>1.6E-2</v>
      </c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>
        <v>0</v>
      </c>
      <c r="BF176" s="23"/>
      <c r="BG176" s="23">
        <v>0.16200000000000001</v>
      </c>
      <c r="BH176" s="23"/>
      <c r="BI176" s="23"/>
      <c r="BJ176" s="24"/>
      <c r="BK176" s="10"/>
      <c r="BL176" s="10"/>
      <c r="BM176" s="10"/>
      <c r="BN176" s="10"/>
      <c r="BO176" s="10"/>
      <c r="BP176" s="10"/>
    </row>
    <row r="177" spans="1:68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29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>
        <v>0</v>
      </c>
      <c r="AH177" s="23"/>
      <c r="AI177" s="23"/>
      <c r="AJ177" s="23">
        <v>5.1999999999999998E-2</v>
      </c>
      <c r="AK177" s="23">
        <v>3.7999999999999999E-2</v>
      </c>
      <c r="AL177" s="23">
        <v>0</v>
      </c>
      <c r="AM177" s="23">
        <v>0.14699999999999999</v>
      </c>
      <c r="AN177" s="23"/>
      <c r="AO177" s="24"/>
      <c r="AP177" s="10"/>
      <c r="AQ177" s="29"/>
      <c r="AR177" s="23">
        <v>2.5000000000000001E-2</v>
      </c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>
        <v>7.9000000000000001E-2</v>
      </c>
      <c r="BF177" s="23"/>
      <c r="BG177" s="23">
        <v>1.0999999999999999E-2</v>
      </c>
      <c r="BH177" s="23"/>
      <c r="BI177" s="23"/>
      <c r="BJ177" s="24"/>
      <c r="BK177" s="10"/>
      <c r="BL177" s="10"/>
      <c r="BM177" s="10"/>
      <c r="BN177" s="10"/>
      <c r="BO177" s="10"/>
      <c r="BP177" s="10"/>
    </row>
    <row r="178" spans="1:68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29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>
        <v>0</v>
      </c>
      <c r="AH178" s="23"/>
      <c r="AI178" s="23"/>
      <c r="AJ178" s="23">
        <v>6.6000000000000003E-2</v>
      </c>
      <c r="AK178" s="23">
        <v>0</v>
      </c>
      <c r="AL178" s="23">
        <v>1E-3</v>
      </c>
      <c r="AM178" s="23"/>
      <c r="AN178" s="23"/>
      <c r="AO178" s="24"/>
      <c r="AP178" s="10"/>
      <c r="AQ178" s="29"/>
      <c r="AR178" s="23">
        <v>2.5999999999999999E-2</v>
      </c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>
        <v>0</v>
      </c>
      <c r="BF178" s="23"/>
      <c r="BG178" s="23">
        <v>0</v>
      </c>
      <c r="BH178" s="23"/>
      <c r="BI178" s="23"/>
      <c r="BJ178" s="24"/>
      <c r="BK178" s="10"/>
      <c r="BL178" s="10"/>
      <c r="BM178" s="10"/>
      <c r="BN178" s="10"/>
      <c r="BO178" s="10"/>
      <c r="BP178" s="10"/>
    </row>
    <row r="179" spans="1:68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29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>
        <v>0</v>
      </c>
      <c r="AH179" s="23"/>
      <c r="AI179" s="23"/>
      <c r="AJ179" s="23">
        <v>0</v>
      </c>
      <c r="AK179" s="23">
        <v>3.5000000000000003E-2</v>
      </c>
      <c r="AL179" s="23">
        <v>0</v>
      </c>
      <c r="AM179" s="23"/>
      <c r="AN179" s="23"/>
      <c r="AO179" s="24"/>
      <c r="AP179" s="10"/>
      <c r="AQ179" s="29"/>
      <c r="AR179" s="23">
        <v>7.8E-2</v>
      </c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>
        <v>1.9E-2</v>
      </c>
      <c r="BF179" s="23"/>
      <c r="BG179" s="23">
        <v>0.03</v>
      </c>
      <c r="BH179" s="23"/>
      <c r="BI179" s="23"/>
      <c r="BJ179" s="24"/>
      <c r="BK179" s="10"/>
      <c r="BL179" s="10"/>
      <c r="BM179" s="10"/>
      <c r="BN179" s="10"/>
      <c r="BO179" s="10"/>
      <c r="BP179" s="10"/>
    </row>
    <row r="180" spans="1:68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29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>
        <v>2.8000000000000001E-2</v>
      </c>
      <c r="AH180" s="23"/>
      <c r="AI180" s="23"/>
      <c r="AJ180" s="23">
        <v>0</v>
      </c>
      <c r="AK180" s="23">
        <v>0</v>
      </c>
      <c r="AL180" s="23">
        <v>2.3E-2</v>
      </c>
      <c r="AM180" s="23"/>
      <c r="AN180" s="23"/>
      <c r="AO180" s="24"/>
      <c r="AP180" s="10"/>
      <c r="AQ180" s="29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>
        <v>0</v>
      </c>
      <c r="BF180" s="23"/>
      <c r="BG180" s="23">
        <v>0.17899999999999999</v>
      </c>
      <c r="BH180" s="23"/>
      <c r="BI180" s="23"/>
      <c r="BJ180" s="24"/>
      <c r="BK180" s="10"/>
      <c r="BL180" s="10"/>
      <c r="BM180" s="10"/>
      <c r="BN180" s="10"/>
      <c r="BO180" s="10"/>
      <c r="BP180" s="10"/>
    </row>
    <row r="181" spans="1:68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29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>
        <v>0</v>
      </c>
      <c r="AH181" s="23"/>
      <c r="AI181" s="23"/>
      <c r="AJ181" s="23">
        <v>0.16800000000000001</v>
      </c>
      <c r="AK181" s="23">
        <v>5.0999999999999997E-2</v>
      </c>
      <c r="AL181" s="23">
        <v>8.2000000000000003E-2</v>
      </c>
      <c r="AM181" s="23"/>
      <c r="AN181" s="23"/>
      <c r="AO181" s="24"/>
      <c r="AP181" s="10"/>
      <c r="AQ181" s="29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>
        <v>7.1999999999999995E-2</v>
      </c>
      <c r="BF181" s="23"/>
      <c r="BG181" s="23"/>
      <c r="BH181" s="23"/>
      <c r="BI181" s="23"/>
      <c r="BJ181" s="24"/>
      <c r="BK181" s="10"/>
      <c r="BL181" s="10"/>
      <c r="BM181" s="10"/>
      <c r="BN181" s="10"/>
      <c r="BO181" s="10"/>
      <c r="BP181" s="10"/>
    </row>
    <row r="182" spans="1:68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29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>
        <v>0.17</v>
      </c>
      <c r="AH182" s="23"/>
      <c r="AI182" s="23"/>
      <c r="AJ182" s="23">
        <v>0.13700000000000001</v>
      </c>
      <c r="AK182" s="23">
        <v>0.13600000000000001</v>
      </c>
      <c r="AL182" s="23">
        <v>0</v>
      </c>
      <c r="AM182" s="23"/>
      <c r="AN182" s="23"/>
      <c r="AO182" s="24"/>
      <c r="AP182" s="10"/>
      <c r="AQ182" s="29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>
        <v>0.06</v>
      </c>
      <c r="BF182" s="23"/>
      <c r="BG182" s="23"/>
      <c r="BH182" s="23"/>
      <c r="BI182" s="23"/>
      <c r="BJ182" s="24"/>
      <c r="BK182" s="10"/>
      <c r="BL182" s="10"/>
      <c r="BM182" s="10"/>
      <c r="BN182" s="10"/>
      <c r="BO182" s="10"/>
      <c r="BP182" s="10"/>
    </row>
    <row r="183" spans="1:68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29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>
        <v>0</v>
      </c>
      <c r="AH183" s="23"/>
      <c r="AI183" s="23"/>
      <c r="AJ183" s="23">
        <v>0.107</v>
      </c>
      <c r="AK183" s="23">
        <v>0</v>
      </c>
      <c r="AL183" s="23">
        <v>2.5999999999999999E-2</v>
      </c>
      <c r="AM183" s="23"/>
      <c r="AN183" s="23"/>
      <c r="AO183" s="24"/>
      <c r="AP183" s="10"/>
      <c r="AQ183" s="29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>
        <v>0</v>
      </c>
      <c r="BF183" s="23"/>
      <c r="BG183" s="23"/>
      <c r="BH183" s="23"/>
      <c r="BI183" s="23"/>
      <c r="BJ183" s="24"/>
      <c r="BK183" s="10"/>
      <c r="BL183" s="10"/>
      <c r="BM183" s="10"/>
      <c r="BN183" s="10"/>
      <c r="BO183" s="10"/>
      <c r="BP183" s="10"/>
    </row>
    <row r="184" spans="1:68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29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>
        <v>2.5000000000000001E-2</v>
      </c>
      <c r="AK184" s="23">
        <v>4.4999999999999998E-2</v>
      </c>
      <c r="AL184" s="23">
        <v>7.0999999999999994E-2</v>
      </c>
      <c r="AM184" s="23"/>
      <c r="AN184" s="23"/>
      <c r="AO184" s="24"/>
      <c r="AP184" s="10"/>
      <c r="AQ184" s="29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>
        <v>6.5000000000000002E-2</v>
      </c>
      <c r="BF184" s="23"/>
      <c r="BG184" s="23"/>
      <c r="BH184" s="23"/>
      <c r="BI184" s="23"/>
      <c r="BJ184" s="24"/>
      <c r="BK184" s="10"/>
      <c r="BL184" s="10"/>
      <c r="BM184" s="10"/>
      <c r="BN184" s="10"/>
      <c r="BO184" s="10"/>
      <c r="BP184" s="10"/>
    </row>
    <row r="185" spans="1:68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29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>
        <v>0.03</v>
      </c>
      <c r="AK185" s="23">
        <v>0.14099999999999999</v>
      </c>
      <c r="AL185" s="23">
        <v>0.14099999999999999</v>
      </c>
      <c r="AM185" s="23"/>
      <c r="AN185" s="23"/>
      <c r="AO185" s="24"/>
      <c r="AP185" s="10"/>
      <c r="AQ185" s="29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>
        <v>0.1</v>
      </c>
      <c r="BF185" s="23"/>
      <c r="BG185" s="23"/>
      <c r="BH185" s="23"/>
      <c r="BI185" s="23"/>
      <c r="BJ185" s="24"/>
      <c r="BK185" s="10"/>
      <c r="BL185" s="10"/>
      <c r="BM185" s="10"/>
      <c r="BN185" s="10"/>
      <c r="BO185" s="10"/>
      <c r="BP185" s="10"/>
    </row>
    <row r="186" spans="1:68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29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>
        <v>6.2E-2</v>
      </c>
      <c r="AK186" s="23"/>
      <c r="AL186" s="23">
        <v>7.0999999999999994E-2</v>
      </c>
      <c r="AM186" s="23"/>
      <c r="AN186" s="23"/>
      <c r="AO186" s="24"/>
      <c r="AP186" s="10"/>
      <c r="AQ186" s="29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>
        <v>0</v>
      </c>
      <c r="BF186" s="23"/>
      <c r="BG186" s="23"/>
      <c r="BH186" s="23"/>
      <c r="BI186" s="23"/>
      <c r="BJ186" s="24"/>
      <c r="BK186" s="10"/>
      <c r="BL186" s="10"/>
      <c r="BM186" s="10"/>
      <c r="BN186" s="10"/>
      <c r="BO186" s="10"/>
      <c r="BP186" s="10"/>
    </row>
    <row r="187" spans="1:68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29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>
        <v>0</v>
      </c>
      <c r="AK187" s="23"/>
      <c r="AL187" s="23">
        <v>0</v>
      </c>
      <c r="AM187" s="23"/>
      <c r="AN187" s="23"/>
      <c r="AO187" s="24"/>
      <c r="AP187" s="10"/>
      <c r="AQ187" s="29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>
        <v>7.0000000000000007E-2</v>
      </c>
      <c r="BF187" s="23"/>
      <c r="BG187" s="23"/>
      <c r="BH187" s="23"/>
      <c r="BI187" s="23"/>
      <c r="BJ187" s="24"/>
      <c r="BK187" s="10"/>
      <c r="BL187" s="10"/>
      <c r="BM187" s="10"/>
      <c r="BN187" s="10"/>
      <c r="BO187" s="10"/>
      <c r="BP187" s="10"/>
    </row>
    <row r="188" spans="1:68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29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>
        <v>0</v>
      </c>
      <c r="AK188" s="23"/>
      <c r="AL188" s="23">
        <v>0</v>
      </c>
      <c r="AM188" s="23"/>
      <c r="AN188" s="23"/>
      <c r="AO188" s="24"/>
      <c r="AP188" s="10"/>
      <c r="AQ188" s="29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>
        <v>6.6000000000000003E-2</v>
      </c>
      <c r="BF188" s="23"/>
      <c r="BG188" s="23"/>
      <c r="BH188" s="23"/>
      <c r="BI188" s="23"/>
      <c r="BJ188" s="24"/>
      <c r="BK188" s="10"/>
      <c r="BL188" s="10"/>
      <c r="BM188" s="10"/>
      <c r="BN188" s="10"/>
      <c r="BO188" s="10"/>
      <c r="BP188" s="10"/>
    </row>
    <row r="189" spans="1:68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29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>
        <v>0.105</v>
      </c>
      <c r="AK189" s="23"/>
      <c r="AL189" s="23">
        <v>0.108</v>
      </c>
      <c r="AM189" s="23"/>
      <c r="AN189" s="23"/>
      <c r="AO189" s="24"/>
      <c r="AP189" s="10"/>
      <c r="AQ189" s="29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>
        <v>7.0999999999999994E-2</v>
      </c>
      <c r="BF189" s="23"/>
      <c r="BG189" s="23"/>
      <c r="BH189" s="23"/>
      <c r="BI189" s="23"/>
      <c r="BJ189" s="24"/>
      <c r="BK189" s="10"/>
      <c r="BL189" s="10"/>
      <c r="BM189" s="10"/>
      <c r="BN189" s="10"/>
      <c r="BO189" s="10"/>
      <c r="BP189" s="10"/>
    </row>
    <row r="190" spans="1:68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29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>
        <v>0</v>
      </c>
      <c r="AK190" s="23"/>
      <c r="AL190" s="23">
        <v>0</v>
      </c>
      <c r="AM190" s="23"/>
      <c r="AN190" s="23"/>
      <c r="AO190" s="24"/>
      <c r="AP190" s="10"/>
      <c r="AQ190" s="29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>
        <v>5.6000000000000001E-2</v>
      </c>
      <c r="BF190" s="23"/>
      <c r="BG190" s="23"/>
      <c r="BH190" s="23"/>
      <c r="BI190" s="23"/>
      <c r="BJ190" s="24"/>
      <c r="BK190" s="10"/>
      <c r="BL190" s="10"/>
      <c r="BM190" s="10"/>
      <c r="BN190" s="10"/>
      <c r="BO190" s="10"/>
      <c r="BP190" s="10"/>
    </row>
    <row r="191" spans="1:68" ht="17" thickBo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29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>
        <v>7.3999999999999996E-2</v>
      </c>
      <c r="AK191" s="23"/>
      <c r="AL191" s="23">
        <v>0.129</v>
      </c>
      <c r="AM191" s="23"/>
      <c r="AN191" s="23"/>
      <c r="AO191" s="24"/>
      <c r="AP191" s="10"/>
      <c r="AQ191" s="31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  <c r="BD191" s="27"/>
      <c r="BE191" s="27">
        <v>0.16</v>
      </c>
      <c r="BF191" s="27"/>
      <c r="BG191" s="27"/>
      <c r="BH191" s="27"/>
      <c r="BI191" s="27"/>
      <c r="BJ191" s="28"/>
      <c r="BK191" s="10"/>
      <c r="BL191" s="10"/>
      <c r="BM191" s="10"/>
      <c r="BN191" s="10"/>
      <c r="BO191" s="10"/>
      <c r="BP191" s="10"/>
    </row>
    <row r="192" spans="1:68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29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>
        <v>0</v>
      </c>
      <c r="AM192" s="23"/>
      <c r="AN192" s="23"/>
      <c r="AO192" s="24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</row>
    <row r="193" spans="1:68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29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>
        <v>1.4999999999999999E-2</v>
      </c>
      <c r="AM193" s="23"/>
      <c r="AN193" s="23"/>
      <c r="AO193" s="24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</row>
    <row r="194" spans="1:68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29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>
        <v>9.4E-2</v>
      </c>
      <c r="AM194" s="23"/>
      <c r="AN194" s="23"/>
      <c r="AO194" s="24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</row>
    <row r="195" spans="1:68" ht="17" thickBo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31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>
        <v>0</v>
      </c>
      <c r="AM195" s="27"/>
      <c r="AN195" s="27"/>
      <c r="AO195" s="28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</row>
    <row r="196" spans="1:68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</row>
    <row r="197" spans="1:68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</row>
    <row r="198" spans="1:68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</row>
    <row r="199" spans="1:68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</row>
    <row r="200" spans="1:68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</row>
    <row r="201" spans="1:68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</row>
  </sheetData>
  <mergeCells count="9">
    <mergeCell ref="AQ3:BJ3"/>
    <mergeCell ref="AQ4:AZ4"/>
    <mergeCell ref="BA4:BJ4"/>
    <mergeCell ref="A4:J4"/>
    <mergeCell ref="K4:T4"/>
    <mergeCell ref="A3:T3"/>
    <mergeCell ref="V3:AO3"/>
    <mergeCell ref="V4:AE4"/>
    <mergeCell ref="AF4:AO4"/>
  </mergeCells>
  <phoneticPr fontId="4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ED93E-FB66-2A4B-A3FC-D97AE9B9EE3B}">
  <dimension ref="A1:V287"/>
  <sheetViews>
    <sheetView zoomScale="70" zoomScaleNormal="70" workbookViewId="0">
      <selection activeCell="F22" sqref="F22"/>
    </sheetView>
  </sheetViews>
  <sheetFormatPr baseColWidth="10" defaultColWidth="10.83203125" defaultRowHeight="16"/>
  <cols>
    <col min="2" max="2" width="16" customWidth="1"/>
    <col min="3" max="3" width="16.83203125" customWidth="1"/>
    <col min="4" max="4" width="21.1640625" customWidth="1"/>
    <col min="6" max="6" width="17.5" customWidth="1"/>
    <col min="7" max="7" width="15.5" bestFit="1" customWidth="1"/>
    <col min="9" max="9" width="14.5" bestFit="1" customWidth="1"/>
    <col min="10" max="10" width="13.1640625" customWidth="1"/>
    <col min="12" max="12" width="19.6640625" customWidth="1"/>
    <col min="13" max="13" width="16.6640625" customWidth="1"/>
    <col min="14" max="14" width="16" customWidth="1"/>
    <col min="17" max="17" width="15.5" bestFit="1" customWidth="1"/>
  </cols>
  <sheetData>
    <row r="1" spans="1:22">
      <c r="A1" s="10" t="s">
        <v>272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ht="17" thickBo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ht="17" thickBot="1">
      <c r="A3" s="10"/>
      <c r="B3" s="301" t="s">
        <v>273</v>
      </c>
      <c r="C3" s="302"/>
      <c r="D3" s="303"/>
      <c r="E3" s="10"/>
      <c r="F3" s="14" t="s">
        <v>63</v>
      </c>
      <c r="G3" s="16" t="s">
        <v>38</v>
      </c>
      <c r="H3" s="10"/>
      <c r="I3" s="14" t="s">
        <v>64</v>
      </c>
      <c r="J3" s="16" t="s">
        <v>41</v>
      </c>
      <c r="K3" s="10"/>
      <c r="L3" s="345" t="s">
        <v>65</v>
      </c>
      <c r="M3" s="346"/>
      <c r="N3" s="347"/>
      <c r="O3" s="10"/>
      <c r="P3" s="14" t="s">
        <v>63</v>
      </c>
      <c r="Q3" s="16" t="s">
        <v>38</v>
      </c>
      <c r="R3" s="10"/>
      <c r="S3" s="14" t="s">
        <v>64</v>
      </c>
      <c r="T3" s="16" t="s">
        <v>41</v>
      </c>
      <c r="U3" s="10"/>
      <c r="V3" s="10"/>
    </row>
    <row r="4" spans="1:22" ht="17" thickBot="1">
      <c r="A4" s="10"/>
      <c r="B4" s="32" t="s">
        <v>24</v>
      </c>
      <c r="C4" s="33" t="s">
        <v>25</v>
      </c>
      <c r="D4" s="34" t="s">
        <v>26</v>
      </c>
      <c r="E4" s="10"/>
      <c r="F4" s="35" t="s">
        <v>28</v>
      </c>
      <c r="G4" s="36">
        <f>COUNTIF($B$5:$D$403,"&gt;=100")-(COUNTIF($B$5:$D$403,"&gt;=150"))</f>
        <v>254</v>
      </c>
      <c r="H4" s="10"/>
      <c r="I4" s="35" t="s">
        <v>40</v>
      </c>
      <c r="J4" s="36">
        <f>G4/$G$15*100</f>
        <v>53.473684210526315</v>
      </c>
      <c r="K4" s="10"/>
      <c r="L4" s="37" t="s">
        <v>24</v>
      </c>
      <c r="M4" s="37" t="s">
        <v>25</v>
      </c>
      <c r="N4" s="37" t="s">
        <v>26</v>
      </c>
      <c r="O4" s="10"/>
      <c r="P4" s="35" t="s">
        <v>28</v>
      </c>
      <c r="Q4" s="36">
        <f>COUNTIF($L$5:$N$403,"&gt;=100")-(COUNTIF($L$5:$N$403,"&gt;=150"))</f>
        <v>2</v>
      </c>
      <c r="R4" s="10"/>
      <c r="S4" s="35" t="s">
        <v>40</v>
      </c>
      <c r="T4" s="36">
        <f>Q4/$Q$15*100</f>
        <v>0.36764705882352938</v>
      </c>
      <c r="U4" s="10"/>
      <c r="V4" s="10"/>
    </row>
    <row r="5" spans="1:22">
      <c r="A5" s="10"/>
      <c r="B5" s="38">
        <v>176</v>
      </c>
      <c r="C5" s="19">
        <v>122</v>
      </c>
      <c r="D5" s="20">
        <v>176</v>
      </c>
      <c r="E5" s="10"/>
      <c r="F5" s="29" t="s">
        <v>29</v>
      </c>
      <c r="G5" s="24">
        <f>COUNTIF($B$5:$D$403,"&gt;=150")-(COUNTIF($B$5:$D$403,"&gt;=200"))</f>
        <v>188</v>
      </c>
      <c r="H5" s="10"/>
      <c r="I5" s="29" t="s">
        <v>29</v>
      </c>
      <c r="J5" s="24">
        <f t="shared" ref="J5:J13" si="0">G5/$G$15*100</f>
        <v>39.578947368421055</v>
      </c>
      <c r="K5" s="10"/>
      <c r="L5" s="38">
        <v>327</v>
      </c>
      <c r="M5" s="19">
        <v>246</v>
      </c>
      <c r="N5" s="20">
        <v>333</v>
      </c>
      <c r="O5" s="10"/>
      <c r="P5" s="29" t="s">
        <v>29</v>
      </c>
      <c r="Q5" s="24">
        <f>COUNTIF($L$5:$N$403,"&gt;=150")-(COUNTIF($L$5:$N$403,"&gt;=200"))</f>
        <v>37</v>
      </c>
      <c r="R5" s="10"/>
      <c r="S5" s="29" t="s">
        <v>29</v>
      </c>
      <c r="T5" s="24">
        <f>Q5/$Q$15*100</f>
        <v>6.8014705882352935</v>
      </c>
      <c r="U5" s="10"/>
      <c r="V5" s="10"/>
    </row>
    <row r="6" spans="1:22">
      <c r="A6" s="10"/>
      <c r="B6" s="29">
        <v>153</v>
      </c>
      <c r="C6" s="23">
        <v>139</v>
      </c>
      <c r="D6" s="24">
        <v>150</v>
      </c>
      <c r="E6" s="10"/>
      <c r="F6" s="29" t="s">
        <v>30</v>
      </c>
      <c r="G6" s="24">
        <f>COUNTIF($B$5:$D$403,"&gt;=200")-(COUNTIF($B$5:$D$403,"&gt;=250"))</f>
        <v>18</v>
      </c>
      <c r="H6" s="10"/>
      <c r="I6" s="29" t="s">
        <v>30</v>
      </c>
      <c r="J6" s="24">
        <f t="shared" si="0"/>
        <v>3.7894736842105265</v>
      </c>
      <c r="K6" s="10"/>
      <c r="L6" s="29">
        <v>176</v>
      </c>
      <c r="M6" s="23">
        <v>347</v>
      </c>
      <c r="N6" s="24">
        <v>375</v>
      </c>
      <c r="O6" s="10"/>
      <c r="P6" s="29" t="s">
        <v>30</v>
      </c>
      <c r="Q6" s="24">
        <f>COUNTIF($L$5:$N$404,"&gt;=200")-(COUNTIF($L$5:$N$402,"&gt;=250"))</f>
        <v>144</v>
      </c>
      <c r="R6" s="10"/>
      <c r="S6" s="29" t="s">
        <v>30</v>
      </c>
      <c r="T6" s="24">
        <f>Q6/$Q$15*100</f>
        <v>26.47058823529412</v>
      </c>
      <c r="U6" s="10"/>
      <c r="V6" s="10"/>
    </row>
    <row r="7" spans="1:22">
      <c r="A7" s="10"/>
      <c r="B7" s="29">
        <v>109</v>
      </c>
      <c r="C7" s="23">
        <v>132</v>
      </c>
      <c r="D7" s="24">
        <v>154</v>
      </c>
      <c r="E7" s="10"/>
      <c r="F7" s="29" t="s">
        <v>31</v>
      </c>
      <c r="G7" s="24">
        <f>COUNTIF($B$5:$D$403,"&gt;=250")-(COUNTIF($B$5:$D$403,"&gt;=300"))</f>
        <v>1</v>
      </c>
      <c r="H7" s="10"/>
      <c r="I7" s="29" t="s">
        <v>31</v>
      </c>
      <c r="J7" s="24">
        <f t="shared" si="0"/>
        <v>0.21052631578947367</v>
      </c>
      <c r="K7" s="10"/>
      <c r="L7" s="29">
        <v>264</v>
      </c>
      <c r="M7" s="23">
        <v>248</v>
      </c>
      <c r="N7" s="24">
        <v>340</v>
      </c>
      <c r="O7" s="10"/>
      <c r="P7" s="29" t="s">
        <v>31</v>
      </c>
      <c r="Q7" s="24">
        <f>COUNTIF($L$5:$N$403,"&gt;=250")-(COUNTIF($L$5:$N$403,"&gt;=300"))</f>
        <v>170</v>
      </c>
      <c r="R7" s="10"/>
      <c r="S7" s="29" t="s">
        <v>31</v>
      </c>
      <c r="T7" s="24">
        <f t="shared" ref="T7:T13" si="1">Q7/$Q$15*100</f>
        <v>31.25</v>
      </c>
      <c r="U7" s="10"/>
      <c r="V7" s="10"/>
    </row>
    <row r="8" spans="1:22">
      <c r="A8" s="10"/>
      <c r="B8" s="29">
        <v>190</v>
      </c>
      <c r="C8" s="23">
        <v>148</v>
      </c>
      <c r="D8" s="24">
        <v>148</v>
      </c>
      <c r="E8" s="10"/>
      <c r="F8" s="29" t="s">
        <v>32</v>
      </c>
      <c r="G8" s="24">
        <f>COUNTIF($B$5:$D$403,"&gt;=300")-(COUNTIF($B$5:$D$403,"&gt;=350"))</f>
        <v>0</v>
      </c>
      <c r="H8" s="10"/>
      <c r="I8" s="29" t="s">
        <v>32</v>
      </c>
      <c r="J8" s="24">
        <f t="shared" si="0"/>
        <v>0</v>
      </c>
      <c r="K8" s="10"/>
      <c r="L8" s="29">
        <v>301</v>
      </c>
      <c r="M8" s="23">
        <v>269</v>
      </c>
      <c r="N8" s="24">
        <v>466</v>
      </c>
      <c r="O8" s="10"/>
      <c r="P8" s="29" t="s">
        <v>32</v>
      </c>
      <c r="Q8" s="24">
        <f>COUNTIF($L$5:$M$403,"&gt;=300")-(COUNTIF($L$5:$M$403,"&gt;=350"))</f>
        <v>67</v>
      </c>
      <c r="R8" s="10"/>
      <c r="S8" s="29" t="s">
        <v>32</v>
      </c>
      <c r="T8" s="24">
        <f t="shared" si="1"/>
        <v>12.316176470588236</v>
      </c>
      <c r="U8" s="10"/>
      <c r="V8" s="10"/>
    </row>
    <row r="9" spans="1:22">
      <c r="A9" s="10"/>
      <c r="B9" s="29">
        <v>142</v>
      </c>
      <c r="C9" s="23">
        <v>156</v>
      </c>
      <c r="D9" s="24">
        <v>175</v>
      </c>
      <c r="E9" s="10"/>
      <c r="F9" s="29" t="s">
        <v>33</v>
      </c>
      <c r="G9" s="24">
        <f>COUNTIF($B$5:$D$403,"&gt;=350")-(COUNTIF($B$5:$D$403,"&gt;=400"))</f>
        <v>0</v>
      </c>
      <c r="H9" s="10"/>
      <c r="I9" s="29" t="s">
        <v>33</v>
      </c>
      <c r="J9" s="24">
        <f t="shared" si="0"/>
        <v>0</v>
      </c>
      <c r="K9" s="10"/>
      <c r="L9" s="29">
        <v>254</v>
      </c>
      <c r="M9" s="23">
        <v>271</v>
      </c>
      <c r="N9" s="24">
        <v>321</v>
      </c>
      <c r="O9" s="10"/>
      <c r="P9" s="29" t="s">
        <v>33</v>
      </c>
      <c r="Q9" s="24">
        <f>COUNTIF($L$5:$N$404,"&gt;=350")-(COUNTIF($L$5:$N$403,"&gt;=400"))</f>
        <v>50</v>
      </c>
      <c r="R9" s="10"/>
      <c r="S9" s="29" t="s">
        <v>33</v>
      </c>
      <c r="T9" s="24">
        <f t="shared" si="1"/>
        <v>9.1911764705882355</v>
      </c>
      <c r="U9" s="10"/>
      <c r="V9" s="10"/>
    </row>
    <row r="10" spans="1:22">
      <c r="A10" s="10"/>
      <c r="B10" s="29">
        <v>177</v>
      </c>
      <c r="C10" s="23">
        <v>136</v>
      </c>
      <c r="D10" s="24">
        <v>158</v>
      </c>
      <c r="E10" s="10"/>
      <c r="F10" s="29" t="s">
        <v>34</v>
      </c>
      <c r="G10" s="24">
        <f>COUNTIF($B$5:$D$403,"&gt;=400")-(COUNTIF($B$5:$D$403,"&gt;=450"))</f>
        <v>0</v>
      </c>
      <c r="H10" s="10"/>
      <c r="I10" s="29" t="s">
        <v>34</v>
      </c>
      <c r="J10" s="24">
        <f t="shared" si="0"/>
        <v>0</v>
      </c>
      <c r="K10" s="10"/>
      <c r="L10" s="29">
        <v>215</v>
      </c>
      <c r="M10" s="23">
        <v>349</v>
      </c>
      <c r="N10" s="24">
        <v>299</v>
      </c>
      <c r="O10" s="10"/>
      <c r="P10" s="29" t="s">
        <v>34</v>
      </c>
      <c r="Q10" s="24">
        <f>COUNTIF($L$5:$N$403,"&gt;=400")-(COUNTIF($L$5:$N$403,"&gt;=450"))</f>
        <v>9</v>
      </c>
      <c r="R10" s="10"/>
      <c r="S10" s="29" t="s">
        <v>34</v>
      </c>
      <c r="T10" s="24">
        <f t="shared" si="1"/>
        <v>1.6544117647058825</v>
      </c>
      <c r="U10" s="10"/>
      <c r="V10" s="10"/>
    </row>
    <row r="11" spans="1:22">
      <c r="A11" s="10"/>
      <c r="B11" s="29">
        <v>108</v>
      </c>
      <c r="C11" s="23">
        <v>125</v>
      </c>
      <c r="D11" s="24">
        <v>171</v>
      </c>
      <c r="E11" s="10"/>
      <c r="F11" s="29" t="s">
        <v>35</v>
      </c>
      <c r="G11" s="24">
        <f>COUNTIF($B$5:$D$403,"&gt;=450")-(COUNTIF($B$5:$D$403,"&gt;=500"))</f>
        <v>0</v>
      </c>
      <c r="H11" s="10"/>
      <c r="I11" s="29" t="s">
        <v>35</v>
      </c>
      <c r="J11" s="24">
        <f t="shared" si="0"/>
        <v>0</v>
      </c>
      <c r="K11" s="10"/>
      <c r="L11" s="29">
        <v>257</v>
      </c>
      <c r="M11" s="23">
        <v>275</v>
      </c>
      <c r="N11" s="24">
        <v>269</v>
      </c>
      <c r="O11" s="10"/>
      <c r="P11" s="29" t="s">
        <v>35</v>
      </c>
      <c r="Q11" s="24">
        <f>COUNTIF($L$5:$N$403,"&gt;=450")-(COUNTIF($L$5:$N$403,"&gt;=500"))</f>
        <v>2</v>
      </c>
      <c r="R11" s="10"/>
      <c r="S11" s="29" t="s">
        <v>35</v>
      </c>
      <c r="T11" s="24">
        <f t="shared" si="1"/>
        <v>0.36764705882352938</v>
      </c>
      <c r="U11" s="10"/>
      <c r="V11" s="10"/>
    </row>
    <row r="12" spans="1:22">
      <c r="A12" s="10"/>
      <c r="B12" s="29">
        <v>124</v>
      </c>
      <c r="C12" s="23">
        <v>126</v>
      </c>
      <c r="D12" s="24">
        <v>131</v>
      </c>
      <c r="E12" s="10"/>
      <c r="F12" s="29" t="s">
        <v>36</v>
      </c>
      <c r="G12" s="24">
        <f>COUNTIF($B$5:$D$403,"&gt;=500")-(COUNTIF($B$5:$D$403,"&gt;=550"))</f>
        <v>0</v>
      </c>
      <c r="H12" s="10"/>
      <c r="I12" s="29" t="s">
        <v>36</v>
      </c>
      <c r="J12" s="24">
        <f t="shared" si="0"/>
        <v>0</v>
      </c>
      <c r="K12" s="10"/>
      <c r="L12" s="29">
        <v>198</v>
      </c>
      <c r="M12" s="23">
        <v>273</v>
      </c>
      <c r="N12" s="24">
        <v>238</v>
      </c>
      <c r="O12" s="10"/>
      <c r="P12" s="29" t="s">
        <v>36</v>
      </c>
      <c r="Q12" s="24">
        <f>COUNTIF($L$5:$N$404,"&gt;=500")-(COUNTIF($L$5:$N$403,"&gt;=550"))</f>
        <v>0</v>
      </c>
      <c r="R12" s="10"/>
      <c r="S12" s="29" t="s">
        <v>36</v>
      </c>
      <c r="T12" s="24">
        <f t="shared" si="1"/>
        <v>0</v>
      </c>
      <c r="U12" s="10"/>
      <c r="V12" s="10"/>
    </row>
    <row r="13" spans="1:22" ht="17" thickBot="1">
      <c r="A13" s="10"/>
      <c r="B13" s="29">
        <v>135</v>
      </c>
      <c r="C13" s="23">
        <v>139</v>
      </c>
      <c r="D13" s="24">
        <v>196</v>
      </c>
      <c r="E13" s="10"/>
      <c r="F13" s="31" t="s">
        <v>37</v>
      </c>
      <c r="G13" s="28">
        <f>COUNTIF($B$5:$D$403,"&gt;=550")-(COUNTIF($B$5:$D$403,"&gt;=600"))</f>
        <v>0</v>
      </c>
      <c r="H13" s="10"/>
      <c r="I13" s="31" t="s">
        <v>37</v>
      </c>
      <c r="J13" s="28">
        <f t="shared" si="0"/>
        <v>0</v>
      </c>
      <c r="K13" s="10"/>
      <c r="L13" s="29">
        <v>203</v>
      </c>
      <c r="M13" s="23">
        <v>184</v>
      </c>
      <c r="N13" s="24">
        <v>332</v>
      </c>
      <c r="O13" s="10"/>
      <c r="P13" s="31" t="s">
        <v>37</v>
      </c>
      <c r="Q13" s="28">
        <f>COUNTIF($L$5:$N$403,"&gt;=550")-(COUNTIF($L$5:$N$403,"&gt;=600"))</f>
        <v>0</v>
      </c>
      <c r="R13" s="10"/>
      <c r="S13" s="31" t="s">
        <v>37</v>
      </c>
      <c r="T13" s="28">
        <f t="shared" si="1"/>
        <v>0</v>
      </c>
      <c r="U13" s="10"/>
      <c r="V13" s="10"/>
    </row>
    <row r="14" spans="1:22">
      <c r="A14" s="10"/>
      <c r="B14" s="29">
        <v>121</v>
      </c>
      <c r="C14" s="23">
        <v>128</v>
      </c>
      <c r="D14" s="24">
        <v>185</v>
      </c>
      <c r="E14" s="10"/>
      <c r="F14" s="10"/>
      <c r="G14" s="10"/>
      <c r="H14" s="10"/>
      <c r="I14" s="10"/>
      <c r="J14" s="10"/>
      <c r="K14" s="10"/>
      <c r="L14" s="29">
        <v>374</v>
      </c>
      <c r="M14" s="23">
        <v>207</v>
      </c>
      <c r="N14" s="24">
        <v>277</v>
      </c>
      <c r="O14" s="10"/>
      <c r="P14" s="10"/>
      <c r="Q14" s="10"/>
      <c r="R14" s="10"/>
      <c r="S14" s="10"/>
      <c r="T14" s="10"/>
      <c r="U14" s="10"/>
      <c r="V14" s="10"/>
    </row>
    <row r="15" spans="1:22">
      <c r="A15" s="10"/>
      <c r="B15" s="29">
        <v>170</v>
      </c>
      <c r="C15" s="23">
        <v>119</v>
      </c>
      <c r="D15" s="24">
        <v>182</v>
      </c>
      <c r="E15" s="10"/>
      <c r="F15" s="13" t="s">
        <v>43</v>
      </c>
      <c r="G15" s="10">
        <f>COUNT(B5:D279)</f>
        <v>475</v>
      </c>
      <c r="H15" s="10"/>
      <c r="I15" s="10"/>
      <c r="J15" s="10"/>
      <c r="K15" s="10"/>
      <c r="L15" s="29">
        <v>300</v>
      </c>
      <c r="M15" s="23">
        <v>303</v>
      </c>
      <c r="N15" s="24">
        <v>246</v>
      </c>
      <c r="O15" s="10"/>
      <c r="P15" s="13" t="s">
        <v>43</v>
      </c>
      <c r="Q15" s="10">
        <f>COUNT(L5:N249)</f>
        <v>544</v>
      </c>
      <c r="R15" s="10"/>
      <c r="S15" s="10"/>
      <c r="T15" s="10"/>
      <c r="U15" s="10"/>
      <c r="V15" s="10"/>
    </row>
    <row r="16" spans="1:22">
      <c r="A16" s="10"/>
      <c r="B16" s="29">
        <v>141</v>
      </c>
      <c r="C16" s="23">
        <v>148</v>
      </c>
      <c r="D16" s="24">
        <v>186</v>
      </c>
      <c r="E16" s="10"/>
      <c r="F16" s="10"/>
      <c r="G16" s="10"/>
      <c r="H16" s="10"/>
      <c r="I16" s="10"/>
      <c r="J16" s="10"/>
      <c r="K16" s="10"/>
      <c r="L16" s="29">
        <v>241</v>
      </c>
      <c r="M16" s="23">
        <v>314</v>
      </c>
      <c r="N16" s="24">
        <v>352</v>
      </c>
      <c r="O16" s="10"/>
      <c r="P16" s="10"/>
      <c r="Q16" s="10"/>
      <c r="R16" s="10"/>
      <c r="S16" s="10"/>
      <c r="T16" s="10"/>
      <c r="U16" s="10"/>
      <c r="V16" s="10"/>
    </row>
    <row r="17" spans="1:22">
      <c r="A17" s="10"/>
      <c r="B17" s="29">
        <v>126</v>
      </c>
      <c r="C17" s="23">
        <v>108</v>
      </c>
      <c r="D17" s="24">
        <v>158</v>
      </c>
      <c r="E17" s="10"/>
      <c r="F17" s="10"/>
      <c r="G17" s="10"/>
      <c r="H17" s="10"/>
      <c r="I17" s="10"/>
      <c r="J17" s="10"/>
      <c r="K17" s="10"/>
      <c r="L17" s="29">
        <v>361</v>
      </c>
      <c r="M17" s="23">
        <v>316</v>
      </c>
      <c r="N17" s="24">
        <v>250</v>
      </c>
      <c r="O17" s="10"/>
      <c r="P17" s="10"/>
      <c r="Q17" s="10"/>
      <c r="R17" s="10"/>
      <c r="S17" s="10"/>
      <c r="T17" s="10"/>
      <c r="U17" s="10"/>
      <c r="V17" s="10"/>
    </row>
    <row r="18" spans="1:22">
      <c r="A18" s="10"/>
      <c r="B18" s="29">
        <v>137</v>
      </c>
      <c r="C18" s="23">
        <v>119</v>
      </c>
      <c r="D18" s="24">
        <v>158</v>
      </c>
      <c r="E18" s="10"/>
      <c r="F18" s="10"/>
      <c r="G18" s="10"/>
      <c r="H18" s="10"/>
      <c r="I18" s="10"/>
      <c r="J18" s="10"/>
      <c r="K18" s="10"/>
      <c r="L18" s="29">
        <v>250</v>
      </c>
      <c r="M18" s="23">
        <v>266</v>
      </c>
      <c r="N18" s="24">
        <v>347</v>
      </c>
      <c r="O18" s="10"/>
      <c r="P18" s="10"/>
      <c r="Q18" s="10"/>
      <c r="R18" s="10"/>
      <c r="S18" s="10"/>
      <c r="T18" s="10"/>
      <c r="U18" s="10"/>
      <c r="V18" s="10"/>
    </row>
    <row r="19" spans="1:22">
      <c r="A19" s="10"/>
      <c r="B19" s="29">
        <v>116</v>
      </c>
      <c r="C19" s="23">
        <v>129</v>
      </c>
      <c r="D19" s="24">
        <v>133</v>
      </c>
      <c r="E19" s="10"/>
      <c r="F19" s="10" t="s">
        <v>42</v>
      </c>
      <c r="G19" s="39">
        <f>AVERAGE($B$5:$D$403)</f>
        <v>146.82736842105263</v>
      </c>
      <c r="H19" s="10"/>
      <c r="I19" s="10"/>
      <c r="J19" s="10"/>
      <c r="K19" s="10"/>
      <c r="L19" s="29">
        <v>310</v>
      </c>
      <c r="M19" s="23">
        <v>276</v>
      </c>
      <c r="N19" s="24">
        <v>365</v>
      </c>
      <c r="O19" s="10"/>
      <c r="P19" s="10" t="s">
        <v>42</v>
      </c>
      <c r="Q19" s="39">
        <f>AVERAGE($L$5:$N$403)</f>
        <v>278.49264705882354</v>
      </c>
      <c r="R19" s="10"/>
      <c r="S19" s="10"/>
      <c r="T19" s="10"/>
      <c r="U19" s="10"/>
      <c r="V19" s="10"/>
    </row>
    <row r="20" spans="1:22">
      <c r="A20" s="10"/>
      <c r="B20" s="29">
        <v>122</v>
      </c>
      <c r="C20" s="23">
        <v>121</v>
      </c>
      <c r="D20" s="24">
        <v>169</v>
      </c>
      <c r="E20" s="10"/>
      <c r="F20" s="10"/>
      <c r="G20" s="10"/>
      <c r="H20" s="10"/>
      <c r="I20" s="10"/>
      <c r="J20" s="10"/>
      <c r="K20" s="10"/>
      <c r="L20" s="29">
        <v>284</v>
      </c>
      <c r="M20" s="23">
        <v>228</v>
      </c>
      <c r="N20" s="24">
        <v>307</v>
      </c>
      <c r="O20" s="10"/>
      <c r="P20" s="10"/>
      <c r="Q20" s="10"/>
      <c r="R20" s="10"/>
      <c r="S20" s="10"/>
      <c r="T20" s="10"/>
      <c r="U20" s="10"/>
      <c r="V20" s="10"/>
    </row>
    <row r="21" spans="1:22">
      <c r="A21" s="10"/>
      <c r="B21" s="29">
        <v>143</v>
      </c>
      <c r="C21" s="23">
        <v>139</v>
      </c>
      <c r="D21" s="24">
        <v>158</v>
      </c>
      <c r="E21" s="10"/>
      <c r="F21" s="10" t="s">
        <v>39</v>
      </c>
      <c r="G21" s="10">
        <f>STDEVA($B$5:$D$403)</f>
        <v>28.225577330393456</v>
      </c>
      <c r="H21" s="10"/>
      <c r="I21" s="10"/>
      <c r="J21" s="10"/>
      <c r="K21" s="10"/>
      <c r="L21" s="29">
        <v>238</v>
      </c>
      <c r="M21" s="23">
        <v>319</v>
      </c>
      <c r="N21" s="24">
        <v>259</v>
      </c>
      <c r="O21" s="10"/>
      <c r="P21" s="10" t="s">
        <v>39</v>
      </c>
      <c r="Q21" s="10">
        <f>STDEVA($L$5:$N$403)</f>
        <v>57.079376261951879</v>
      </c>
      <c r="R21" s="10"/>
      <c r="S21" s="10"/>
      <c r="T21" s="10"/>
      <c r="U21" s="10"/>
      <c r="V21" s="10"/>
    </row>
    <row r="22" spans="1:22">
      <c r="A22" s="10"/>
      <c r="B22" s="29">
        <v>112</v>
      </c>
      <c r="C22" s="23">
        <v>137</v>
      </c>
      <c r="D22" s="24">
        <v>156</v>
      </c>
      <c r="E22" s="10"/>
      <c r="F22" s="10"/>
      <c r="G22" s="10"/>
      <c r="H22" s="10"/>
      <c r="I22" s="10"/>
      <c r="J22" s="10"/>
      <c r="K22" s="10"/>
      <c r="L22" s="29">
        <v>255</v>
      </c>
      <c r="M22" s="23">
        <v>307</v>
      </c>
      <c r="N22" s="24">
        <v>183</v>
      </c>
      <c r="O22" s="10"/>
      <c r="P22" s="10"/>
      <c r="Q22" s="10"/>
      <c r="R22" s="10"/>
      <c r="S22" s="10"/>
      <c r="T22" s="10"/>
      <c r="U22" s="10"/>
      <c r="V22" s="10"/>
    </row>
    <row r="23" spans="1:22">
      <c r="A23" s="10"/>
      <c r="B23" s="29">
        <v>150</v>
      </c>
      <c r="C23" s="23">
        <v>145</v>
      </c>
      <c r="D23" s="24">
        <v>167</v>
      </c>
      <c r="E23" s="10"/>
      <c r="F23" s="10"/>
      <c r="G23" s="10"/>
      <c r="H23" s="10"/>
      <c r="I23" s="10"/>
      <c r="J23" s="10"/>
      <c r="K23" s="10"/>
      <c r="L23" s="29">
        <v>245</v>
      </c>
      <c r="M23" s="23">
        <v>250</v>
      </c>
      <c r="N23" s="24">
        <v>419</v>
      </c>
      <c r="O23" s="10"/>
      <c r="P23" s="13"/>
      <c r="Q23" s="10"/>
      <c r="R23" s="10"/>
      <c r="S23" s="10"/>
      <c r="T23" s="10"/>
      <c r="U23" s="10"/>
      <c r="V23" s="10"/>
    </row>
    <row r="24" spans="1:22">
      <c r="A24" s="10"/>
      <c r="B24" s="29">
        <v>145</v>
      </c>
      <c r="C24" s="23">
        <v>120</v>
      </c>
      <c r="D24" s="24">
        <v>146</v>
      </c>
      <c r="E24" s="10"/>
      <c r="F24" s="10"/>
      <c r="G24" s="10"/>
      <c r="H24" s="10"/>
      <c r="I24" s="10"/>
      <c r="J24" s="10"/>
      <c r="K24" s="10"/>
      <c r="L24" s="29">
        <v>259</v>
      </c>
      <c r="M24" s="23">
        <v>344</v>
      </c>
      <c r="N24" s="24">
        <v>297</v>
      </c>
      <c r="O24" s="10"/>
      <c r="P24" s="10"/>
      <c r="Q24" s="10"/>
      <c r="R24" s="10"/>
      <c r="S24" s="10"/>
      <c r="T24" s="10"/>
      <c r="U24" s="10"/>
      <c r="V24" s="10"/>
    </row>
    <row r="25" spans="1:22">
      <c r="A25" s="10"/>
      <c r="B25" s="29">
        <v>120</v>
      </c>
      <c r="C25" s="23">
        <v>120</v>
      </c>
      <c r="D25" s="24">
        <v>139</v>
      </c>
      <c r="E25" s="10"/>
      <c r="F25" s="10"/>
      <c r="G25" s="10"/>
      <c r="H25" s="10"/>
      <c r="I25" s="10"/>
      <c r="J25" s="10"/>
      <c r="K25" s="10"/>
      <c r="L25" s="29">
        <v>268</v>
      </c>
      <c r="M25" s="23">
        <v>236</v>
      </c>
      <c r="N25" s="24">
        <v>305</v>
      </c>
      <c r="O25" s="10"/>
      <c r="P25" s="10"/>
      <c r="Q25" s="10"/>
      <c r="R25" s="10"/>
      <c r="S25" s="10"/>
      <c r="T25" s="10"/>
      <c r="U25" s="10"/>
      <c r="V25" s="10"/>
    </row>
    <row r="26" spans="1:22">
      <c r="A26" s="10"/>
      <c r="B26" s="29">
        <v>130</v>
      </c>
      <c r="C26" s="23">
        <v>116</v>
      </c>
      <c r="D26" s="24">
        <v>121</v>
      </c>
      <c r="E26" s="10"/>
      <c r="F26" s="10"/>
      <c r="G26" s="10"/>
      <c r="H26" s="10"/>
      <c r="I26" s="10"/>
      <c r="J26" s="10"/>
      <c r="K26" s="10"/>
      <c r="L26" s="29">
        <v>216</v>
      </c>
      <c r="M26" s="23">
        <v>255</v>
      </c>
      <c r="N26" s="24">
        <v>306</v>
      </c>
      <c r="O26" s="10"/>
      <c r="P26" s="10"/>
      <c r="Q26" s="10"/>
      <c r="R26" s="10"/>
      <c r="S26" s="10"/>
      <c r="T26" s="10"/>
      <c r="U26" s="10"/>
      <c r="V26" s="10"/>
    </row>
    <row r="27" spans="1:22">
      <c r="A27" s="10"/>
      <c r="B27" s="29">
        <v>140</v>
      </c>
      <c r="C27" s="23">
        <v>128</v>
      </c>
      <c r="D27" s="24">
        <v>120</v>
      </c>
      <c r="E27" s="10"/>
      <c r="F27" s="10"/>
      <c r="G27" s="10"/>
      <c r="H27" s="10"/>
      <c r="I27" s="10"/>
      <c r="J27" s="10"/>
      <c r="K27" s="10"/>
      <c r="L27" s="29">
        <v>244</v>
      </c>
      <c r="M27" s="23">
        <v>206</v>
      </c>
      <c r="N27" s="24">
        <v>275</v>
      </c>
      <c r="O27" s="10"/>
      <c r="P27" s="10"/>
      <c r="Q27" s="39"/>
      <c r="R27" s="10"/>
      <c r="S27" s="10"/>
      <c r="T27" s="10"/>
      <c r="U27" s="10"/>
      <c r="V27" s="10"/>
    </row>
    <row r="28" spans="1:22">
      <c r="A28" s="10"/>
      <c r="B28" s="29">
        <v>137</v>
      </c>
      <c r="C28" s="23">
        <v>147</v>
      </c>
      <c r="D28" s="24">
        <v>180</v>
      </c>
      <c r="E28" s="10"/>
      <c r="F28" s="10"/>
      <c r="G28" s="10"/>
      <c r="H28" s="10"/>
      <c r="I28" s="10"/>
      <c r="J28" s="10"/>
      <c r="K28" s="10"/>
      <c r="L28" s="29">
        <v>234</v>
      </c>
      <c r="M28" s="23">
        <v>230</v>
      </c>
      <c r="N28" s="24">
        <v>199</v>
      </c>
      <c r="O28" s="10"/>
      <c r="P28" s="10"/>
      <c r="Q28" s="10"/>
      <c r="R28" s="10"/>
      <c r="S28" s="10"/>
      <c r="T28" s="10"/>
      <c r="U28" s="10"/>
      <c r="V28" s="10"/>
    </row>
    <row r="29" spans="1:22">
      <c r="A29" s="10"/>
      <c r="B29" s="29">
        <v>130</v>
      </c>
      <c r="C29" s="23">
        <v>112</v>
      </c>
      <c r="D29" s="24">
        <v>170</v>
      </c>
      <c r="E29" s="10"/>
      <c r="F29" s="10"/>
      <c r="G29" s="10"/>
      <c r="H29" s="10"/>
      <c r="I29" s="10"/>
      <c r="J29" s="10"/>
      <c r="K29" s="10"/>
      <c r="L29" s="29">
        <v>224</v>
      </c>
      <c r="M29" s="23">
        <v>391</v>
      </c>
      <c r="N29" s="24">
        <v>321</v>
      </c>
      <c r="O29" s="10"/>
      <c r="P29" s="10"/>
      <c r="Q29" s="10"/>
      <c r="R29" s="10"/>
      <c r="S29" s="10"/>
      <c r="T29" s="10"/>
      <c r="U29" s="10"/>
      <c r="V29" s="10"/>
    </row>
    <row r="30" spans="1:22">
      <c r="A30" s="10"/>
      <c r="B30" s="29">
        <v>105</v>
      </c>
      <c r="C30" s="23">
        <v>142</v>
      </c>
      <c r="D30" s="24">
        <v>174</v>
      </c>
      <c r="E30" s="10"/>
      <c r="F30" s="10"/>
      <c r="G30" s="10"/>
      <c r="H30" s="10"/>
      <c r="I30" s="10"/>
      <c r="J30" s="10"/>
      <c r="K30" s="10"/>
      <c r="L30" s="29">
        <v>240</v>
      </c>
      <c r="M30" s="23">
        <v>389</v>
      </c>
      <c r="N30" s="24">
        <v>265</v>
      </c>
      <c r="O30" s="10"/>
      <c r="P30" s="10"/>
      <c r="Q30" s="10"/>
      <c r="R30" s="10"/>
      <c r="S30" s="10"/>
      <c r="T30" s="10"/>
      <c r="U30" s="10"/>
      <c r="V30" s="10"/>
    </row>
    <row r="31" spans="1:22">
      <c r="A31" s="10"/>
      <c r="B31" s="29">
        <v>107</v>
      </c>
      <c r="C31" s="23">
        <v>96</v>
      </c>
      <c r="D31" s="24">
        <v>176</v>
      </c>
      <c r="E31" s="10"/>
      <c r="F31" s="10"/>
      <c r="G31" s="10"/>
      <c r="H31" s="10"/>
      <c r="I31" s="10"/>
      <c r="J31" s="10"/>
      <c r="K31" s="10"/>
      <c r="L31" s="29">
        <v>284</v>
      </c>
      <c r="M31" s="23">
        <v>225</v>
      </c>
      <c r="N31" s="24">
        <v>354</v>
      </c>
      <c r="O31" s="10"/>
      <c r="P31" s="10"/>
      <c r="Q31" s="10"/>
      <c r="R31" s="10"/>
      <c r="S31" s="10"/>
      <c r="T31" s="10"/>
      <c r="U31" s="10"/>
      <c r="V31" s="10"/>
    </row>
    <row r="32" spans="1:22">
      <c r="A32" s="10"/>
      <c r="B32" s="29">
        <v>84</v>
      </c>
      <c r="C32" s="23">
        <v>126</v>
      </c>
      <c r="D32" s="24">
        <v>123</v>
      </c>
      <c r="E32" s="10"/>
      <c r="F32" s="10"/>
      <c r="G32" s="10"/>
      <c r="H32" s="10"/>
      <c r="I32" s="10"/>
      <c r="J32" s="10"/>
      <c r="K32" s="10"/>
      <c r="L32" s="29">
        <v>275</v>
      </c>
      <c r="M32" s="23">
        <v>294</v>
      </c>
      <c r="N32" s="24">
        <v>258</v>
      </c>
      <c r="O32" s="10"/>
      <c r="P32" s="10"/>
      <c r="Q32" s="10"/>
      <c r="R32" s="10"/>
      <c r="S32" s="10"/>
      <c r="T32" s="10"/>
      <c r="U32" s="10"/>
      <c r="V32" s="10"/>
    </row>
    <row r="33" spans="1:22">
      <c r="A33" s="10"/>
      <c r="B33" s="29">
        <v>118</v>
      </c>
      <c r="C33" s="23">
        <v>103</v>
      </c>
      <c r="D33" s="24">
        <v>156</v>
      </c>
      <c r="E33" s="10"/>
      <c r="F33" s="10"/>
      <c r="G33" s="10"/>
      <c r="H33" s="10"/>
      <c r="I33" s="10"/>
      <c r="J33" s="10"/>
      <c r="K33" s="10"/>
      <c r="L33" s="29">
        <v>250</v>
      </c>
      <c r="M33" s="23">
        <v>196</v>
      </c>
      <c r="N33" s="24">
        <v>309</v>
      </c>
      <c r="O33" s="10"/>
      <c r="P33" s="10"/>
      <c r="Q33" s="10"/>
      <c r="R33" s="10"/>
      <c r="S33" s="10"/>
      <c r="T33" s="10"/>
      <c r="U33" s="10"/>
      <c r="V33" s="10"/>
    </row>
    <row r="34" spans="1:22">
      <c r="A34" s="10"/>
      <c r="B34" s="29">
        <v>187</v>
      </c>
      <c r="C34" s="23">
        <v>125</v>
      </c>
      <c r="D34" s="24">
        <v>117</v>
      </c>
      <c r="E34" s="10"/>
      <c r="F34" s="10"/>
      <c r="G34" s="10"/>
      <c r="H34" s="10"/>
      <c r="I34" s="10"/>
      <c r="J34" s="10"/>
      <c r="K34" s="10"/>
      <c r="L34" s="29">
        <v>274</v>
      </c>
      <c r="M34" s="23">
        <v>287</v>
      </c>
      <c r="N34" s="24">
        <v>267</v>
      </c>
      <c r="O34" s="10"/>
      <c r="P34" s="10"/>
      <c r="Q34" s="10"/>
      <c r="R34" s="10"/>
      <c r="S34" s="10"/>
      <c r="T34" s="10"/>
      <c r="U34" s="10"/>
      <c r="V34" s="10"/>
    </row>
    <row r="35" spans="1:22">
      <c r="A35" s="10"/>
      <c r="B35" s="29">
        <v>107</v>
      </c>
      <c r="C35" s="23">
        <v>120</v>
      </c>
      <c r="D35" s="24">
        <v>154</v>
      </c>
      <c r="E35" s="10"/>
      <c r="F35" s="10"/>
      <c r="G35" s="10"/>
      <c r="H35" s="10"/>
      <c r="I35" s="10"/>
      <c r="J35" s="10"/>
      <c r="K35" s="10"/>
      <c r="L35" s="29">
        <v>246</v>
      </c>
      <c r="M35" s="23">
        <v>214</v>
      </c>
      <c r="N35" s="24">
        <v>317</v>
      </c>
      <c r="O35" s="10"/>
      <c r="P35" s="10"/>
      <c r="Q35" s="10"/>
      <c r="R35" s="10"/>
      <c r="S35" s="10"/>
      <c r="T35" s="10"/>
      <c r="U35" s="10"/>
      <c r="V35" s="10"/>
    </row>
    <row r="36" spans="1:22">
      <c r="A36" s="10"/>
      <c r="B36" s="29">
        <v>140</v>
      </c>
      <c r="C36" s="23">
        <v>104</v>
      </c>
      <c r="D36" s="24">
        <v>130</v>
      </c>
      <c r="E36" s="10"/>
      <c r="F36" s="10"/>
      <c r="G36" s="10"/>
      <c r="H36" s="10"/>
      <c r="I36" s="10"/>
      <c r="J36" s="10"/>
      <c r="K36" s="10"/>
      <c r="L36" s="29">
        <v>377</v>
      </c>
      <c r="M36" s="23">
        <v>245</v>
      </c>
      <c r="N36" s="24">
        <v>282</v>
      </c>
      <c r="O36" s="10"/>
      <c r="P36" s="10"/>
      <c r="Q36" s="10"/>
      <c r="R36" s="10"/>
      <c r="S36" s="10"/>
      <c r="T36" s="10"/>
      <c r="U36" s="10"/>
      <c r="V36" s="10"/>
    </row>
    <row r="37" spans="1:22">
      <c r="A37" s="10"/>
      <c r="B37" s="29">
        <v>144</v>
      </c>
      <c r="C37" s="23">
        <v>149</v>
      </c>
      <c r="D37" s="24">
        <v>192</v>
      </c>
      <c r="E37" s="10"/>
      <c r="F37" s="10"/>
      <c r="G37" s="10"/>
      <c r="H37" s="10"/>
      <c r="I37" s="10"/>
      <c r="J37" s="10"/>
      <c r="K37" s="10"/>
      <c r="L37" s="29">
        <v>214</v>
      </c>
      <c r="M37" s="23">
        <v>210</v>
      </c>
      <c r="N37" s="24">
        <v>255</v>
      </c>
      <c r="O37" s="10"/>
      <c r="P37" s="10"/>
      <c r="Q37" s="10"/>
      <c r="R37" s="10"/>
      <c r="S37" s="10"/>
      <c r="T37" s="10"/>
      <c r="U37" s="10"/>
      <c r="V37" s="10"/>
    </row>
    <row r="38" spans="1:22">
      <c r="A38" s="10"/>
      <c r="B38" s="29">
        <v>147</v>
      </c>
      <c r="C38" s="23">
        <v>165</v>
      </c>
      <c r="D38" s="24">
        <v>127</v>
      </c>
      <c r="E38" s="10"/>
      <c r="F38" s="10"/>
      <c r="G38" s="10"/>
      <c r="H38" s="10"/>
      <c r="I38" s="10"/>
      <c r="J38" s="10"/>
      <c r="K38" s="10"/>
      <c r="L38" s="29">
        <v>181</v>
      </c>
      <c r="M38" s="23">
        <v>248</v>
      </c>
      <c r="N38" s="24">
        <v>379</v>
      </c>
      <c r="O38" s="10"/>
      <c r="P38" s="10"/>
      <c r="Q38" s="10"/>
      <c r="R38" s="10"/>
      <c r="S38" s="10"/>
      <c r="T38" s="10"/>
      <c r="U38" s="10"/>
      <c r="V38" s="10"/>
    </row>
    <row r="39" spans="1:22">
      <c r="A39" s="10"/>
      <c r="B39" s="29">
        <v>204</v>
      </c>
      <c r="C39" s="23">
        <v>124</v>
      </c>
      <c r="D39" s="24">
        <v>138</v>
      </c>
      <c r="E39" s="10"/>
      <c r="F39" s="10"/>
      <c r="G39" s="10"/>
      <c r="H39" s="10"/>
      <c r="I39" s="10"/>
      <c r="J39" s="10"/>
      <c r="K39" s="10"/>
      <c r="L39" s="29">
        <v>200</v>
      </c>
      <c r="M39" s="23">
        <v>204</v>
      </c>
      <c r="N39" s="24">
        <v>285</v>
      </c>
      <c r="O39" s="10"/>
      <c r="P39" s="10"/>
      <c r="Q39" s="10"/>
      <c r="R39" s="10"/>
      <c r="S39" s="10"/>
      <c r="T39" s="10"/>
      <c r="U39" s="10"/>
      <c r="V39" s="10"/>
    </row>
    <row r="40" spans="1:22">
      <c r="A40" s="10"/>
      <c r="B40" s="29">
        <v>199</v>
      </c>
      <c r="C40" s="23">
        <v>135</v>
      </c>
      <c r="D40" s="24">
        <v>181</v>
      </c>
      <c r="E40" s="10"/>
      <c r="F40" s="10"/>
      <c r="G40" s="10"/>
      <c r="H40" s="10"/>
      <c r="I40" s="10"/>
      <c r="J40" s="10"/>
      <c r="K40" s="10"/>
      <c r="L40" s="29">
        <v>310</v>
      </c>
      <c r="M40" s="23">
        <v>329</v>
      </c>
      <c r="N40" s="24">
        <v>224</v>
      </c>
      <c r="O40" s="10"/>
      <c r="P40" s="10"/>
      <c r="Q40" s="10"/>
      <c r="R40" s="10"/>
      <c r="S40" s="10"/>
      <c r="T40" s="10"/>
      <c r="U40" s="10"/>
      <c r="V40" s="10"/>
    </row>
    <row r="41" spans="1:22">
      <c r="A41" s="10"/>
      <c r="B41" s="29">
        <v>144</v>
      </c>
      <c r="C41" s="23">
        <v>138</v>
      </c>
      <c r="D41" s="24">
        <v>173</v>
      </c>
      <c r="E41" s="10"/>
      <c r="F41" s="10"/>
      <c r="G41" s="10"/>
      <c r="H41" s="10"/>
      <c r="I41" s="10"/>
      <c r="J41" s="10"/>
      <c r="K41" s="10"/>
      <c r="L41" s="29">
        <v>167</v>
      </c>
      <c r="M41" s="23">
        <v>349</v>
      </c>
      <c r="N41" s="24">
        <v>351</v>
      </c>
      <c r="O41" s="10"/>
      <c r="P41" s="10"/>
      <c r="Q41" s="10"/>
      <c r="R41" s="10"/>
      <c r="S41" s="10"/>
      <c r="T41" s="10"/>
      <c r="U41" s="10"/>
      <c r="V41" s="10"/>
    </row>
    <row r="42" spans="1:22">
      <c r="A42" s="10"/>
      <c r="B42" s="29">
        <v>149</v>
      </c>
      <c r="C42" s="23">
        <v>158</v>
      </c>
      <c r="D42" s="24">
        <v>143</v>
      </c>
      <c r="E42" s="10"/>
      <c r="F42" s="10"/>
      <c r="G42" s="10"/>
      <c r="H42" s="10"/>
      <c r="I42" s="10"/>
      <c r="J42" s="10"/>
      <c r="K42" s="10"/>
      <c r="L42" s="29">
        <v>376</v>
      </c>
      <c r="M42" s="23">
        <v>156</v>
      </c>
      <c r="N42" s="24">
        <v>197</v>
      </c>
      <c r="O42" s="10"/>
      <c r="P42" s="10"/>
      <c r="Q42" s="10"/>
      <c r="R42" s="10"/>
      <c r="S42" s="10"/>
      <c r="T42" s="10"/>
      <c r="U42" s="10"/>
      <c r="V42" s="10"/>
    </row>
    <row r="43" spans="1:22">
      <c r="A43" s="10"/>
      <c r="B43" s="29">
        <v>124</v>
      </c>
      <c r="C43" s="23">
        <v>153</v>
      </c>
      <c r="D43" s="24">
        <v>186</v>
      </c>
      <c r="E43" s="10"/>
      <c r="F43" s="10"/>
      <c r="G43" s="10"/>
      <c r="H43" s="10"/>
      <c r="I43" s="10"/>
      <c r="J43" s="10"/>
      <c r="K43" s="10"/>
      <c r="L43" s="29">
        <v>236</v>
      </c>
      <c r="M43" s="23">
        <v>224</v>
      </c>
      <c r="N43" s="24">
        <v>236</v>
      </c>
      <c r="O43" s="10"/>
      <c r="P43" s="10"/>
      <c r="Q43" s="10"/>
      <c r="R43" s="10"/>
      <c r="S43" s="10"/>
      <c r="T43" s="10"/>
      <c r="U43" s="10"/>
      <c r="V43" s="10"/>
    </row>
    <row r="44" spans="1:22">
      <c r="A44" s="10"/>
      <c r="B44" s="29">
        <v>176</v>
      </c>
      <c r="C44" s="23">
        <v>167</v>
      </c>
      <c r="D44" s="24">
        <v>203</v>
      </c>
      <c r="E44" s="10"/>
      <c r="F44" s="10"/>
      <c r="G44" s="10"/>
      <c r="H44" s="10"/>
      <c r="I44" s="10"/>
      <c r="J44" s="10"/>
      <c r="K44" s="10"/>
      <c r="L44" s="29">
        <v>196</v>
      </c>
      <c r="M44" s="23">
        <v>217</v>
      </c>
      <c r="N44" s="24">
        <v>352</v>
      </c>
      <c r="O44" s="10"/>
      <c r="P44" s="10"/>
      <c r="Q44" s="10"/>
      <c r="R44" s="10"/>
      <c r="S44" s="10"/>
      <c r="T44" s="10"/>
      <c r="U44" s="10"/>
      <c r="V44" s="10"/>
    </row>
    <row r="45" spans="1:22">
      <c r="A45" s="10"/>
      <c r="B45" s="29">
        <v>124</v>
      </c>
      <c r="C45" s="23">
        <v>126</v>
      </c>
      <c r="D45" s="24">
        <v>227</v>
      </c>
      <c r="E45" s="10"/>
      <c r="F45" s="10"/>
      <c r="G45" s="10"/>
      <c r="H45" s="10"/>
      <c r="I45" s="10"/>
      <c r="J45" s="10"/>
      <c r="K45" s="10"/>
      <c r="L45" s="29">
        <v>267</v>
      </c>
      <c r="M45" s="23">
        <v>352</v>
      </c>
      <c r="N45" s="24">
        <v>382</v>
      </c>
      <c r="O45" s="10"/>
      <c r="P45" s="10"/>
      <c r="Q45" s="10"/>
      <c r="R45" s="10"/>
      <c r="S45" s="10"/>
      <c r="T45" s="10"/>
      <c r="U45" s="10"/>
      <c r="V45" s="10"/>
    </row>
    <row r="46" spans="1:22">
      <c r="A46" s="10"/>
      <c r="B46" s="29">
        <v>138</v>
      </c>
      <c r="C46" s="23">
        <v>115</v>
      </c>
      <c r="D46" s="24">
        <v>184</v>
      </c>
      <c r="E46" s="10"/>
      <c r="F46" s="10"/>
      <c r="G46" s="10"/>
      <c r="H46" s="10"/>
      <c r="I46" s="10"/>
      <c r="J46" s="10"/>
      <c r="K46" s="10"/>
      <c r="L46" s="29">
        <v>222</v>
      </c>
      <c r="M46" s="23">
        <v>228</v>
      </c>
      <c r="N46" s="24">
        <v>304</v>
      </c>
      <c r="O46" s="10"/>
      <c r="P46" s="10"/>
      <c r="Q46" s="10"/>
      <c r="R46" s="10"/>
      <c r="S46" s="10"/>
      <c r="T46" s="10"/>
      <c r="U46" s="10"/>
      <c r="V46" s="10"/>
    </row>
    <row r="47" spans="1:22">
      <c r="A47" s="10"/>
      <c r="B47" s="29">
        <v>126</v>
      </c>
      <c r="C47" s="23">
        <v>144</v>
      </c>
      <c r="D47" s="24">
        <v>211</v>
      </c>
      <c r="E47" s="10"/>
      <c r="F47" s="10"/>
      <c r="G47" s="10"/>
      <c r="H47" s="10"/>
      <c r="I47" s="10"/>
      <c r="J47" s="10"/>
      <c r="K47" s="10"/>
      <c r="L47" s="29">
        <v>218</v>
      </c>
      <c r="M47" s="23">
        <v>259</v>
      </c>
      <c r="N47" s="24">
        <v>404</v>
      </c>
      <c r="O47" s="10"/>
      <c r="P47" s="10"/>
      <c r="Q47" s="10"/>
      <c r="R47" s="10"/>
      <c r="S47" s="10"/>
      <c r="T47" s="10"/>
      <c r="U47" s="10"/>
      <c r="V47" s="10"/>
    </row>
    <row r="48" spans="1:22">
      <c r="A48" s="10"/>
      <c r="B48" s="29">
        <v>98</v>
      </c>
      <c r="C48" s="23">
        <v>115</v>
      </c>
      <c r="D48" s="24">
        <v>238</v>
      </c>
      <c r="E48" s="10"/>
      <c r="F48" s="10"/>
      <c r="G48" s="10"/>
      <c r="H48" s="10"/>
      <c r="I48" s="10"/>
      <c r="J48" s="10"/>
      <c r="K48" s="10"/>
      <c r="L48" s="29">
        <v>271</v>
      </c>
      <c r="M48" s="23">
        <v>341</v>
      </c>
      <c r="N48" s="24">
        <v>360</v>
      </c>
      <c r="O48" s="10"/>
      <c r="P48" s="10"/>
      <c r="Q48" s="10"/>
      <c r="R48" s="10"/>
      <c r="S48" s="10"/>
      <c r="T48" s="10"/>
      <c r="U48" s="10"/>
      <c r="V48" s="10"/>
    </row>
    <row r="49" spans="1:22">
      <c r="A49" s="10"/>
      <c r="B49" s="29">
        <v>153</v>
      </c>
      <c r="C49" s="23">
        <v>161</v>
      </c>
      <c r="D49" s="24">
        <v>181</v>
      </c>
      <c r="E49" s="10"/>
      <c r="F49" s="10"/>
      <c r="G49" s="10"/>
      <c r="H49" s="10"/>
      <c r="I49" s="10"/>
      <c r="J49" s="10"/>
      <c r="K49" s="10"/>
      <c r="L49" s="29">
        <v>166</v>
      </c>
      <c r="M49" s="23">
        <v>296</v>
      </c>
      <c r="N49" s="24">
        <v>402</v>
      </c>
      <c r="O49" s="10"/>
      <c r="P49" s="10"/>
      <c r="Q49" s="10"/>
      <c r="R49" s="10"/>
      <c r="S49" s="10"/>
      <c r="T49" s="10"/>
      <c r="U49" s="10"/>
      <c r="V49" s="10"/>
    </row>
    <row r="50" spans="1:22">
      <c r="A50" s="10"/>
      <c r="B50" s="29">
        <v>131</v>
      </c>
      <c r="C50" s="23">
        <v>146</v>
      </c>
      <c r="D50" s="24">
        <v>138</v>
      </c>
      <c r="E50" s="10"/>
      <c r="F50" s="10"/>
      <c r="G50" s="10"/>
      <c r="H50" s="10"/>
      <c r="I50" s="10"/>
      <c r="J50" s="10"/>
      <c r="K50" s="10"/>
      <c r="L50" s="29">
        <v>223</v>
      </c>
      <c r="M50" s="23">
        <v>364</v>
      </c>
      <c r="N50" s="24">
        <v>318</v>
      </c>
      <c r="O50" s="10"/>
      <c r="P50" s="10"/>
      <c r="Q50" s="10"/>
      <c r="R50" s="10"/>
      <c r="S50" s="10"/>
      <c r="T50" s="10"/>
      <c r="U50" s="10"/>
      <c r="V50" s="10"/>
    </row>
    <row r="51" spans="1:22">
      <c r="A51" s="10"/>
      <c r="B51" s="29">
        <v>129</v>
      </c>
      <c r="C51" s="23">
        <v>130</v>
      </c>
      <c r="D51" s="24">
        <v>164</v>
      </c>
      <c r="E51" s="10"/>
      <c r="F51" s="10"/>
      <c r="G51" s="10"/>
      <c r="H51" s="10"/>
      <c r="I51" s="10"/>
      <c r="J51" s="10"/>
      <c r="K51" s="10"/>
      <c r="L51" s="29">
        <v>190</v>
      </c>
      <c r="M51" s="23">
        <v>336</v>
      </c>
      <c r="N51" s="24">
        <v>285</v>
      </c>
      <c r="O51" s="10"/>
      <c r="P51" s="10"/>
      <c r="Q51" s="10"/>
      <c r="R51" s="10"/>
      <c r="S51" s="10"/>
      <c r="T51" s="10"/>
      <c r="U51" s="10"/>
      <c r="V51" s="10"/>
    </row>
    <row r="52" spans="1:22">
      <c r="A52" s="10"/>
      <c r="B52" s="29">
        <v>170</v>
      </c>
      <c r="C52" s="23">
        <v>120</v>
      </c>
      <c r="D52" s="24">
        <v>159</v>
      </c>
      <c r="E52" s="10"/>
      <c r="F52" s="10"/>
      <c r="G52" s="10"/>
      <c r="H52" s="10"/>
      <c r="I52" s="10"/>
      <c r="J52" s="10"/>
      <c r="K52" s="10"/>
      <c r="L52" s="29">
        <v>326</v>
      </c>
      <c r="M52" s="23">
        <v>349</v>
      </c>
      <c r="N52" s="24">
        <v>343</v>
      </c>
      <c r="O52" s="10"/>
      <c r="P52" s="10"/>
      <c r="Q52" s="10"/>
      <c r="R52" s="10"/>
      <c r="S52" s="10"/>
      <c r="T52" s="10"/>
      <c r="U52" s="10"/>
      <c r="V52" s="10"/>
    </row>
    <row r="53" spans="1:22">
      <c r="A53" s="10"/>
      <c r="B53" s="29">
        <v>154</v>
      </c>
      <c r="C53" s="23">
        <v>146</v>
      </c>
      <c r="D53" s="24">
        <v>182</v>
      </c>
      <c r="E53" s="10"/>
      <c r="F53" s="10"/>
      <c r="G53" s="10"/>
      <c r="H53" s="10"/>
      <c r="I53" s="10"/>
      <c r="J53" s="10"/>
      <c r="K53" s="10"/>
      <c r="L53" s="29">
        <v>339</v>
      </c>
      <c r="M53" s="23">
        <v>219</v>
      </c>
      <c r="N53" s="24">
        <v>309</v>
      </c>
      <c r="O53" s="10"/>
      <c r="P53" s="10"/>
      <c r="Q53" s="10"/>
      <c r="R53" s="10"/>
      <c r="S53" s="10"/>
      <c r="T53" s="10"/>
      <c r="U53" s="10"/>
      <c r="V53" s="10"/>
    </row>
    <row r="54" spans="1:22">
      <c r="A54" s="10"/>
      <c r="B54" s="29">
        <v>147</v>
      </c>
      <c r="C54" s="23">
        <v>146</v>
      </c>
      <c r="D54" s="24">
        <v>176</v>
      </c>
      <c r="E54" s="10"/>
      <c r="F54" s="10"/>
      <c r="G54" s="10"/>
      <c r="H54" s="10"/>
      <c r="I54" s="10"/>
      <c r="J54" s="10"/>
      <c r="K54" s="10"/>
      <c r="L54" s="29">
        <v>281</v>
      </c>
      <c r="M54" s="23">
        <v>278</v>
      </c>
      <c r="N54" s="24">
        <v>338</v>
      </c>
      <c r="O54" s="10"/>
      <c r="P54" s="10"/>
      <c r="Q54" s="10"/>
      <c r="R54" s="10"/>
      <c r="S54" s="10"/>
      <c r="T54" s="10"/>
      <c r="U54" s="10"/>
      <c r="V54" s="10"/>
    </row>
    <row r="55" spans="1:22">
      <c r="A55" s="10"/>
      <c r="B55" s="40">
        <v>106</v>
      </c>
      <c r="C55" s="23">
        <v>121</v>
      </c>
      <c r="D55" s="24">
        <v>122</v>
      </c>
      <c r="E55" s="10"/>
      <c r="F55" s="10"/>
      <c r="G55" s="10"/>
      <c r="H55" s="10"/>
      <c r="I55" s="10"/>
      <c r="J55" s="10"/>
      <c r="K55" s="10"/>
      <c r="L55" s="29">
        <v>289</v>
      </c>
      <c r="M55" s="23">
        <v>345</v>
      </c>
      <c r="N55" s="24">
        <v>461</v>
      </c>
      <c r="O55" s="10"/>
      <c r="P55" s="10"/>
      <c r="Q55" s="10"/>
      <c r="R55" s="10"/>
      <c r="S55" s="10"/>
      <c r="T55" s="10"/>
      <c r="U55" s="10"/>
      <c r="V55" s="10"/>
    </row>
    <row r="56" spans="1:22">
      <c r="A56" s="10"/>
      <c r="B56" s="40">
        <v>156</v>
      </c>
      <c r="C56" s="23">
        <v>144</v>
      </c>
      <c r="D56" s="24">
        <v>142</v>
      </c>
      <c r="E56" s="10"/>
      <c r="F56" s="10"/>
      <c r="G56" s="10"/>
      <c r="H56" s="10"/>
      <c r="I56" s="10"/>
      <c r="J56" s="10"/>
      <c r="K56" s="10"/>
      <c r="L56" s="29">
        <v>326</v>
      </c>
      <c r="M56" s="23">
        <v>153</v>
      </c>
      <c r="N56" s="24">
        <v>230</v>
      </c>
      <c r="O56" s="10"/>
      <c r="P56" s="10"/>
      <c r="Q56" s="10"/>
      <c r="R56" s="10"/>
      <c r="S56" s="10"/>
      <c r="T56" s="10"/>
      <c r="U56" s="10"/>
      <c r="V56" s="10"/>
    </row>
    <row r="57" spans="1:22">
      <c r="A57" s="10"/>
      <c r="B57" s="40">
        <v>199</v>
      </c>
      <c r="C57" s="23">
        <v>164</v>
      </c>
      <c r="D57" s="24">
        <v>148</v>
      </c>
      <c r="E57" s="10"/>
      <c r="F57" s="10"/>
      <c r="G57" s="10"/>
      <c r="H57" s="10"/>
      <c r="I57" s="10"/>
      <c r="J57" s="10"/>
      <c r="K57" s="10"/>
      <c r="L57" s="29">
        <v>303</v>
      </c>
      <c r="M57" s="23">
        <v>272</v>
      </c>
      <c r="N57" s="24">
        <v>329</v>
      </c>
      <c r="O57" s="10"/>
      <c r="P57" s="10"/>
      <c r="Q57" s="10"/>
      <c r="R57" s="10"/>
      <c r="S57" s="10"/>
      <c r="T57" s="10"/>
      <c r="U57" s="10"/>
      <c r="V57" s="10"/>
    </row>
    <row r="58" spans="1:22">
      <c r="A58" s="10"/>
      <c r="B58" s="40">
        <v>163</v>
      </c>
      <c r="C58" s="23">
        <v>171</v>
      </c>
      <c r="D58" s="24">
        <v>152</v>
      </c>
      <c r="E58" s="10"/>
      <c r="F58" s="10"/>
      <c r="G58" s="10"/>
      <c r="H58" s="10"/>
      <c r="I58" s="10"/>
      <c r="J58" s="10"/>
      <c r="K58" s="10"/>
      <c r="L58" s="29">
        <v>273</v>
      </c>
      <c r="M58" s="23">
        <v>280</v>
      </c>
      <c r="N58" s="24">
        <v>330</v>
      </c>
      <c r="O58" s="10"/>
      <c r="P58" s="10"/>
      <c r="Q58" s="10"/>
      <c r="R58" s="10"/>
      <c r="S58" s="10"/>
      <c r="T58" s="10"/>
      <c r="U58" s="10"/>
      <c r="V58" s="10"/>
    </row>
    <row r="59" spans="1:22">
      <c r="A59" s="10"/>
      <c r="B59" s="40">
        <v>193</v>
      </c>
      <c r="C59" s="23">
        <v>136</v>
      </c>
      <c r="D59" s="24">
        <v>134</v>
      </c>
      <c r="E59" s="10"/>
      <c r="F59" s="10"/>
      <c r="G59" s="10"/>
      <c r="H59" s="10"/>
      <c r="I59" s="10"/>
      <c r="J59" s="10"/>
      <c r="K59" s="10"/>
      <c r="L59" s="29">
        <v>246</v>
      </c>
      <c r="M59" s="23">
        <v>302</v>
      </c>
      <c r="N59" s="24">
        <v>330</v>
      </c>
      <c r="O59" s="10"/>
      <c r="P59" s="10"/>
      <c r="Q59" s="10"/>
      <c r="R59" s="10"/>
      <c r="S59" s="10"/>
      <c r="T59" s="10"/>
      <c r="U59" s="10"/>
      <c r="V59" s="10"/>
    </row>
    <row r="60" spans="1:22">
      <c r="A60" s="10"/>
      <c r="B60" s="40">
        <v>113</v>
      </c>
      <c r="C60" s="23">
        <v>128</v>
      </c>
      <c r="D60" s="24">
        <v>167</v>
      </c>
      <c r="E60" s="10"/>
      <c r="F60" s="10"/>
      <c r="G60" s="10"/>
      <c r="H60" s="10"/>
      <c r="I60" s="10"/>
      <c r="J60" s="10"/>
      <c r="K60" s="10"/>
      <c r="L60" s="29">
        <v>269</v>
      </c>
      <c r="M60" s="23">
        <v>264</v>
      </c>
      <c r="N60" s="24">
        <v>283</v>
      </c>
      <c r="O60" s="10"/>
      <c r="P60" s="10"/>
      <c r="Q60" s="10"/>
      <c r="R60" s="10"/>
      <c r="S60" s="10"/>
      <c r="T60" s="10"/>
      <c r="U60" s="10"/>
      <c r="V60" s="10"/>
    </row>
    <row r="61" spans="1:22">
      <c r="A61" s="10"/>
      <c r="B61" s="40">
        <v>137</v>
      </c>
      <c r="C61" s="23">
        <v>151</v>
      </c>
      <c r="D61" s="24">
        <v>180</v>
      </c>
      <c r="E61" s="10"/>
      <c r="F61" s="10"/>
      <c r="G61" s="10"/>
      <c r="H61" s="10"/>
      <c r="I61" s="10"/>
      <c r="J61" s="10"/>
      <c r="K61" s="10"/>
      <c r="L61" s="29">
        <v>181</v>
      </c>
      <c r="M61" s="23">
        <v>374</v>
      </c>
      <c r="N61" s="24">
        <v>317</v>
      </c>
      <c r="O61" s="10"/>
      <c r="P61" s="10"/>
      <c r="Q61" s="10"/>
      <c r="R61" s="10"/>
      <c r="S61" s="10"/>
      <c r="T61" s="10"/>
      <c r="U61" s="10"/>
      <c r="V61" s="10"/>
    </row>
    <row r="62" spans="1:22">
      <c r="A62" s="10"/>
      <c r="B62" s="40">
        <v>180</v>
      </c>
      <c r="C62" s="23">
        <v>134</v>
      </c>
      <c r="D62" s="24">
        <v>149</v>
      </c>
      <c r="E62" s="10"/>
      <c r="F62" s="10"/>
      <c r="G62" s="10"/>
      <c r="H62" s="10"/>
      <c r="I62" s="10"/>
      <c r="J62" s="10"/>
      <c r="K62" s="10"/>
      <c r="L62" s="29">
        <v>228</v>
      </c>
      <c r="M62" s="23">
        <v>317</v>
      </c>
      <c r="N62" s="24">
        <v>391</v>
      </c>
      <c r="O62" s="10"/>
      <c r="P62" s="10"/>
      <c r="Q62" s="10"/>
      <c r="R62" s="10"/>
      <c r="S62" s="10"/>
      <c r="T62" s="10"/>
      <c r="U62" s="10"/>
      <c r="V62" s="10"/>
    </row>
    <row r="63" spans="1:22">
      <c r="A63" s="10"/>
      <c r="B63" s="40">
        <v>73</v>
      </c>
      <c r="C63" s="23">
        <v>147</v>
      </c>
      <c r="D63" s="24">
        <v>128</v>
      </c>
      <c r="E63" s="10"/>
      <c r="F63" s="10"/>
      <c r="G63" s="10"/>
      <c r="H63" s="10"/>
      <c r="I63" s="10"/>
      <c r="J63" s="10"/>
      <c r="K63" s="10"/>
      <c r="L63" s="29">
        <v>294</v>
      </c>
      <c r="M63" s="23">
        <v>316</v>
      </c>
      <c r="N63" s="24">
        <v>310</v>
      </c>
      <c r="O63" s="10"/>
      <c r="P63" s="10"/>
      <c r="Q63" s="10"/>
      <c r="R63" s="10"/>
      <c r="S63" s="10"/>
      <c r="T63" s="10"/>
      <c r="U63" s="10"/>
      <c r="V63" s="10"/>
    </row>
    <row r="64" spans="1:22">
      <c r="A64" s="10"/>
      <c r="B64" s="40">
        <v>146</v>
      </c>
      <c r="C64" s="23">
        <v>122</v>
      </c>
      <c r="D64" s="24">
        <v>163</v>
      </c>
      <c r="E64" s="10"/>
      <c r="F64" s="10"/>
      <c r="G64" s="10"/>
      <c r="H64" s="10"/>
      <c r="I64" s="10"/>
      <c r="J64" s="10"/>
      <c r="K64" s="10"/>
      <c r="L64" s="29">
        <v>218</v>
      </c>
      <c r="M64" s="23">
        <v>312</v>
      </c>
      <c r="N64" s="24">
        <v>397</v>
      </c>
      <c r="O64" s="10"/>
      <c r="P64" s="10"/>
      <c r="Q64" s="10"/>
      <c r="R64" s="10"/>
      <c r="S64" s="10"/>
      <c r="T64" s="10"/>
      <c r="U64" s="10"/>
      <c r="V64" s="10"/>
    </row>
    <row r="65" spans="1:22">
      <c r="A65" s="10"/>
      <c r="B65" s="40">
        <v>151</v>
      </c>
      <c r="C65" s="23">
        <v>155</v>
      </c>
      <c r="D65" s="24">
        <v>158</v>
      </c>
      <c r="E65" s="10"/>
      <c r="F65" s="10"/>
      <c r="G65" s="10"/>
      <c r="H65" s="10"/>
      <c r="I65" s="10"/>
      <c r="J65" s="10"/>
      <c r="K65" s="10"/>
      <c r="L65" s="29">
        <v>200</v>
      </c>
      <c r="M65" s="23">
        <v>258</v>
      </c>
      <c r="N65" s="24">
        <v>265</v>
      </c>
      <c r="O65" s="10"/>
      <c r="P65" s="10"/>
      <c r="Q65" s="10"/>
      <c r="R65" s="10"/>
      <c r="S65" s="10"/>
      <c r="T65" s="10"/>
      <c r="U65" s="10"/>
      <c r="V65" s="10"/>
    </row>
    <row r="66" spans="1:22">
      <c r="A66" s="10"/>
      <c r="B66" s="40">
        <v>105</v>
      </c>
      <c r="C66" s="23">
        <v>113</v>
      </c>
      <c r="D66" s="24">
        <v>159</v>
      </c>
      <c r="E66" s="10"/>
      <c r="F66" s="10"/>
      <c r="G66" s="10"/>
      <c r="H66" s="10"/>
      <c r="I66" s="10"/>
      <c r="J66" s="10"/>
      <c r="K66" s="10"/>
      <c r="L66" s="29">
        <v>296</v>
      </c>
      <c r="M66" s="23">
        <v>298</v>
      </c>
      <c r="N66" s="24">
        <v>346</v>
      </c>
      <c r="O66" s="10"/>
      <c r="P66" s="10"/>
      <c r="Q66" s="10"/>
      <c r="R66" s="10"/>
      <c r="S66" s="10"/>
      <c r="T66" s="10"/>
      <c r="U66" s="10"/>
      <c r="V66" s="10"/>
    </row>
    <row r="67" spans="1:22">
      <c r="A67" s="10"/>
      <c r="B67" s="40">
        <v>145</v>
      </c>
      <c r="C67" s="23">
        <v>122</v>
      </c>
      <c r="D67" s="24">
        <v>136</v>
      </c>
      <c r="E67" s="10"/>
      <c r="F67" s="10"/>
      <c r="G67" s="10"/>
      <c r="H67" s="10"/>
      <c r="I67" s="10"/>
      <c r="J67" s="10"/>
      <c r="K67" s="10"/>
      <c r="L67" s="29">
        <v>326</v>
      </c>
      <c r="M67" s="23">
        <v>295</v>
      </c>
      <c r="N67" s="24">
        <v>266</v>
      </c>
      <c r="O67" s="10"/>
      <c r="P67" s="10"/>
      <c r="Q67" s="10"/>
      <c r="R67" s="10"/>
      <c r="S67" s="10"/>
      <c r="T67" s="10"/>
      <c r="U67" s="10"/>
      <c r="V67" s="10"/>
    </row>
    <row r="68" spans="1:22">
      <c r="A68" s="10"/>
      <c r="B68" s="40">
        <v>132</v>
      </c>
      <c r="C68" s="23">
        <v>161</v>
      </c>
      <c r="D68" s="24">
        <v>194</v>
      </c>
      <c r="E68" s="10"/>
      <c r="F68" s="10"/>
      <c r="G68" s="10"/>
      <c r="H68" s="10"/>
      <c r="I68" s="10"/>
      <c r="J68" s="10"/>
      <c r="K68" s="10"/>
      <c r="L68" s="29">
        <v>245</v>
      </c>
      <c r="M68" s="23">
        <v>372</v>
      </c>
      <c r="N68" s="24">
        <v>323</v>
      </c>
      <c r="O68" s="10"/>
      <c r="P68" s="10"/>
      <c r="Q68" s="10"/>
      <c r="R68" s="10"/>
      <c r="S68" s="10"/>
      <c r="T68" s="10"/>
      <c r="U68" s="10"/>
      <c r="V68" s="10"/>
    </row>
    <row r="69" spans="1:22">
      <c r="A69" s="10"/>
      <c r="B69" s="40">
        <v>154</v>
      </c>
      <c r="C69" s="23">
        <v>161</v>
      </c>
      <c r="D69" s="24">
        <v>147</v>
      </c>
      <c r="E69" s="10"/>
      <c r="F69" s="10"/>
      <c r="G69" s="10"/>
      <c r="H69" s="10"/>
      <c r="I69" s="10"/>
      <c r="J69" s="10"/>
      <c r="K69" s="10"/>
      <c r="L69" s="29">
        <v>336</v>
      </c>
      <c r="M69" s="23">
        <v>247</v>
      </c>
      <c r="N69" s="24">
        <v>188</v>
      </c>
      <c r="O69" s="10"/>
      <c r="P69" s="10"/>
      <c r="Q69" s="10"/>
      <c r="R69" s="10"/>
      <c r="S69" s="10"/>
      <c r="T69" s="10"/>
      <c r="U69" s="10"/>
      <c r="V69" s="10"/>
    </row>
    <row r="70" spans="1:22">
      <c r="A70" s="10"/>
      <c r="B70" s="40">
        <v>134</v>
      </c>
      <c r="C70" s="23">
        <v>126</v>
      </c>
      <c r="D70" s="24">
        <v>182</v>
      </c>
      <c r="E70" s="10"/>
      <c r="F70" s="10"/>
      <c r="G70" s="10"/>
      <c r="H70" s="10"/>
      <c r="I70" s="10"/>
      <c r="J70" s="10"/>
      <c r="K70" s="10"/>
      <c r="L70" s="29">
        <v>189</v>
      </c>
      <c r="M70" s="23">
        <v>238</v>
      </c>
      <c r="N70" s="24">
        <v>300</v>
      </c>
      <c r="O70" s="10"/>
      <c r="P70" s="10"/>
      <c r="Q70" s="10"/>
      <c r="R70" s="10"/>
      <c r="S70" s="10"/>
      <c r="T70" s="10"/>
      <c r="U70" s="10"/>
      <c r="V70" s="10"/>
    </row>
    <row r="71" spans="1:22">
      <c r="A71" s="10"/>
      <c r="B71" s="40">
        <v>126</v>
      </c>
      <c r="C71" s="23">
        <v>158</v>
      </c>
      <c r="D71" s="24">
        <v>138</v>
      </c>
      <c r="E71" s="10"/>
      <c r="F71" s="10"/>
      <c r="G71" s="10"/>
      <c r="H71" s="10"/>
      <c r="I71" s="10"/>
      <c r="J71" s="10"/>
      <c r="K71" s="10"/>
      <c r="L71" s="29">
        <v>266</v>
      </c>
      <c r="M71" s="23">
        <v>371</v>
      </c>
      <c r="N71" s="24">
        <v>296</v>
      </c>
      <c r="O71" s="10"/>
      <c r="P71" s="10"/>
      <c r="Q71" s="10"/>
      <c r="R71" s="10"/>
      <c r="S71" s="10"/>
      <c r="T71" s="10"/>
      <c r="U71" s="10"/>
      <c r="V71" s="10"/>
    </row>
    <row r="72" spans="1:22">
      <c r="A72" s="10"/>
      <c r="B72" s="29">
        <v>109</v>
      </c>
      <c r="C72" s="23">
        <v>167</v>
      </c>
      <c r="D72" s="24">
        <v>164</v>
      </c>
      <c r="E72" s="10"/>
      <c r="F72" s="10"/>
      <c r="G72" s="10"/>
      <c r="H72" s="10"/>
      <c r="I72" s="10"/>
      <c r="J72" s="10"/>
      <c r="K72" s="10"/>
      <c r="L72" s="29">
        <v>446</v>
      </c>
      <c r="M72" s="23">
        <v>309</v>
      </c>
      <c r="N72" s="24">
        <v>209</v>
      </c>
      <c r="O72" s="10"/>
      <c r="P72" s="10"/>
      <c r="Q72" s="10"/>
      <c r="R72" s="10"/>
      <c r="S72" s="10"/>
      <c r="T72" s="10"/>
      <c r="U72" s="10"/>
      <c r="V72" s="10"/>
    </row>
    <row r="73" spans="1:22">
      <c r="A73" s="10"/>
      <c r="B73" s="29">
        <v>106</v>
      </c>
      <c r="C73" s="23">
        <v>131</v>
      </c>
      <c r="D73" s="24">
        <v>188</v>
      </c>
      <c r="E73" s="10"/>
      <c r="F73" s="10"/>
      <c r="G73" s="10"/>
      <c r="H73" s="10"/>
      <c r="I73" s="10"/>
      <c r="J73" s="10"/>
      <c r="K73" s="10"/>
      <c r="L73" s="29">
        <v>323</v>
      </c>
      <c r="M73" s="23">
        <v>283</v>
      </c>
      <c r="N73" s="24">
        <v>227</v>
      </c>
      <c r="O73" s="10"/>
      <c r="P73" s="10"/>
      <c r="Q73" s="10"/>
      <c r="R73" s="10"/>
      <c r="S73" s="10"/>
      <c r="T73" s="10"/>
      <c r="U73" s="10"/>
      <c r="V73" s="10"/>
    </row>
    <row r="74" spans="1:22">
      <c r="A74" s="10"/>
      <c r="B74" s="29">
        <v>140</v>
      </c>
      <c r="C74" s="23">
        <v>161</v>
      </c>
      <c r="D74" s="24">
        <v>177</v>
      </c>
      <c r="E74" s="10"/>
      <c r="F74" s="10"/>
      <c r="G74" s="10"/>
      <c r="H74" s="10"/>
      <c r="I74" s="10"/>
      <c r="J74" s="10"/>
      <c r="K74" s="10"/>
      <c r="L74" s="29">
        <v>278</v>
      </c>
      <c r="M74" s="23">
        <v>332</v>
      </c>
      <c r="N74" s="24">
        <v>377</v>
      </c>
      <c r="O74" s="10"/>
      <c r="P74" s="10"/>
      <c r="Q74" s="10"/>
      <c r="R74" s="10"/>
      <c r="S74" s="10"/>
      <c r="T74" s="10"/>
      <c r="U74" s="10"/>
      <c r="V74" s="10"/>
    </row>
    <row r="75" spans="1:22">
      <c r="A75" s="10"/>
      <c r="B75" s="29">
        <v>85</v>
      </c>
      <c r="C75" s="23">
        <v>133</v>
      </c>
      <c r="D75" s="24">
        <v>176</v>
      </c>
      <c r="E75" s="10"/>
      <c r="F75" s="10"/>
      <c r="G75" s="10"/>
      <c r="H75" s="10"/>
      <c r="I75" s="10"/>
      <c r="J75" s="10"/>
      <c r="K75" s="10"/>
      <c r="L75" s="29">
        <v>283</v>
      </c>
      <c r="M75" s="23">
        <v>287</v>
      </c>
      <c r="N75" s="24">
        <v>362</v>
      </c>
      <c r="O75" s="10"/>
      <c r="P75" s="10"/>
      <c r="Q75" s="10"/>
      <c r="R75" s="10"/>
      <c r="S75" s="10"/>
      <c r="T75" s="10"/>
      <c r="U75" s="10"/>
      <c r="V75" s="10"/>
    </row>
    <row r="76" spans="1:22">
      <c r="A76" s="10"/>
      <c r="B76" s="29">
        <v>120</v>
      </c>
      <c r="C76" s="23">
        <v>140</v>
      </c>
      <c r="D76" s="24">
        <v>192</v>
      </c>
      <c r="E76" s="10"/>
      <c r="F76" s="10"/>
      <c r="G76" s="10"/>
      <c r="H76" s="10"/>
      <c r="I76" s="10"/>
      <c r="J76" s="10"/>
      <c r="K76" s="10"/>
      <c r="L76" s="29">
        <v>231</v>
      </c>
      <c r="M76" s="23">
        <v>321</v>
      </c>
      <c r="N76" s="24">
        <v>255</v>
      </c>
      <c r="O76" s="10"/>
      <c r="P76" s="10"/>
      <c r="Q76" s="10"/>
      <c r="R76" s="10"/>
      <c r="S76" s="10"/>
      <c r="T76" s="10"/>
      <c r="U76" s="10"/>
      <c r="V76" s="10"/>
    </row>
    <row r="77" spans="1:22">
      <c r="A77" s="10"/>
      <c r="B77" s="29">
        <v>134</v>
      </c>
      <c r="C77" s="23">
        <v>138</v>
      </c>
      <c r="D77" s="24">
        <v>120</v>
      </c>
      <c r="E77" s="10"/>
      <c r="F77" s="10"/>
      <c r="G77" s="10"/>
      <c r="H77" s="10"/>
      <c r="I77" s="10"/>
      <c r="J77" s="10"/>
      <c r="K77" s="10"/>
      <c r="L77" s="29">
        <v>226</v>
      </c>
      <c r="M77" s="23">
        <v>362</v>
      </c>
      <c r="N77" s="24">
        <v>342</v>
      </c>
      <c r="O77" s="10"/>
      <c r="P77" s="10"/>
      <c r="Q77" s="10"/>
      <c r="R77" s="10"/>
      <c r="S77" s="10"/>
      <c r="T77" s="10"/>
      <c r="U77" s="10"/>
      <c r="V77" s="10"/>
    </row>
    <row r="78" spans="1:22">
      <c r="A78" s="10"/>
      <c r="B78" s="29">
        <v>118</v>
      </c>
      <c r="C78" s="23">
        <v>106</v>
      </c>
      <c r="D78" s="24">
        <v>222</v>
      </c>
      <c r="E78" s="10"/>
      <c r="F78" s="10"/>
      <c r="G78" s="10"/>
      <c r="H78" s="10"/>
      <c r="I78" s="10"/>
      <c r="J78" s="10"/>
      <c r="K78" s="10"/>
      <c r="L78" s="29">
        <v>141</v>
      </c>
      <c r="M78" s="23">
        <v>208</v>
      </c>
      <c r="N78" s="24">
        <v>309</v>
      </c>
      <c r="O78" s="10"/>
      <c r="P78" s="10"/>
      <c r="Q78" s="10"/>
      <c r="R78" s="10"/>
      <c r="S78" s="10"/>
      <c r="T78" s="10"/>
      <c r="U78" s="10"/>
      <c r="V78" s="10"/>
    </row>
    <row r="79" spans="1:22">
      <c r="A79" s="10"/>
      <c r="B79" s="29">
        <v>109</v>
      </c>
      <c r="C79" s="23">
        <v>151</v>
      </c>
      <c r="D79" s="24">
        <v>197</v>
      </c>
      <c r="E79" s="10"/>
      <c r="F79" s="10"/>
      <c r="G79" s="10"/>
      <c r="H79" s="10"/>
      <c r="I79" s="10"/>
      <c r="J79" s="10"/>
      <c r="K79" s="10"/>
      <c r="L79" s="29">
        <v>185</v>
      </c>
      <c r="M79" s="23">
        <v>313</v>
      </c>
      <c r="N79" s="24">
        <v>374</v>
      </c>
      <c r="O79" s="10"/>
      <c r="P79" s="10"/>
      <c r="Q79" s="10"/>
      <c r="R79" s="10"/>
      <c r="S79" s="10"/>
      <c r="T79" s="10"/>
      <c r="U79" s="10"/>
      <c r="V79" s="10"/>
    </row>
    <row r="80" spans="1:22">
      <c r="A80" s="10"/>
      <c r="B80" s="29">
        <v>161</v>
      </c>
      <c r="C80" s="23">
        <v>116</v>
      </c>
      <c r="D80" s="24">
        <v>162</v>
      </c>
      <c r="E80" s="10"/>
      <c r="F80" s="10"/>
      <c r="G80" s="10"/>
      <c r="H80" s="10"/>
      <c r="I80" s="10"/>
      <c r="J80" s="10"/>
      <c r="K80" s="10"/>
      <c r="L80" s="29">
        <v>275</v>
      </c>
      <c r="M80" s="23">
        <v>334</v>
      </c>
      <c r="N80" s="24">
        <v>233</v>
      </c>
      <c r="O80" s="10"/>
      <c r="P80" s="10"/>
      <c r="Q80" s="10"/>
      <c r="R80" s="10"/>
      <c r="S80" s="10"/>
      <c r="T80" s="10"/>
      <c r="U80" s="10"/>
      <c r="V80" s="10"/>
    </row>
    <row r="81" spans="1:22">
      <c r="A81" s="10"/>
      <c r="B81" s="29">
        <v>139</v>
      </c>
      <c r="C81" s="23">
        <v>124</v>
      </c>
      <c r="D81" s="24">
        <v>149</v>
      </c>
      <c r="E81" s="10"/>
      <c r="F81" s="10"/>
      <c r="G81" s="10"/>
      <c r="H81" s="10"/>
      <c r="I81" s="10"/>
      <c r="J81" s="10"/>
      <c r="K81" s="10"/>
      <c r="L81" s="29">
        <v>290</v>
      </c>
      <c r="M81" s="23">
        <v>303</v>
      </c>
      <c r="N81" s="24">
        <v>292</v>
      </c>
      <c r="O81" s="10"/>
      <c r="P81" s="10"/>
      <c r="Q81" s="10"/>
      <c r="R81" s="10"/>
      <c r="S81" s="10"/>
      <c r="T81" s="10"/>
      <c r="U81" s="10"/>
      <c r="V81" s="10"/>
    </row>
    <row r="82" spans="1:22">
      <c r="A82" s="10"/>
      <c r="B82" s="29">
        <v>129</v>
      </c>
      <c r="C82" s="23">
        <v>151</v>
      </c>
      <c r="D82" s="24">
        <v>167</v>
      </c>
      <c r="E82" s="10"/>
      <c r="F82" s="10"/>
      <c r="G82" s="10"/>
      <c r="H82" s="10"/>
      <c r="I82" s="10"/>
      <c r="J82" s="10"/>
      <c r="K82" s="10"/>
      <c r="L82" s="29">
        <v>288</v>
      </c>
      <c r="M82" s="23">
        <v>386</v>
      </c>
      <c r="N82" s="24">
        <v>216</v>
      </c>
      <c r="O82" s="10"/>
      <c r="P82" s="10"/>
      <c r="Q82" s="10"/>
      <c r="R82" s="10"/>
      <c r="S82" s="10"/>
      <c r="T82" s="10"/>
      <c r="U82" s="10"/>
      <c r="V82" s="10"/>
    </row>
    <row r="83" spans="1:22">
      <c r="A83" s="10"/>
      <c r="B83" s="29">
        <v>119</v>
      </c>
      <c r="C83" s="23">
        <v>115</v>
      </c>
      <c r="D83" s="24">
        <v>154</v>
      </c>
      <c r="E83" s="10"/>
      <c r="F83" s="10"/>
      <c r="G83" s="10"/>
      <c r="H83" s="10"/>
      <c r="I83" s="10"/>
      <c r="J83" s="10"/>
      <c r="K83" s="10"/>
      <c r="L83" s="29">
        <v>233</v>
      </c>
      <c r="M83" s="23">
        <v>305</v>
      </c>
      <c r="N83" s="24">
        <v>275</v>
      </c>
      <c r="O83" s="10"/>
      <c r="P83" s="10"/>
      <c r="Q83" s="10"/>
      <c r="R83" s="10"/>
      <c r="S83" s="10"/>
      <c r="T83" s="10"/>
      <c r="U83" s="10"/>
      <c r="V83" s="10"/>
    </row>
    <row r="84" spans="1:22">
      <c r="A84" s="10"/>
      <c r="B84" s="29">
        <v>178</v>
      </c>
      <c r="C84" s="23">
        <v>126</v>
      </c>
      <c r="D84" s="24">
        <v>160</v>
      </c>
      <c r="E84" s="10"/>
      <c r="F84" s="10"/>
      <c r="G84" s="10"/>
      <c r="H84" s="10"/>
      <c r="I84" s="10"/>
      <c r="J84" s="10"/>
      <c r="K84" s="10"/>
      <c r="L84" s="29">
        <v>317</v>
      </c>
      <c r="M84" s="23">
        <v>278</v>
      </c>
      <c r="N84" s="24">
        <v>295</v>
      </c>
      <c r="O84" s="10"/>
      <c r="P84" s="10"/>
      <c r="Q84" s="10"/>
      <c r="R84" s="10"/>
      <c r="S84" s="10"/>
      <c r="T84" s="10"/>
      <c r="U84" s="10"/>
      <c r="V84" s="10"/>
    </row>
    <row r="85" spans="1:22">
      <c r="A85" s="10"/>
      <c r="B85" s="29">
        <v>167</v>
      </c>
      <c r="C85" s="23">
        <v>158</v>
      </c>
      <c r="D85" s="24">
        <v>146</v>
      </c>
      <c r="E85" s="10"/>
      <c r="F85" s="10"/>
      <c r="G85" s="10"/>
      <c r="H85" s="10"/>
      <c r="I85" s="10"/>
      <c r="J85" s="10"/>
      <c r="K85" s="10"/>
      <c r="L85" s="29">
        <v>394</v>
      </c>
      <c r="M85" s="23">
        <v>252</v>
      </c>
      <c r="N85" s="24">
        <v>346</v>
      </c>
      <c r="O85" s="10"/>
      <c r="P85" s="10"/>
      <c r="Q85" s="10"/>
      <c r="R85" s="10"/>
      <c r="S85" s="10"/>
      <c r="T85" s="10"/>
      <c r="U85" s="10"/>
      <c r="V85" s="10"/>
    </row>
    <row r="86" spans="1:22">
      <c r="A86" s="10"/>
      <c r="B86" s="29">
        <v>98</v>
      </c>
      <c r="C86" s="23">
        <v>149</v>
      </c>
      <c r="D86" s="24">
        <v>171</v>
      </c>
      <c r="E86" s="10"/>
      <c r="F86" s="10"/>
      <c r="G86" s="10"/>
      <c r="H86" s="10"/>
      <c r="I86" s="10"/>
      <c r="J86" s="10"/>
      <c r="K86" s="10"/>
      <c r="L86" s="29">
        <v>322</v>
      </c>
      <c r="M86" s="23">
        <v>226</v>
      </c>
      <c r="N86" s="24">
        <v>291</v>
      </c>
      <c r="O86" s="10"/>
      <c r="P86" s="10"/>
      <c r="Q86" s="10"/>
      <c r="R86" s="10"/>
      <c r="S86" s="10"/>
      <c r="T86" s="10"/>
      <c r="U86" s="10"/>
      <c r="V86" s="10"/>
    </row>
    <row r="87" spans="1:22">
      <c r="A87" s="10"/>
      <c r="B87" s="29">
        <v>118</v>
      </c>
      <c r="C87" s="23">
        <v>124</v>
      </c>
      <c r="D87" s="24">
        <v>175</v>
      </c>
      <c r="E87" s="10"/>
      <c r="F87" s="10"/>
      <c r="G87" s="10"/>
      <c r="H87" s="10"/>
      <c r="I87" s="10"/>
      <c r="J87" s="10"/>
      <c r="K87" s="10"/>
      <c r="L87" s="29">
        <v>231</v>
      </c>
      <c r="M87" s="23">
        <v>273</v>
      </c>
      <c r="N87" s="24">
        <v>428</v>
      </c>
      <c r="O87" s="10"/>
      <c r="P87" s="10"/>
      <c r="Q87" s="10"/>
      <c r="R87" s="10"/>
      <c r="S87" s="10"/>
      <c r="T87" s="10"/>
      <c r="U87" s="10"/>
      <c r="V87" s="10"/>
    </row>
    <row r="88" spans="1:22">
      <c r="A88" s="10"/>
      <c r="B88" s="29">
        <v>152</v>
      </c>
      <c r="C88" s="23">
        <v>120</v>
      </c>
      <c r="D88" s="24">
        <v>208</v>
      </c>
      <c r="E88" s="10"/>
      <c r="F88" s="10"/>
      <c r="G88" s="10"/>
      <c r="H88" s="10"/>
      <c r="I88" s="10"/>
      <c r="J88" s="10"/>
      <c r="K88" s="10"/>
      <c r="L88" s="29">
        <v>319</v>
      </c>
      <c r="M88" s="23">
        <v>265</v>
      </c>
      <c r="N88" s="24">
        <v>400</v>
      </c>
      <c r="O88" s="10"/>
      <c r="P88" s="10"/>
      <c r="Q88" s="10"/>
      <c r="R88" s="10"/>
      <c r="S88" s="10"/>
      <c r="T88" s="10"/>
      <c r="U88" s="10"/>
      <c r="V88" s="10"/>
    </row>
    <row r="89" spans="1:22">
      <c r="A89" s="10"/>
      <c r="B89" s="29">
        <v>199</v>
      </c>
      <c r="C89" s="23">
        <v>143</v>
      </c>
      <c r="D89" s="24">
        <v>166</v>
      </c>
      <c r="E89" s="10"/>
      <c r="F89" s="10"/>
      <c r="G89" s="10"/>
      <c r="H89" s="10"/>
      <c r="I89" s="10"/>
      <c r="J89" s="10"/>
      <c r="K89" s="10"/>
      <c r="L89" s="29">
        <v>225</v>
      </c>
      <c r="M89" s="23">
        <v>283</v>
      </c>
      <c r="N89" s="24">
        <v>234</v>
      </c>
      <c r="O89" s="10"/>
      <c r="P89" s="10"/>
      <c r="Q89" s="10"/>
      <c r="R89" s="10"/>
      <c r="S89" s="10"/>
      <c r="T89" s="10"/>
      <c r="U89" s="10"/>
      <c r="V89" s="10"/>
    </row>
    <row r="90" spans="1:22">
      <c r="A90" s="10"/>
      <c r="B90" s="29">
        <v>158</v>
      </c>
      <c r="C90" s="23">
        <v>113</v>
      </c>
      <c r="D90" s="24">
        <v>176</v>
      </c>
      <c r="E90" s="10"/>
      <c r="F90" s="10"/>
      <c r="G90" s="10"/>
      <c r="H90" s="10"/>
      <c r="I90" s="10"/>
      <c r="J90" s="10"/>
      <c r="K90" s="10"/>
      <c r="L90" s="29">
        <v>331</v>
      </c>
      <c r="M90" s="23">
        <v>291</v>
      </c>
      <c r="N90" s="24">
        <v>227</v>
      </c>
      <c r="O90" s="10"/>
      <c r="P90" s="10"/>
      <c r="Q90" s="10"/>
      <c r="R90" s="10"/>
      <c r="S90" s="10"/>
      <c r="T90" s="10"/>
      <c r="U90" s="10"/>
      <c r="V90" s="10"/>
    </row>
    <row r="91" spans="1:22">
      <c r="A91" s="10"/>
      <c r="B91" s="29">
        <v>170</v>
      </c>
      <c r="C91" s="23">
        <v>124</v>
      </c>
      <c r="D91" s="24">
        <v>178</v>
      </c>
      <c r="E91" s="10"/>
      <c r="F91" s="10"/>
      <c r="G91" s="10"/>
      <c r="H91" s="10"/>
      <c r="I91" s="10"/>
      <c r="J91" s="10"/>
      <c r="K91" s="10"/>
      <c r="L91" s="29">
        <v>334</v>
      </c>
      <c r="M91" s="23">
        <v>291</v>
      </c>
      <c r="N91" s="24">
        <v>264</v>
      </c>
      <c r="O91" s="10"/>
      <c r="P91" s="10"/>
      <c r="Q91" s="10"/>
      <c r="R91" s="10"/>
      <c r="S91" s="10"/>
      <c r="T91" s="10"/>
      <c r="U91" s="10"/>
      <c r="V91" s="10"/>
    </row>
    <row r="92" spans="1:22">
      <c r="A92" s="10"/>
      <c r="B92" s="29">
        <v>162</v>
      </c>
      <c r="C92" s="23">
        <v>133</v>
      </c>
      <c r="D92" s="24">
        <v>152</v>
      </c>
      <c r="E92" s="10"/>
      <c r="F92" s="10"/>
      <c r="G92" s="10"/>
      <c r="H92" s="10"/>
      <c r="I92" s="10"/>
      <c r="J92" s="10"/>
      <c r="K92" s="10"/>
      <c r="L92" s="29">
        <v>281</v>
      </c>
      <c r="M92" s="23">
        <v>290</v>
      </c>
      <c r="N92" s="24">
        <v>263</v>
      </c>
      <c r="O92" s="10"/>
      <c r="P92" s="10"/>
      <c r="Q92" s="10"/>
      <c r="R92" s="10"/>
      <c r="S92" s="10"/>
      <c r="T92" s="10"/>
      <c r="U92" s="10"/>
      <c r="V92" s="10"/>
    </row>
    <row r="93" spans="1:22">
      <c r="A93" s="10"/>
      <c r="B93" s="29">
        <v>117</v>
      </c>
      <c r="C93" s="23">
        <v>135</v>
      </c>
      <c r="D93" s="24">
        <v>155</v>
      </c>
      <c r="E93" s="10"/>
      <c r="F93" s="10"/>
      <c r="G93" s="10"/>
      <c r="H93" s="10"/>
      <c r="I93" s="10"/>
      <c r="J93" s="10"/>
      <c r="K93" s="10"/>
      <c r="L93" s="29">
        <v>247</v>
      </c>
      <c r="M93" s="23">
        <v>253</v>
      </c>
      <c r="N93" s="24">
        <v>196</v>
      </c>
      <c r="O93" s="10"/>
      <c r="P93" s="10"/>
      <c r="Q93" s="10"/>
      <c r="R93" s="10"/>
      <c r="S93" s="10"/>
      <c r="T93" s="10"/>
      <c r="U93" s="10"/>
      <c r="V93" s="10"/>
    </row>
    <row r="94" spans="1:22">
      <c r="A94" s="10"/>
      <c r="B94" s="29">
        <v>145</v>
      </c>
      <c r="C94" s="23">
        <v>120</v>
      </c>
      <c r="D94" s="24">
        <v>166</v>
      </c>
      <c r="E94" s="10"/>
      <c r="F94" s="10"/>
      <c r="G94" s="10"/>
      <c r="H94" s="10"/>
      <c r="I94" s="10"/>
      <c r="J94" s="10"/>
      <c r="K94" s="10"/>
      <c r="L94" s="29">
        <v>331</v>
      </c>
      <c r="M94" s="23">
        <v>396</v>
      </c>
      <c r="N94" s="24">
        <v>253</v>
      </c>
      <c r="O94" s="10"/>
      <c r="P94" s="10"/>
      <c r="Q94" s="10"/>
      <c r="R94" s="10"/>
      <c r="S94" s="10"/>
      <c r="T94" s="10"/>
      <c r="U94" s="10"/>
      <c r="V94" s="10"/>
    </row>
    <row r="95" spans="1:22">
      <c r="A95" s="10"/>
      <c r="B95" s="29">
        <v>130</v>
      </c>
      <c r="C95" s="23">
        <v>93</v>
      </c>
      <c r="D95" s="24">
        <v>162</v>
      </c>
      <c r="E95" s="10"/>
      <c r="F95" s="10"/>
      <c r="G95" s="10"/>
      <c r="H95" s="10"/>
      <c r="I95" s="10"/>
      <c r="J95" s="10"/>
      <c r="K95" s="10"/>
      <c r="L95" s="29">
        <v>322</v>
      </c>
      <c r="M95" s="23">
        <v>283</v>
      </c>
      <c r="N95" s="24">
        <v>300</v>
      </c>
      <c r="O95" s="10"/>
      <c r="P95" s="10"/>
      <c r="Q95" s="10"/>
      <c r="R95" s="10"/>
      <c r="S95" s="10"/>
      <c r="T95" s="10"/>
      <c r="U95" s="10"/>
      <c r="V95" s="10"/>
    </row>
    <row r="96" spans="1:22">
      <c r="A96" s="10"/>
      <c r="B96" s="29">
        <v>201</v>
      </c>
      <c r="C96" s="23">
        <v>123</v>
      </c>
      <c r="D96" s="24">
        <v>165</v>
      </c>
      <c r="E96" s="10"/>
      <c r="F96" s="10"/>
      <c r="G96" s="10"/>
      <c r="H96" s="10"/>
      <c r="I96" s="10"/>
      <c r="J96" s="10"/>
      <c r="K96" s="10"/>
      <c r="L96" s="29">
        <v>248</v>
      </c>
      <c r="M96" s="23">
        <v>241</v>
      </c>
      <c r="N96" s="24">
        <v>303</v>
      </c>
      <c r="O96" s="10"/>
      <c r="P96" s="10"/>
      <c r="Q96" s="10"/>
      <c r="R96" s="10"/>
      <c r="S96" s="10"/>
      <c r="T96" s="10"/>
      <c r="U96" s="10"/>
      <c r="V96" s="10"/>
    </row>
    <row r="97" spans="1:22">
      <c r="A97" s="10"/>
      <c r="B97" s="29">
        <v>159</v>
      </c>
      <c r="C97" s="23">
        <v>111</v>
      </c>
      <c r="D97" s="24">
        <v>154</v>
      </c>
      <c r="E97" s="10"/>
      <c r="F97" s="10"/>
      <c r="G97" s="10"/>
      <c r="H97" s="10"/>
      <c r="I97" s="10"/>
      <c r="J97" s="10"/>
      <c r="K97" s="10"/>
      <c r="L97" s="29">
        <v>249</v>
      </c>
      <c r="M97" s="23">
        <v>336</v>
      </c>
      <c r="N97" s="24">
        <v>329</v>
      </c>
      <c r="O97" s="10"/>
      <c r="P97" s="10"/>
      <c r="Q97" s="10"/>
      <c r="R97" s="10"/>
      <c r="S97" s="10"/>
      <c r="T97" s="10"/>
      <c r="U97" s="10"/>
      <c r="V97" s="10"/>
    </row>
    <row r="98" spans="1:22">
      <c r="A98" s="10"/>
      <c r="B98" s="29">
        <v>136</v>
      </c>
      <c r="C98" s="23">
        <v>155</v>
      </c>
      <c r="D98" s="24">
        <v>223</v>
      </c>
      <c r="E98" s="10"/>
      <c r="F98" s="10"/>
      <c r="G98" s="10"/>
      <c r="H98" s="10"/>
      <c r="I98" s="10"/>
      <c r="J98" s="10"/>
      <c r="K98" s="10"/>
      <c r="L98" s="29">
        <v>312</v>
      </c>
      <c r="M98" s="23">
        <v>304</v>
      </c>
      <c r="N98" s="24">
        <v>235</v>
      </c>
      <c r="O98" s="10"/>
      <c r="P98" s="10"/>
      <c r="Q98" s="10"/>
      <c r="R98" s="10"/>
      <c r="S98" s="10"/>
      <c r="T98" s="10"/>
      <c r="U98" s="10"/>
      <c r="V98" s="10"/>
    </row>
    <row r="99" spans="1:22">
      <c r="A99" s="10"/>
      <c r="B99" s="29">
        <v>144</v>
      </c>
      <c r="C99" s="23">
        <v>118</v>
      </c>
      <c r="D99" s="24">
        <v>148</v>
      </c>
      <c r="E99" s="10"/>
      <c r="F99" s="10"/>
      <c r="G99" s="10"/>
      <c r="H99" s="10"/>
      <c r="I99" s="10"/>
      <c r="J99" s="10"/>
      <c r="K99" s="10"/>
      <c r="L99" s="29">
        <v>292</v>
      </c>
      <c r="M99" s="23">
        <v>294</v>
      </c>
      <c r="N99" s="24">
        <v>344</v>
      </c>
      <c r="O99" s="10"/>
      <c r="P99" s="10"/>
      <c r="Q99" s="10"/>
      <c r="R99" s="10"/>
      <c r="S99" s="10"/>
      <c r="T99" s="10"/>
      <c r="U99" s="10"/>
      <c r="V99" s="10"/>
    </row>
    <row r="100" spans="1:22">
      <c r="A100" s="10"/>
      <c r="B100" s="29">
        <v>145</v>
      </c>
      <c r="C100" s="23">
        <v>122</v>
      </c>
      <c r="D100" s="24">
        <v>171</v>
      </c>
      <c r="E100" s="10"/>
      <c r="F100" s="10"/>
      <c r="G100" s="10"/>
      <c r="H100" s="10"/>
      <c r="I100" s="10"/>
      <c r="J100" s="10"/>
      <c r="K100" s="10"/>
      <c r="L100" s="29">
        <v>265</v>
      </c>
      <c r="M100" s="23">
        <v>314</v>
      </c>
      <c r="N100" s="24">
        <v>319</v>
      </c>
      <c r="O100" s="10"/>
      <c r="P100" s="10"/>
      <c r="Q100" s="10"/>
      <c r="R100" s="10"/>
      <c r="S100" s="10"/>
      <c r="T100" s="10"/>
      <c r="U100" s="10"/>
      <c r="V100" s="10"/>
    </row>
    <row r="101" spans="1:22">
      <c r="A101" s="10"/>
      <c r="B101" s="29">
        <v>125</v>
      </c>
      <c r="C101" s="23">
        <v>109</v>
      </c>
      <c r="D101" s="24">
        <v>120</v>
      </c>
      <c r="E101" s="10"/>
      <c r="F101" s="10"/>
      <c r="G101" s="10"/>
      <c r="H101" s="10"/>
      <c r="I101" s="10"/>
      <c r="J101" s="10"/>
      <c r="K101" s="10"/>
      <c r="L101" s="29">
        <v>220</v>
      </c>
      <c r="M101" s="23">
        <v>201</v>
      </c>
      <c r="N101" s="24">
        <v>414</v>
      </c>
      <c r="O101" s="10"/>
      <c r="P101" s="10"/>
      <c r="Q101" s="10"/>
      <c r="R101" s="10"/>
      <c r="S101" s="10"/>
      <c r="T101" s="10"/>
      <c r="U101" s="10"/>
      <c r="V101" s="10"/>
    </row>
    <row r="102" spans="1:22">
      <c r="A102" s="10"/>
      <c r="B102" s="29"/>
      <c r="C102" s="23">
        <v>132</v>
      </c>
      <c r="D102" s="24">
        <v>171</v>
      </c>
      <c r="E102" s="10"/>
      <c r="F102" s="10"/>
      <c r="G102" s="10"/>
      <c r="H102" s="10"/>
      <c r="I102" s="10"/>
      <c r="J102" s="10"/>
      <c r="K102" s="10"/>
      <c r="L102" s="29">
        <v>294</v>
      </c>
      <c r="M102" s="23">
        <v>351</v>
      </c>
      <c r="N102" s="24">
        <v>301</v>
      </c>
      <c r="O102" s="10"/>
      <c r="P102" s="10"/>
      <c r="Q102" s="10"/>
      <c r="R102" s="10"/>
      <c r="S102" s="10"/>
      <c r="T102" s="10"/>
      <c r="U102" s="10"/>
      <c r="V102" s="10"/>
    </row>
    <row r="103" spans="1:22">
      <c r="A103" s="10"/>
      <c r="B103" s="29"/>
      <c r="C103" s="23">
        <v>129</v>
      </c>
      <c r="D103" s="24">
        <v>101</v>
      </c>
      <c r="E103" s="10"/>
      <c r="F103" s="10"/>
      <c r="G103" s="10"/>
      <c r="H103" s="10"/>
      <c r="I103" s="10"/>
      <c r="J103" s="10"/>
      <c r="K103" s="10"/>
      <c r="L103" s="29">
        <v>359</v>
      </c>
      <c r="M103" s="23">
        <v>311</v>
      </c>
      <c r="N103" s="24">
        <v>240</v>
      </c>
      <c r="O103" s="10"/>
      <c r="P103" s="10"/>
      <c r="Q103" s="10"/>
      <c r="R103" s="10"/>
      <c r="S103" s="10"/>
      <c r="T103" s="10"/>
      <c r="U103" s="10"/>
      <c r="V103" s="10"/>
    </row>
    <row r="104" spans="1:22">
      <c r="A104" s="10"/>
      <c r="B104" s="29"/>
      <c r="C104" s="23">
        <v>122</v>
      </c>
      <c r="D104" s="24">
        <v>139</v>
      </c>
      <c r="E104" s="10"/>
      <c r="F104" s="10"/>
      <c r="G104" s="10"/>
      <c r="H104" s="10"/>
      <c r="I104" s="10"/>
      <c r="J104" s="10"/>
      <c r="K104" s="10"/>
      <c r="L104" s="29">
        <v>279</v>
      </c>
      <c r="M104" s="23">
        <v>236</v>
      </c>
      <c r="N104" s="24">
        <v>383</v>
      </c>
      <c r="O104" s="10"/>
      <c r="P104" s="10"/>
      <c r="Q104" s="10"/>
      <c r="R104" s="10"/>
      <c r="S104" s="10"/>
      <c r="T104" s="10"/>
      <c r="U104" s="10"/>
      <c r="V104" s="10"/>
    </row>
    <row r="105" spans="1:22">
      <c r="A105" s="10"/>
      <c r="B105" s="29"/>
      <c r="C105" s="23">
        <v>119</v>
      </c>
      <c r="D105" s="24">
        <v>188</v>
      </c>
      <c r="E105" s="10"/>
      <c r="F105" s="10"/>
      <c r="G105" s="10"/>
      <c r="H105" s="10"/>
      <c r="I105" s="10"/>
      <c r="J105" s="10"/>
      <c r="K105" s="10"/>
      <c r="L105" s="29">
        <v>353</v>
      </c>
      <c r="M105" s="23">
        <v>290</v>
      </c>
      <c r="N105" s="24">
        <v>372</v>
      </c>
      <c r="O105" s="10"/>
      <c r="P105" s="10"/>
      <c r="Q105" s="10"/>
      <c r="R105" s="10"/>
      <c r="S105" s="10"/>
      <c r="T105" s="10"/>
      <c r="U105" s="10"/>
      <c r="V105" s="10"/>
    </row>
    <row r="106" spans="1:22">
      <c r="A106" s="10"/>
      <c r="B106" s="29"/>
      <c r="C106" s="23">
        <v>156</v>
      </c>
      <c r="D106" s="24">
        <v>157</v>
      </c>
      <c r="E106" s="10"/>
      <c r="F106" s="10"/>
      <c r="G106" s="10"/>
      <c r="H106" s="10"/>
      <c r="I106" s="10"/>
      <c r="J106" s="10"/>
      <c r="K106" s="10"/>
      <c r="L106" s="29">
        <v>278</v>
      </c>
      <c r="M106" s="23">
        <v>429</v>
      </c>
      <c r="N106" s="24">
        <v>237</v>
      </c>
      <c r="O106" s="10"/>
      <c r="P106" s="10"/>
      <c r="Q106" s="10"/>
      <c r="R106" s="10"/>
      <c r="S106" s="10"/>
      <c r="T106" s="10"/>
      <c r="U106" s="10"/>
      <c r="V106" s="10"/>
    </row>
    <row r="107" spans="1:22">
      <c r="A107" s="10"/>
      <c r="B107" s="29"/>
      <c r="C107" s="23">
        <v>140</v>
      </c>
      <c r="D107" s="24">
        <v>112</v>
      </c>
      <c r="E107" s="10"/>
      <c r="F107" s="10"/>
      <c r="G107" s="10"/>
      <c r="H107" s="10"/>
      <c r="I107" s="10"/>
      <c r="J107" s="10"/>
      <c r="K107" s="10"/>
      <c r="L107" s="29">
        <v>191</v>
      </c>
      <c r="M107" s="23">
        <v>201</v>
      </c>
      <c r="N107" s="24">
        <v>202</v>
      </c>
      <c r="O107" s="10"/>
      <c r="P107" s="10"/>
      <c r="Q107" s="10"/>
      <c r="R107" s="10"/>
      <c r="S107" s="10"/>
      <c r="T107" s="10"/>
      <c r="U107" s="10"/>
      <c r="V107" s="10"/>
    </row>
    <row r="108" spans="1:22">
      <c r="A108" s="10"/>
      <c r="B108" s="29"/>
      <c r="C108" s="23"/>
      <c r="D108" s="24">
        <v>116</v>
      </c>
      <c r="E108" s="10"/>
      <c r="F108" s="10"/>
      <c r="G108" s="10"/>
      <c r="H108" s="10"/>
      <c r="I108" s="10"/>
      <c r="J108" s="10"/>
      <c r="K108" s="10"/>
      <c r="L108" s="29">
        <v>360</v>
      </c>
      <c r="M108" s="23">
        <v>319</v>
      </c>
      <c r="N108" s="24">
        <v>346</v>
      </c>
      <c r="O108" s="10"/>
      <c r="P108" s="10"/>
      <c r="Q108" s="10"/>
      <c r="R108" s="10"/>
      <c r="S108" s="10"/>
      <c r="T108" s="10"/>
      <c r="U108" s="10"/>
      <c r="V108" s="10"/>
    </row>
    <row r="109" spans="1:22">
      <c r="A109" s="10"/>
      <c r="B109" s="29"/>
      <c r="C109" s="23"/>
      <c r="D109" s="24">
        <v>141</v>
      </c>
      <c r="E109" s="10"/>
      <c r="F109" s="10"/>
      <c r="G109" s="10"/>
      <c r="H109" s="10"/>
      <c r="I109" s="10"/>
      <c r="J109" s="10"/>
      <c r="K109" s="10"/>
      <c r="L109" s="29">
        <v>340</v>
      </c>
      <c r="M109" s="23">
        <v>206</v>
      </c>
      <c r="N109" s="24">
        <v>300</v>
      </c>
      <c r="O109" s="10"/>
      <c r="P109" s="10"/>
      <c r="Q109" s="10"/>
      <c r="R109" s="10"/>
      <c r="S109" s="10"/>
      <c r="T109" s="10"/>
      <c r="U109" s="10"/>
      <c r="V109" s="10"/>
    </row>
    <row r="110" spans="1:22">
      <c r="A110" s="10"/>
      <c r="B110" s="29"/>
      <c r="C110" s="23"/>
      <c r="D110" s="24">
        <v>120</v>
      </c>
      <c r="E110" s="10"/>
      <c r="F110" s="10"/>
      <c r="G110" s="10"/>
      <c r="H110" s="10"/>
      <c r="I110" s="10"/>
      <c r="J110" s="10"/>
      <c r="K110" s="10"/>
      <c r="L110" s="29">
        <v>296</v>
      </c>
      <c r="M110" s="23">
        <v>333</v>
      </c>
      <c r="N110" s="24">
        <v>268</v>
      </c>
      <c r="O110" s="10"/>
      <c r="P110" s="10"/>
      <c r="Q110" s="10"/>
      <c r="R110" s="10"/>
      <c r="S110" s="10"/>
      <c r="T110" s="10"/>
      <c r="U110" s="10"/>
      <c r="V110" s="10"/>
    </row>
    <row r="111" spans="1:22">
      <c r="A111" s="10"/>
      <c r="B111" s="29"/>
      <c r="C111" s="23"/>
      <c r="D111" s="24">
        <v>145</v>
      </c>
      <c r="E111" s="10"/>
      <c r="F111" s="10"/>
      <c r="G111" s="10"/>
      <c r="H111" s="10"/>
      <c r="I111" s="10"/>
      <c r="J111" s="10"/>
      <c r="K111" s="10"/>
      <c r="L111" s="29"/>
      <c r="M111" s="23">
        <v>296</v>
      </c>
      <c r="N111" s="24">
        <v>299</v>
      </c>
      <c r="O111" s="10"/>
      <c r="P111" s="10"/>
      <c r="Q111" s="10"/>
      <c r="R111" s="10"/>
      <c r="S111" s="10"/>
      <c r="T111" s="10"/>
      <c r="U111" s="10"/>
      <c r="V111" s="10"/>
    </row>
    <row r="112" spans="1:22">
      <c r="A112" s="10"/>
      <c r="B112" s="29"/>
      <c r="C112" s="23"/>
      <c r="D112" s="24">
        <v>132</v>
      </c>
      <c r="E112" s="10"/>
      <c r="F112" s="10"/>
      <c r="G112" s="10"/>
      <c r="H112" s="10"/>
      <c r="I112" s="10"/>
      <c r="J112" s="10"/>
      <c r="K112" s="10"/>
      <c r="L112" s="29"/>
      <c r="M112" s="23">
        <v>320</v>
      </c>
      <c r="N112" s="24">
        <v>314</v>
      </c>
      <c r="O112" s="10"/>
      <c r="P112" s="10"/>
      <c r="Q112" s="10"/>
      <c r="R112" s="10"/>
      <c r="S112" s="10"/>
      <c r="T112" s="10"/>
      <c r="U112" s="10"/>
      <c r="V112" s="10"/>
    </row>
    <row r="113" spans="1:22">
      <c r="A113" s="10"/>
      <c r="B113" s="29"/>
      <c r="C113" s="23"/>
      <c r="D113" s="24">
        <v>142</v>
      </c>
      <c r="E113" s="10"/>
      <c r="F113" s="10"/>
      <c r="G113" s="10"/>
      <c r="H113" s="10"/>
      <c r="I113" s="10"/>
      <c r="J113" s="10"/>
      <c r="K113" s="10"/>
      <c r="L113" s="29"/>
      <c r="M113" s="23">
        <v>263</v>
      </c>
      <c r="N113" s="24">
        <v>374</v>
      </c>
      <c r="O113" s="10"/>
      <c r="P113" s="10"/>
      <c r="Q113" s="10"/>
      <c r="R113" s="10"/>
      <c r="S113" s="10"/>
      <c r="T113" s="10"/>
      <c r="U113" s="10"/>
      <c r="V113" s="10"/>
    </row>
    <row r="114" spans="1:22">
      <c r="A114" s="10"/>
      <c r="B114" s="29"/>
      <c r="C114" s="23"/>
      <c r="D114" s="24">
        <v>116</v>
      </c>
      <c r="E114" s="10"/>
      <c r="F114" s="10"/>
      <c r="G114" s="10"/>
      <c r="H114" s="10"/>
      <c r="I114" s="10"/>
      <c r="J114" s="10"/>
      <c r="K114" s="10"/>
      <c r="L114" s="29"/>
      <c r="M114" s="23">
        <v>256</v>
      </c>
      <c r="N114" s="24">
        <v>353</v>
      </c>
      <c r="O114" s="10"/>
      <c r="P114" s="10"/>
      <c r="Q114" s="10"/>
      <c r="R114" s="10"/>
      <c r="S114" s="10"/>
      <c r="T114" s="10"/>
      <c r="U114" s="10"/>
      <c r="V114" s="10"/>
    </row>
    <row r="115" spans="1:22">
      <c r="A115" s="10"/>
      <c r="B115" s="29"/>
      <c r="C115" s="23"/>
      <c r="D115" s="24">
        <v>139</v>
      </c>
      <c r="E115" s="10"/>
      <c r="F115" s="10"/>
      <c r="G115" s="10"/>
      <c r="H115" s="10"/>
      <c r="I115" s="10"/>
      <c r="J115" s="10"/>
      <c r="K115" s="10"/>
      <c r="L115" s="29"/>
      <c r="M115" s="23">
        <v>319</v>
      </c>
      <c r="N115" s="24">
        <v>205</v>
      </c>
      <c r="O115" s="10"/>
      <c r="P115" s="10"/>
      <c r="Q115" s="10"/>
      <c r="R115" s="10"/>
      <c r="S115" s="10"/>
      <c r="T115" s="10"/>
      <c r="U115" s="10"/>
      <c r="V115" s="10"/>
    </row>
    <row r="116" spans="1:22">
      <c r="A116" s="10"/>
      <c r="B116" s="29"/>
      <c r="C116" s="23"/>
      <c r="D116" s="24">
        <v>127</v>
      </c>
      <c r="E116" s="10"/>
      <c r="F116" s="10"/>
      <c r="G116" s="10"/>
      <c r="H116" s="10"/>
      <c r="I116" s="10"/>
      <c r="J116" s="10"/>
      <c r="K116" s="10"/>
      <c r="L116" s="29"/>
      <c r="M116" s="23">
        <v>328</v>
      </c>
      <c r="N116" s="24">
        <v>239</v>
      </c>
      <c r="O116" s="10"/>
      <c r="P116" s="10"/>
      <c r="Q116" s="10"/>
      <c r="R116" s="10"/>
      <c r="S116" s="10"/>
      <c r="T116" s="10"/>
      <c r="U116" s="10"/>
      <c r="V116" s="10"/>
    </row>
    <row r="117" spans="1:22">
      <c r="A117" s="10"/>
      <c r="B117" s="29"/>
      <c r="C117" s="23"/>
      <c r="D117" s="24">
        <v>122</v>
      </c>
      <c r="E117" s="10"/>
      <c r="F117" s="10"/>
      <c r="G117" s="10"/>
      <c r="H117" s="10"/>
      <c r="I117" s="10"/>
      <c r="J117" s="10"/>
      <c r="K117" s="10"/>
      <c r="L117" s="29"/>
      <c r="M117" s="23">
        <v>368</v>
      </c>
      <c r="N117" s="24">
        <v>324</v>
      </c>
      <c r="O117" s="10"/>
      <c r="P117" s="10"/>
      <c r="Q117" s="10"/>
      <c r="R117" s="10"/>
      <c r="S117" s="10"/>
      <c r="T117" s="10"/>
      <c r="U117" s="10"/>
      <c r="V117" s="10"/>
    </row>
    <row r="118" spans="1:22">
      <c r="A118" s="10"/>
      <c r="B118" s="29"/>
      <c r="C118" s="23"/>
      <c r="D118" s="24">
        <v>163</v>
      </c>
      <c r="E118" s="10"/>
      <c r="F118" s="10"/>
      <c r="G118" s="10"/>
      <c r="H118" s="10"/>
      <c r="I118" s="10"/>
      <c r="J118" s="10"/>
      <c r="K118" s="10"/>
      <c r="L118" s="29"/>
      <c r="M118" s="23">
        <v>221</v>
      </c>
      <c r="N118" s="24">
        <v>322</v>
      </c>
      <c r="O118" s="10"/>
      <c r="P118" s="10"/>
      <c r="Q118" s="10"/>
      <c r="R118" s="10"/>
      <c r="S118" s="10"/>
      <c r="T118" s="10"/>
      <c r="U118" s="10"/>
      <c r="V118" s="10"/>
    </row>
    <row r="119" spans="1:22">
      <c r="A119" s="10"/>
      <c r="B119" s="29"/>
      <c r="C119" s="23"/>
      <c r="D119" s="24">
        <v>173</v>
      </c>
      <c r="E119" s="10"/>
      <c r="F119" s="10"/>
      <c r="G119" s="10"/>
      <c r="H119" s="10"/>
      <c r="I119" s="10"/>
      <c r="J119" s="10"/>
      <c r="K119" s="10"/>
      <c r="L119" s="29"/>
      <c r="M119" s="23">
        <v>367</v>
      </c>
      <c r="N119" s="24">
        <v>279</v>
      </c>
      <c r="O119" s="10"/>
      <c r="P119" s="10"/>
      <c r="Q119" s="10"/>
      <c r="R119" s="10"/>
      <c r="S119" s="10"/>
      <c r="T119" s="10"/>
      <c r="U119" s="10"/>
      <c r="V119" s="10"/>
    </row>
    <row r="120" spans="1:22">
      <c r="A120" s="10"/>
      <c r="B120" s="29"/>
      <c r="C120" s="23"/>
      <c r="D120" s="24">
        <v>93</v>
      </c>
      <c r="E120" s="10"/>
      <c r="F120" s="10"/>
      <c r="G120" s="10"/>
      <c r="H120" s="10"/>
      <c r="I120" s="10"/>
      <c r="J120" s="10"/>
      <c r="K120" s="10"/>
      <c r="L120" s="29"/>
      <c r="M120" s="23">
        <v>256</v>
      </c>
      <c r="N120" s="24">
        <v>214</v>
      </c>
      <c r="O120" s="10"/>
      <c r="P120" s="10"/>
      <c r="Q120" s="10"/>
      <c r="R120" s="10"/>
      <c r="S120" s="10"/>
      <c r="T120" s="10"/>
      <c r="U120" s="10"/>
      <c r="V120" s="10"/>
    </row>
    <row r="121" spans="1:22">
      <c r="A121" s="10"/>
      <c r="B121" s="29"/>
      <c r="C121" s="23"/>
      <c r="D121" s="24">
        <v>157</v>
      </c>
      <c r="E121" s="10"/>
      <c r="F121" s="10"/>
      <c r="G121" s="10"/>
      <c r="H121" s="10"/>
      <c r="I121" s="10"/>
      <c r="J121" s="10"/>
      <c r="K121" s="10"/>
      <c r="L121" s="29"/>
      <c r="M121" s="23">
        <v>237</v>
      </c>
      <c r="N121" s="24">
        <v>342</v>
      </c>
      <c r="O121" s="10"/>
      <c r="P121" s="10"/>
      <c r="Q121" s="10"/>
      <c r="R121" s="10"/>
      <c r="S121" s="10"/>
      <c r="T121" s="10"/>
      <c r="U121" s="10"/>
      <c r="V121" s="10"/>
    </row>
    <row r="122" spans="1:22">
      <c r="A122" s="10"/>
      <c r="B122" s="29"/>
      <c r="C122" s="23"/>
      <c r="D122" s="24">
        <v>191</v>
      </c>
      <c r="E122" s="10"/>
      <c r="F122" s="10"/>
      <c r="G122" s="10"/>
      <c r="H122" s="10"/>
      <c r="I122" s="10"/>
      <c r="J122" s="10"/>
      <c r="K122" s="10"/>
      <c r="L122" s="29"/>
      <c r="M122" s="23">
        <v>252</v>
      </c>
      <c r="N122" s="24">
        <v>264</v>
      </c>
      <c r="O122" s="10"/>
      <c r="P122" s="10"/>
      <c r="Q122" s="10"/>
      <c r="R122" s="10"/>
      <c r="S122" s="10"/>
      <c r="T122" s="10"/>
      <c r="U122" s="10"/>
      <c r="V122" s="10"/>
    </row>
    <row r="123" spans="1:22">
      <c r="A123" s="10"/>
      <c r="B123" s="29"/>
      <c r="C123" s="23"/>
      <c r="D123" s="24">
        <v>160</v>
      </c>
      <c r="E123" s="10"/>
      <c r="F123" s="10"/>
      <c r="G123" s="10"/>
      <c r="H123" s="10"/>
      <c r="I123" s="10"/>
      <c r="J123" s="10"/>
      <c r="K123" s="10"/>
      <c r="L123" s="29"/>
      <c r="M123" s="23">
        <v>293</v>
      </c>
      <c r="N123" s="24">
        <v>411</v>
      </c>
      <c r="O123" s="10"/>
      <c r="P123" s="10"/>
      <c r="Q123" s="10"/>
      <c r="R123" s="10"/>
      <c r="S123" s="10"/>
      <c r="T123" s="10"/>
      <c r="U123" s="10"/>
      <c r="V123" s="10"/>
    </row>
    <row r="124" spans="1:22">
      <c r="A124" s="10"/>
      <c r="B124" s="29"/>
      <c r="C124" s="23"/>
      <c r="D124" s="24">
        <v>130</v>
      </c>
      <c r="E124" s="10"/>
      <c r="F124" s="10"/>
      <c r="G124" s="10"/>
      <c r="H124" s="10"/>
      <c r="I124" s="10"/>
      <c r="J124" s="10"/>
      <c r="K124" s="10"/>
      <c r="L124" s="29"/>
      <c r="M124" s="23">
        <v>281</v>
      </c>
      <c r="N124" s="24">
        <v>253</v>
      </c>
      <c r="O124" s="10"/>
      <c r="P124" s="10"/>
      <c r="Q124" s="10"/>
      <c r="R124" s="10"/>
      <c r="S124" s="10"/>
      <c r="T124" s="10"/>
      <c r="U124" s="10"/>
      <c r="V124" s="10"/>
    </row>
    <row r="125" spans="1:22">
      <c r="A125" s="10"/>
      <c r="B125" s="29"/>
      <c r="C125" s="23"/>
      <c r="D125" s="24">
        <v>218</v>
      </c>
      <c r="E125" s="10"/>
      <c r="F125" s="10"/>
      <c r="G125" s="10"/>
      <c r="H125" s="10"/>
      <c r="I125" s="10"/>
      <c r="J125" s="10"/>
      <c r="K125" s="10"/>
      <c r="L125" s="29"/>
      <c r="M125" s="23">
        <v>244</v>
      </c>
      <c r="N125" s="24">
        <v>352</v>
      </c>
      <c r="O125" s="10"/>
      <c r="P125" s="10"/>
      <c r="Q125" s="10"/>
      <c r="R125" s="10"/>
      <c r="S125" s="10"/>
      <c r="T125" s="10"/>
      <c r="U125" s="10"/>
      <c r="V125" s="10"/>
    </row>
    <row r="126" spans="1:22">
      <c r="A126" s="10"/>
      <c r="B126" s="29"/>
      <c r="C126" s="23"/>
      <c r="D126" s="24">
        <v>176</v>
      </c>
      <c r="E126" s="10"/>
      <c r="F126" s="10"/>
      <c r="G126" s="10"/>
      <c r="H126" s="10"/>
      <c r="I126" s="10"/>
      <c r="J126" s="10"/>
      <c r="K126" s="10"/>
      <c r="L126" s="29"/>
      <c r="M126" s="23">
        <v>370</v>
      </c>
      <c r="N126" s="24">
        <v>239</v>
      </c>
      <c r="O126" s="10"/>
      <c r="P126" s="10"/>
      <c r="Q126" s="10"/>
      <c r="R126" s="10"/>
      <c r="S126" s="10"/>
      <c r="T126" s="10"/>
      <c r="U126" s="10"/>
      <c r="V126" s="10"/>
    </row>
    <row r="127" spans="1:22">
      <c r="A127" s="10"/>
      <c r="B127" s="29"/>
      <c r="C127" s="23"/>
      <c r="D127" s="24">
        <v>141</v>
      </c>
      <c r="E127" s="10"/>
      <c r="F127" s="10"/>
      <c r="G127" s="10"/>
      <c r="H127" s="10"/>
      <c r="I127" s="10"/>
      <c r="J127" s="10"/>
      <c r="K127" s="10"/>
      <c r="L127" s="29"/>
      <c r="M127" s="23">
        <v>269</v>
      </c>
      <c r="N127" s="24">
        <v>229</v>
      </c>
      <c r="O127" s="10"/>
      <c r="P127" s="10"/>
      <c r="Q127" s="10"/>
      <c r="R127" s="10"/>
      <c r="S127" s="10"/>
      <c r="T127" s="10"/>
      <c r="U127" s="10"/>
      <c r="V127" s="10"/>
    </row>
    <row r="128" spans="1:22">
      <c r="A128" s="10"/>
      <c r="B128" s="29"/>
      <c r="C128" s="23"/>
      <c r="D128" s="24">
        <v>195</v>
      </c>
      <c r="E128" s="10"/>
      <c r="F128" s="10"/>
      <c r="G128" s="10"/>
      <c r="H128" s="10"/>
      <c r="I128" s="10"/>
      <c r="J128" s="10"/>
      <c r="K128" s="10"/>
      <c r="L128" s="29"/>
      <c r="M128" s="23">
        <v>230</v>
      </c>
      <c r="N128" s="24">
        <v>394</v>
      </c>
      <c r="O128" s="10"/>
      <c r="P128" s="10"/>
      <c r="Q128" s="10"/>
      <c r="R128" s="10"/>
      <c r="S128" s="10"/>
      <c r="T128" s="10"/>
      <c r="U128" s="10"/>
      <c r="V128" s="10"/>
    </row>
    <row r="129" spans="1:22">
      <c r="A129" s="10"/>
      <c r="B129" s="29"/>
      <c r="C129" s="23"/>
      <c r="D129" s="24">
        <v>109</v>
      </c>
      <c r="E129" s="10"/>
      <c r="F129" s="10"/>
      <c r="G129" s="10"/>
      <c r="H129" s="10"/>
      <c r="I129" s="10"/>
      <c r="J129" s="10"/>
      <c r="K129" s="10"/>
      <c r="L129" s="29"/>
      <c r="M129" s="23">
        <v>262</v>
      </c>
      <c r="N129" s="24">
        <v>267</v>
      </c>
      <c r="O129" s="10"/>
      <c r="P129" s="10"/>
      <c r="Q129" s="10"/>
      <c r="R129" s="10"/>
      <c r="S129" s="10"/>
      <c r="T129" s="10"/>
      <c r="U129" s="10"/>
      <c r="V129" s="10"/>
    </row>
    <row r="130" spans="1:22">
      <c r="A130" s="10"/>
      <c r="B130" s="29"/>
      <c r="C130" s="23"/>
      <c r="D130" s="24">
        <v>153</v>
      </c>
      <c r="E130" s="10"/>
      <c r="F130" s="10"/>
      <c r="G130" s="10"/>
      <c r="H130" s="10"/>
      <c r="I130" s="10"/>
      <c r="J130" s="10"/>
      <c r="K130" s="10"/>
      <c r="L130" s="29"/>
      <c r="M130" s="23">
        <v>205</v>
      </c>
      <c r="N130" s="24">
        <v>370</v>
      </c>
      <c r="O130" s="10"/>
      <c r="P130" s="10"/>
      <c r="Q130" s="10"/>
      <c r="R130" s="10"/>
      <c r="S130" s="10"/>
      <c r="T130" s="10"/>
      <c r="U130" s="10"/>
      <c r="V130" s="10"/>
    </row>
    <row r="131" spans="1:22">
      <c r="A131" s="10"/>
      <c r="B131" s="29"/>
      <c r="C131" s="23"/>
      <c r="D131" s="24">
        <v>145</v>
      </c>
      <c r="E131" s="10"/>
      <c r="F131" s="10"/>
      <c r="G131" s="10"/>
      <c r="H131" s="10"/>
      <c r="I131" s="10"/>
      <c r="J131" s="10"/>
      <c r="K131" s="10"/>
      <c r="L131" s="29"/>
      <c r="M131" s="23">
        <v>267</v>
      </c>
      <c r="N131" s="24">
        <v>347</v>
      </c>
      <c r="O131" s="10"/>
      <c r="P131" s="10"/>
      <c r="Q131" s="10"/>
      <c r="R131" s="10"/>
      <c r="S131" s="10"/>
      <c r="T131" s="10"/>
      <c r="U131" s="10"/>
      <c r="V131" s="10"/>
    </row>
    <row r="132" spans="1:22">
      <c r="A132" s="10"/>
      <c r="B132" s="29"/>
      <c r="C132" s="23"/>
      <c r="D132" s="24">
        <v>111</v>
      </c>
      <c r="E132" s="10"/>
      <c r="F132" s="10"/>
      <c r="G132" s="10"/>
      <c r="H132" s="10"/>
      <c r="I132" s="10"/>
      <c r="J132" s="10"/>
      <c r="K132" s="10"/>
      <c r="L132" s="29"/>
      <c r="M132" s="23">
        <v>324</v>
      </c>
      <c r="N132" s="24">
        <v>351</v>
      </c>
      <c r="O132" s="10"/>
      <c r="P132" s="10"/>
      <c r="Q132" s="10"/>
      <c r="R132" s="10"/>
      <c r="S132" s="10"/>
      <c r="T132" s="10"/>
      <c r="U132" s="10"/>
      <c r="V132" s="10"/>
    </row>
    <row r="133" spans="1:22">
      <c r="A133" s="10"/>
      <c r="B133" s="29"/>
      <c r="C133" s="23"/>
      <c r="D133" s="24">
        <v>163</v>
      </c>
      <c r="E133" s="10"/>
      <c r="F133" s="10"/>
      <c r="G133" s="10"/>
      <c r="H133" s="10"/>
      <c r="I133" s="10"/>
      <c r="J133" s="10"/>
      <c r="K133" s="10"/>
      <c r="L133" s="29"/>
      <c r="M133" s="23">
        <v>178</v>
      </c>
      <c r="N133" s="24">
        <v>267</v>
      </c>
      <c r="O133" s="10"/>
      <c r="P133" s="10"/>
      <c r="Q133" s="10"/>
      <c r="R133" s="10"/>
      <c r="S133" s="10"/>
      <c r="T133" s="10"/>
      <c r="U133" s="10"/>
      <c r="V133" s="10"/>
    </row>
    <row r="134" spans="1:22">
      <c r="A134" s="10"/>
      <c r="B134" s="29"/>
      <c r="C134" s="23"/>
      <c r="D134" s="24">
        <v>166</v>
      </c>
      <c r="E134" s="10"/>
      <c r="F134" s="10"/>
      <c r="G134" s="10"/>
      <c r="H134" s="10"/>
      <c r="I134" s="10"/>
      <c r="J134" s="10"/>
      <c r="K134" s="10"/>
      <c r="L134" s="29"/>
      <c r="M134" s="23">
        <v>322</v>
      </c>
      <c r="N134" s="24">
        <v>241</v>
      </c>
      <c r="O134" s="10"/>
      <c r="P134" s="10"/>
      <c r="Q134" s="10"/>
      <c r="R134" s="10"/>
      <c r="S134" s="10"/>
      <c r="T134" s="10"/>
      <c r="U134" s="10"/>
      <c r="V134" s="10"/>
    </row>
    <row r="135" spans="1:22">
      <c r="A135" s="10"/>
      <c r="B135" s="29"/>
      <c r="C135" s="23"/>
      <c r="D135" s="24">
        <v>128</v>
      </c>
      <c r="E135" s="10"/>
      <c r="F135" s="10"/>
      <c r="G135" s="10"/>
      <c r="H135" s="10"/>
      <c r="I135" s="10"/>
      <c r="J135" s="10"/>
      <c r="K135" s="10"/>
      <c r="L135" s="29"/>
      <c r="M135" s="23">
        <v>311</v>
      </c>
      <c r="N135" s="24">
        <v>319</v>
      </c>
      <c r="O135" s="10"/>
      <c r="P135" s="10"/>
      <c r="Q135" s="10"/>
      <c r="R135" s="10"/>
      <c r="S135" s="10"/>
      <c r="T135" s="10"/>
      <c r="U135" s="10"/>
      <c r="V135" s="10"/>
    </row>
    <row r="136" spans="1:22">
      <c r="A136" s="10"/>
      <c r="B136" s="29"/>
      <c r="C136" s="23"/>
      <c r="D136" s="24">
        <v>108</v>
      </c>
      <c r="E136" s="10"/>
      <c r="F136" s="10"/>
      <c r="G136" s="10"/>
      <c r="H136" s="10"/>
      <c r="I136" s="10"/>
      <c r="J136" s="10"/>
      <c r="K136" s="10"/>
      <c r="L136" s="29"/>
      <c r="M136" s="23">
        <v>309</v>
      </c>
      <c r="N136" s="24">
        <v>227</v>
      </c>
      <c r="O136" s="10"/>
      <c r="P136" s="10"/>
      <c r="Q136" s="10"/>
      <c r="R136" s="10"/>
      <c r="S136" s="10"/>
      <c r="T136" s="10"/>
      <c r="U136" s="10"/>
      <c r="V136" s="10"/>
    </row>
    <row r="137" spans="1:22">
      <c r="A137" s="10"/>
      <c r="B137" s="29"/>
      <c r="C137" s="23"/>
      <c r="D137" s="24">
        <v>127</v>
      </c>
      <c r="E137" s="10"/>
      <c r="F137" s="10"/>
      <c r="G137" s="10"/>
      <c r="H137" s="10"/>
      <c r="I137" s="10"/>
      <c r="J137" s="10"/>
      <c r="K137" s="10"/>
      <c r="L137" s="29"/>
      <c r="M137" s="23">
        <v>303</v>
      </c>
      <c r="N137" s="24">
        <v>265</v>
      </c>
      <c r="O137" s="10"/>
      <c r="P137" s="10"/>
      <c r="Q137" s="10"/>
      <c r="R137" s="10"/>
      <c r="S137" s="10"/>
      <c r="T137" s="10"/>
      <c r="U137" s="10"/>
      <c r="V137" s="10"/>
    </row>
    <row r="138" spans="1:22">
      <c r="A138" s="10"/>
      <c r="B138" s="29"/>
      <c r="C138" s="23"/>
      <c r="D138" s="24">
        <v>170</v>
      </c>
      <c r="E138" s="10"/>
      <c r="F138" s="10"/>
      <c r="G138" s="10"/>
      <c r="H138" s="10"/>
      <c r="I138" s="10"/>
      <c r="J138" s="10"/>
      <c r="K138" s="10"/>
      <c r="L138" s="29"/>
      <c r="M138" s="23">
        <v>315</v>
      </c>
      <c r="N138" s="24">
        <v>397</v>
      </c>
      <c r="O138" s="10"/>
      <c r="P138" s="10"/>
      <c r="Q138" s="10"/>
      <c r="R138" s="10"/>
      <c r="S138" s="10"/>
      <c r="T138" s="10"/>
      <c r="U138" s="10"/>
      <c r="V138" s="10"/>
    </row>
    <row r="139" spans="1:22">
      <c r="A139" s="10"/>
      <c r="B139" s="29"/>
      <c r="C139" s="23"/>
      <c r="D139" s="24">
        <v>149</v>
      </c>
      <c r="E139" s="10"/>
      <c r="F139" s="10"/>
      <c r="G139" s="10"/>
      <c r="H139" s="10"/>
      <c r="I139" s="10"/>
      <c r="J139" s="10"/>
      <c r="K139" s="10"/>
      <c r="L139" s="29"/>
      <c r="M139" s="23">
        <v>227</v>
      </c>
      <c r="N139" s="24">
        <v>330</v>
      </c>
      <c r="O139" s="10"/>
      <c r="P139" s="10"/>
      <c r="Q139" s="10"/>
      <c r="R139" s="10"/>
      <c r="S139" s="10"/>
      <c r="T139" s="10"/>
      <c r="U139" s="10"/>
      <c r="V139" s="10"/>
    </row>
    <row r="140" spans="1:22">
      <c r="A140" s="10"/>
      <c r="B140" s="29"/>
      <c r="C140" s="23"/>
      <c r="D140" s="24">
        <v>148</v>
      </c>
      <c r="E140" s="10"/>
      <c r="F140" s="10"/>
      <c r="G140" s="10"/>
      <c r="H140" s="10"/>
      <c r="I140" s="10"/>
      <c r="J140" s="10"/>
      <c r="K140" s="10"/>
      <c r="L140" s="29"/>
      <c r="M140" s="23">
        <v>289</v>
      </c>
      <c r="N140" s="24">
        <v>356</v>
      </c>
      <c r="O140" s="10"/>
      <c r="P140" s="10"/>
      <c r="Q140" s="10"/>
      <c r="R140" s="10"/>
      <c r="S140" s="10"/>
      <c r="T140" s="10"/>
      <c r="U140" s="10"/>
      <c r="V140" s="10"/>
    </row>
    <row r="141" spans="1:22">
      <c r="A141" s="10"/>
      <c r="B141" s="29"/>
      <c r="C141" s="23"/>
      <c r="D141" s="24">
        <v>176</v>
      </c>
      <c r="E141" s="10"/>
      <c r="F141" s="10"/>
      <c r="G141" s="10"/>
      <c r="H141" s="10"/>
      <c r="I141" s="10"/>
      <c r="J141" s="10"/>
      <c r="K141" s="10"/>
      <c r="L141" s="29"/>
      <c r="M141" s="23">
        <v>334</v>
      </c>
      <c r="N141" s="24">
        <v>207</v>
      </c>
      <c r="O141" s="10"/>
      <c r="P141" s="10"/>
      <c r="Q141" s="10"/>
      <c r="R141" s="10"/>
      <c r="S141" s="10"/>
      <c r="T141" s="10"/>
      <c r="U141" s="10"/>
      <c r="V141" s="10"/>
    </row>
    <row r="142" spans="1:22">
      <c r="A142" s="10"/>
      <c r="B142" s="29"/>
      <c r="C142" s="23"/>
      <c r="D142" s="24">
        <v>127</v>
      </c>
      <c r="E142" s="10"/>
      <c r="F142" s="10"/>
      <c r="G142" s="10"/>
      <c r="H142" s="10"/>
      <c r="I142" s="10"/>
      <c r="J142" s="10"/>
      <c r="K142" s="10"/>
      <c r="L142" s="29"/>
      <c r="M142" s="23">
        <v>334</v>
      </c>
      <c r="N142" s="24">
        <v>158</v>
      </c>
      <c r="O142" s="10"/>
      <c r="P142" s="10"/>
      <c r="Q142" s="10"/>
      <c r="R142" s="10"/>
      <c r="S142" s="10"/>
      <c r="T142" s="10"/>
      <c r="U142" s="10"/>
      <c r="V142" s="10"/>
    </row>
    <row r="143" spans="1:22">
      <c r="A143" s="10"/>
      <c r="B143" s="29"/>
      <c r="C143" s="23"/>
      <c r="D143" s="24">
        <v>140</v>
      </c>
      <c r="E143" s="10"/>
      <c r="F143" s="10"/>
      <c r="G143" s="10"/>
      <c r="H143" s="10"/>
      <c r="I143" s="10"/>
      <c r="J143" s="10"/>
      <c r="K143" s="10"/>
      <c r="L143" s="29"/>
      <c r="M143" s="23">
        <v>212</v>
      </c>
      <c r="N143" s="24">
        <v>252</v>
      </c>
      <c r="O143" s="10"/>
      <c r="P143" s="10"/>
      <c r="Q143" s="10"/>
      <c r="R143" s="10"/>
      <c r="S143" s="10"/>
      <c r="T143" s="10"/>
      <c r="U143" s="10"/>
      <c r="V143" s="10"/>
    </row>
    <row r="144" spans="1:22">
      <c r="A144" s="10"/>
      <c r="B144" s="29"/>
      <c r="C144" s="23"/>
      <c r="D144" s="24">
        <v>163</v>
      </c>
      <c r="E144" s="10"/>
      <c r="F144" s="10"/>
      <c r="G144" s="10"/>
      <c r="H144" s="10"/>
      <c r="I144" s="10"/>
      <c r="J144" s="10"/>
      <c r="K144" s="10"/>
      <c r="L144" s="29"/>
      <c r="M144" s="23">
        <v>277</v>
      </c>
      <c r="N144" s="24">
        <v>360</v>
      </c>
      <c r="O144" s="10"/>
      <c r="P144" s="10"/>
      <c r="Q144" s="10"/>
      <c r="R144" s="10"/>
      <c r="S144" s="10"/>
      <c r="T144" s="10"/>
      <c r="U144" s="10"/>
      <c r="V144" s="10"/>
    </row>
    <row r="145" spans="1:22">
      <c r="A145" s="10"/>
      <c r="B145" s="29"/>
      <c r="C145" s="23"/>
      <c r="D145" s="24">
        <v>148</v>
      </c>
      <c r="E145" s="10"/>
      <c r="F145" s="10"/>
      <c r="G145" s="10"/>
      <c r="H145" s="10"/>
      <c r="I145" s="10"/>
      <c r="J145" s="10"/>
      <c r="K145" s="10"/>
      <c r="L145" s="29"/>
      <c r="M145" s="23">
        <v>243</v>
      </c>
      <c r="N145" s="24">
        <v>270</v>
      </c>
      <c r="O145" s="10"/>
      <c r="P145" s="10"/>
      <c r="Q145" s="10"/>
      <c r="R145" s="10"/>
      <c r="S145" s="10"/>
      <c r="T145" s="10"/>
      <c r="U145" s="10"/>
      <c r="V145" s="10"/>
    </row>
    <row r="146" spans="1:22">
      <c r="A146" s="10"/>
      <c r="B146" s="29"/>
      <c r="C146" s="23"/>
      <c r="D146" s="24">
        <v>91</v>
      </c>
      <c r="E146" s="10"/>
      <c r="F146" s="10"/>
      <c r="G146" s="10"/>
      <c r="H146" s="10"/>
      <c r="I146" s="10"/>
      <c r="J146" s="10"/>
      <c r="K146" s="10"/>
      <c r="L146" s="29"/>
      <c r="M146" s="23">
        <v>245</v>
      </c>
      <c r="N146" s="24">
        <v>236</v>
      </c>
      <c r="O146" s="10"/>
      <c r="P146" s="10"/>
      <c r="Q146" s="10"/>
      <c r="R146" s="10"/>
      <c r="S146" s="10"/>
      <c r="T146" s="10"/>
      <c r="U146" s="10"/>
      <c r="V146" s="10"/>
    </row>
    <row r="147" spans="1:22">
      <c r="A147" s="10"/>
      <c r="B147" s="29"/>
      <c r="C147" s="23"/>
      <c r="D147" s="24">
        <v>95</v>
      </c>
      <c r="E147" s="10"/>
      <c r="F147" s="10"/>
      <c r="G147" s="10"/>
      <c r="H147" s="10"/>
      <c r="I147" s="10"/>
      <c r="J147" s="10"/>
      <c r="K147" s="10"/>
      <c r="L147" s="29"/>
      <c r="M147" s="23">
        <v>303</v>
      </c>
      <c r="N147" s="24">
        <v>307</v>
      </c>
      <c r="O147" s="10"/>
      <c r="P147" s="10"/>
      <c r="Q147" s="10"/>
      <c r="R147" s="10"/>
      <c r="S147" s="10"/>
      <c r="T147" s="10"/>
      <c r="U147" s="10"/>
      <c r="V147" s="10"/>
    </row>
    <row r="148" spans="1:22">
      <c r="A148" s="10"/>
      <c r="B148" s="29"/>
      <c r="C148" s="23"/>
      <c r="D148" s="24">
        <v>130</v>
      </c>
      <c r="E148" s="10"/>
      <c r="F148" s="10"/>
      <c r="G148" s="10"/>
      <c r="H148" s="10"/>
      <c r="I148" s="10"/>
      <c r="J148" s="10"/>
      <c r="K148" s="10"/>
      <c r="L148" s="29"/>
      <c r="M148" s="23">
        <v>238</v>
      </c>
      <c r="N148" s="24">
        <v>287</v>
      </c>
      <c r="O148" s="10"/>
      <c r="P148" s="10"/>
      <c r="Q148" s="10"/>
      <c r="R148" s="10"/>
      <c r="S148" s="10"/>
      <c r="T148" s="10"/>
      <c r="U148" s="10"/>
      <c r="V148" s="10"/>
    </row>
    <row r="149" spans="1:22">
      <c r="A149" s="10"/>
      <c r="B149" s="29"/>
      <c r="C149" s="23"/>
      <c r="D149" s="24">
        <v>165</v>
      </c>
      <c r="E149" s="10"/>
      <c r="F149" s="10"/>
      <c r="G149" s="10"/>
      <c r="H149" s="10"/>
      <c r="I149" s="10"/>
      <c r="J149" s="10"/>
      <c r="K149" s="10"/>
      <c r="L149" s="29"/>
      <c r="M149" s="23">
        <v>190</v>
      </c>
      <c r="N149" s="24">
        <v>315</v>
      </c>
      <c r="O149" s="10"/>
      <c r="P149" s="10"/>
      <c r="Q149" s="10"/>
      <c r="R149" s="10"/>
      <c r="S149" s="10"/>
      <c r="T149" s="10"/>
      <c r="U149" s="10"/>
      <c r="V149" s="10"/>
    </row>
    <row r="150" spans="1:22">
      <c r="A150" s="10"/>
      <c r="B150" s="29"/>
      <c r="C150" s="23"/>
      <c r="D150" s="24">
        <v>148</v>
      </c>
      <c r="E150" s="10"/>
      <c r="F150" s="10"/>
      <c r="G150" s="10"/>
      <c r="H150" s="10"/>
      <c r="I150" s="10"/>
      <c r="J150" s="10"/>
      <c r="K150" s="10"/>
      <c r="L150" s="29"/>
      <c r="M150" s="23">
        <v>232</v>
      </c>
      <c r="N150" s="24">
        <v>246</v>
      </c>
      <c r="O150" s="10"/>
      <c r="P150" s="10"/>
      <c r="Q150" s="10"/>
      <c r="R150" s="10"/>
      <c r="S150" s="10"/>
      <c r="T150" s="10"/>
      <c r="U150" s="10"/>
      <c r="V150" s="10"/>
    </row>
    <row r="151" spans="1:22">
      <c r="A151" s="10"/>
      <c r="B151" s="29"/>
      <c r="C151" s="23"/>
      <c r="D151" s="24">
        <v>144</v>
      </c>
      <c r="E151" s="10"/>
      <c r="F151" s="10"/>
      <c r="G151" s="10"/>
      <c r="H151" s="10"/>
      <c r="I151" s="10"/>
      <c r="J151" s="10"/>
      <c r="K151" s="10"/>
      <c r="L151" s="29"/>
      <c r="M151" s="23">
        <v>361</v>
      </c>
      <c r="N151" s="24">
        <v>266</v>
      </c>
      <c r="O151" s="10"/>
      <c r="P151" s="10"/>
      <c r="Q151" s="10"/>
      <c r="R151" s="10"/>
      <c r="S151" s="10"/>
      <c r="T151" s="10"/>
      <c r="U151" s="10"/>
      <c r="V151" s="10"/>
    </row>
    <row r="152" spans="1:22">
      <c r="A152" s="10"/>
      <c r="B152" s="29"/>
      <c r="C152" s="23"/>
      <c r="D152" s="24">
        <v>159</v>
      </c>
      <c r="E152" s="10"/>
      <c r="F152" s="10"/>
      <c r="G152" s="10"/>
      <c r="H152" s="10"/>
      <c r="I152" s="10"/>
      <c r="J152" s="10"/>
      <c r="K152" s="10"/>
      <c r="L152" s="29"/>
      <c r="M152" s="23">
        <v>254</v>
      </c>
      <c r="N152" s="24">
        <v>223</v>
      </c>
      <c r="O152" s="10"/>
      <c r="P152" s="10"/>
      <c r="Q152" s="10"/>
      <c r="R152" s="10"/>
      <c r="S152" s="10"/>
      <c r="T152" s="10"/>
      <c r="U152" s="10"/>
      <c r="V152" s="10"/>
    </row>
    <row r="153" spans="1:22">
      <c r="A153" s="10"/>
      <c r="B153" s="29"/>
      <c r="C153" s="23"/>
      <c r="D153" s="24">
        <v>132</v>
      </c>
      <c r="E153" s="10"/>
      <c r="F153" s="10"/>
      <c r="G153" s="10"/>
      <c r="H153" s="10"/>
      <c r="I153" s="10"/>
      <c r="J153" s="10"/>
      <c r="K153" s="10"/>
      <c r="L153" s="29"/>
      <c r="M153" s="23">
        <v>277</v>
      </c>
      <c r="N153" s="24">
        <v>287</v>
      </c>
      <c r="O153" s="10"/>
      <c r="P153" s="10"/>
      <c r="Q153" s="10"/>
      <c r="R153" s="10"/>
      <c r="S153" s="10"/>
      <c r="T153" s="10"/>
      <c r="U153" s="10"/>
      <c r="V153" s="10"/>
    </row>
    <row r="154" spans="1:22">
      <c r="A154" s="10"/>
      <c r="B154" s="29"/>
      <c r="C154" s="23"/>
      <c r="D154" s="24">
        <v>159</v>
      </c>
      <c r="E154" s="10"/>
      <c r="F154" s="10"/>
      <c r="G154" s="10"/>
      <c r="H154" s="10"/>
      <c r="I154" s="10"/>
      <c r="J154" s="10"/>
      <c r="K154" s="10"/>
      <c r="L154" s="29"/>
      <c r="M154" s="23">
        <v>305</v>
      </c>
      <c r="N154" s="24">
        <v>309</v>
      </c>
      <c r="O154" s="10"/>
      <c r="P154" s="10"/>
      <c r="Q154" s="10"/>
      <c r="R154" s="10"/>
      <c r="S154" s="10"/>
      <c r="T154" s="10"/>
      <c r="U154" s="10"/>
      <c r="V154" s="10"/>
    </row>
    <row r="155" spans="1:22">
      <c r="A155" s="10"/>
      <c r="B155" s="29"/>
      <c r="C155" s="23"/>
      <c r="D155" s="24">
        <v>118</v>
      </c>
      <c r="E155" s="10"/>
      <c r="F155" s="10"/>
      <c r="G155" s="10"/>
      <c r="H155" s="10"/>
      <c r="I155" s="10"/>
      <c r="J155" s="10"/>
      <c r="K155" s="10"/>
      <c r="L155" s="29"/>
      <c r="M155" s="23">
        <v>281</v>
      </c>
      <c r="N155" s="24">
        <v>267</v>
      </c>
      <c r="O155" s="10"/>
      <c r="P155" s="10"/>
      <c r="Q155" s="10"/>
      <c r="R155" s="10"/>
      <c r="S155" s="10"/>
      <c r="T155" s="10"/>
      <c r="U155" s="10"/>
      <c r="V155" s="10"/>
    </row>
    <row r="156" spans="1:22">
      <c r="A156" s="10"/>
      <c r="B156" s="29"/>
      <c r="C156" s="23"/>
      <c r="D156" s="24">
        <v>179</v>
      </c>
      <c r="E156" s="10"/>
      <c r="F156" s="10"/>
      <c r="G156" s="10"/>
      <c r="H156" s="10"/>
      <c r="I156" s="10"/>
      <c r="J156" s="10"/>
      <c r="K156" s="10"/>
      <c r="L156" s="29"/>
      <c r="M156" s="23">
        <v>196</v>
      </c>
      <c r="N156" s="24">
        <v>241</v>
      </c>
      <c r="O156" s="10"/>
      <c r="P156" s="10"/>
      <c r="Q156" s="10"/>
      <c r="R156" s="10"/>
      <c r="S156" s="10"/>
      <c r="T156" s="10"/>
      <c r="U156" s="10"/>
      <c r="V156" s="10"/>
    </row>
    <row r="157" spans="1:22">
      <c r="A157" s="10"/>
      <c r="B157" s="29"/>
      <c r="C157" s="23"/>
      <c r="D157" s="24">
        <v>154</v>
      </c>
      <c r="E157" s="10"/>
      <c r="F157" s="10"/>
      <c r="G157" s="10"/>
      <c r="H157" s="10"/>
      <c r="I157" s="10"/>
      <c r="J157" s="10"/>
      <c r="K157" s="10"/>
      <c r="L157" s="29"/>
      <c r="M157" s="23">
        <v>223</v>
      </c>
      <c r="N157" s="24">
        <v>219</v>
      </c>
      <c r="O157" s="10"/>
      <c r="P157" s="10"/>
      <c r="Q157" s="10"/>
      <c r="R157" s="10"/>
      <c r="S157" s="10"/>
      <c r="T157" s="10"/>
      <c r="U157" s="10"/>
      <c r="V157" s="10"/>
    </row>
    <row r="158" spans="1:22">
      <c r="A158" s="10"/>
      <c r="B158" s="29"/>
      <c r="C158" s="23"/>
      <c r="D158" s="24">
        <v>155</v>
      </c>
      <c r="E158" s="10"/>
      <c r="F158" s="10"/>
      <c r="G158" s="10"/>
      <c r="H158" s="10"/>
      <c r="I158" s="10"/>
      <c r="J158" s="10"/>
      <c r="K158" s="10"/>
      <c r="L158" s="29"/>
      <c r="M158" s="23">
        <v>342</v>
      </c>
      <c r="N158" s="24">
        <v>293</v>
      </c>
      <c r="O158" s="10"/>
      <c r="P158" s="10"/>
      <c r="Q158" s="10"/>
      <c r="R158" s="10"/>
      <c r="S158" s="10"/>
      <c r="T158" s="10"/>
      <c r="U158" s="10"/>
      <c r="V158" s="10"/>
    </row>
    <row r="159" spans="1:22">
      <c r="A159" s="10"/>
      <c r="B159" s="29"/>
      <c r="C159" s="23"/>
      <c r="D159" s="24">
        <v>158</v>
      </c>
      <c r="E159" s="10"/>
      <c r="F159" s="10"/>
      <c r="G159" s="10"/>
      <c r="H159" s="10"/>
      <c r="I159" s="10"/>
      <c r="J159" s="10"/>
      <c r="K159" s="10"/>
      <c r="L159" s="29"/>
      <c r="M159" s="23">
        <v>245</v>
      </c>
      <c r="N159" s="24">
        <v>207</v>
      </c>
      <c r="O159" s="10"/>
      <c r="P159" s="10"/>
      <c r="Q159" s="10"/>
      <c r="R159" s="10"/>
      <c r="S159" s="10"/>
      <c r="T159" s="10"/>
      <c r="U159" s="10"/>
      <c r="V159" s="10"/>
    </row>
    <row r="160" spans="1:22">
      <c r="A160" s="10"/>
      <c r="B160" s="29"/>
      <c r="C160" s="23"/>
      <c r="D160" s="24">
        <v>104</v>
      </c>
      <c r="E160" s="10"/>
      <c r="F160" s="10"/>
      <c r="G160" s="10"/>
      <c r="H160" s="10"/>
      <c r="I160" s="10"/>
      <c r="J160" s="10"/>
      <c r="K160" s="10"/>
      <c r="L160" s="29"/>
      <c r="M160" s="23">
        <v>281</v>
      </c>
      <c r="N160" s="24">
        <v>270</v>
      </c>
      <c r="O160" s="10"/>
      <c r="P160" s="10"/>
      <c r="Q160" s="10"/>
      <c r="R160" s="10"/>
      <c r="S160" s="10"/>
      <c r="T160" s="10"/>
      <c r="U160" s="10"/>
      <c r="V160" s="10"/>
    </row>
    <row r="161" spans="1:22">
      <c r="A161" s="10"/>
      <c r="B161" s="29"/>
      <c r="C161" s="23"/>
      <c r="D161" s="24">
        <v>156</v>
      </c>
      <c r="E161" s="10"/>
      <c r="F161" s="10"/>
      <c r="G161" s="10"/>
      <c r="H161" s="10"/>
      <c r="I161" s="10"/>
      <c r="J161" s="10"/>
      <c r="K161" s="10"/>
      <c r="L161" s="29"/>
      <c r="M161" s="23">
        <v>203</v>
      </c>
      <c r="N161" s="24">
        <v>383</v>
      </c>
      <c r="O161" s="10"/>
      <c r="P161" s="10"/>
      <c r="Q161" s="10"/>
      <c r="R161" s="10"/>
      <c r="S161" s="10"/>
      <c r="T161" s="10"/>
      <c r="U161" s="10"/>
      <c r="V161" s="10"/>
    </row>
    <row r="162" spans="1:22">
      <c r="A162" s="10"/>
      <c r="B162" s="29"/>
      <c r="C162" s="23"/>
      <c r="D162" s="24">
        <v>99</v>
      </c>
      <c r="E162" s="10"/>
      <c r="F162" s="10"/>
      <c r="G162" s="10"/>
      <c r="H162" s="10"/>
      <c r="I162" s="10"/>
      <c r="J162" s="10"/>
      <c r="K162" s="10"/>
      <c r="L162" s="29"/>
      <c r="M162" s="23">
        <v>219</v>
      </c>
      <c r="N162" s="24">
        <v>315</v>
      </c>
      <c r="O162" s="10"/>
      <c r="P162" s="10"/>
      <c r="Q162" s="10"/>
      <c r="R162" s="10"/>
      <c r="S162" s="10"/>
      <c r="T162" s="10"/>
      <c r="U162" s="10"/>
      <c r="V162" s="10"/>
    </row>
    <row r="163" spans="1:22">
      <c r="A163" s="10"/>
      <c r="B163" s="29"/>
      <c r="C163" s="23"/>
      <c r="D163" s="24">
        <v>153</v>
      </c>
      <c r="E163" s="10"/>
      <c r="F163" s="10"/>
      <c r="G163" s="10"/>
      <c r="H163" s="10"/>
      <c r="I163" s="10"/>
      <c r="J163" s="10"/>
      <c r="K163" s="10"/>
      <c r="L163" s="29"/>
      <c r="M163" s="23">
        <v>221</v>
      </c>
      <c r="N163" s="24">
        <v>208</v>
      </c>
      <c r="O163" s="10"/>
      <c r="P163" s="10"/>
      <c r="Q163" s="10"/>
      <c r="R163" s="10"/>
      <c r="S163" s="10"/>
      <c r="T163" s="10"/>
      <c r="U163" s="10"/>
      <c r="V163" s="10"/>
    </row>
    <row r="164" spans="1:22">
      <c r="A164" s="10"/>
      <c r="B164" s="29"/>
      <c r="C164" s="23"/>
      <c r="D164" s="24">
        <v>146</v>
      </c>
      <c r="E164" s="10"/>
      <c r="F164" s="10"/>
      <c r="G164" s="10"/>
      <c r="H164" s="10"/>
      <c r="I164" s="10"/>
      <c r="J164" s="10"/>
      <c r="K164" s="10"/>
      <c r="L164" s="29"/>
      <c r="M164" s="23">
        <v>246</v>
      </c>
      <c r="N164" s="24">
        <v>264</v>
      </c>
      <c r="O164" s="10"/>
      <c r="P164" s="10"/>
      <c r="Q164" s="10"/>
      <c r="R164" s="10"/>
      <c r="S164" s="10"/>
      <c r="T164" s="10"/>
      <c r="U164" s="10"/>
      <c r="V164" s="10"/>
    </row>
    <row r="165" spans="1:22">
      <c r="A165" s="10"/>
      <c r="B165" s="29"/>
      <c r="C165" s="23"/>
      <c r="D165" s="24">
        <v>82</v>
      </c>
      <c r="E165" s="10"/>
      <c r="F165" s="10"/>
      <c r="G165" s="10"/>
      <c r="H165" s="10"/>
      <c r="I165" s="10"/>
      <c r="J165" s="10"/>
      <c r="K165" s="10"/>
      <c r="L165" s="29"/>
      <c r="M165" s="23">
        <v>205</v>
      </c>
      <c r="N165" s="24">
        <v>183</v>
      </c>
      <c r="O165" s="10"/>
      <c r="P165" s="10"/>
      <c r="Q165" s="10"/>
      <c r="R165" s="10"/>
      <c r="S165" s="10"/>
      <c r="T165" s="10"/>
      <c r="U165" s="10"/>
      <c r="V165" s="10"/>
    </row>
    <row r="166" spans="1:22">
      <c r="A166" s="10"/>
      <c r="B166" s="29"/>
      <c r="C166" s="23"/>
      <c r="D166" s="24">
        <v>89</v>
      </c>
      <c r="E166" s="10"/>
      <c r="F166" s="10"/>
      <c r="G166" s="10"/>
      <c r="H166" s="10"/>
      <c r="I166" s="10"/>
      <c r="J166" s="10"/>
      <c r="K166" s="10"/>
      <c r="L166" s="29"/>
      <c r="M166" s="23">
        <v>256</v>
      </c>
      <c r="N166" s="24">
        <v>321</v>
      </c>
      <c r="O166" s="10"/>
      <c r="P166" s="10"/>
      <c r="Q166" s="10"/>
      <c r="R166" s="10"/>
      <c r="S166" s="10"/>
      <c r="T166" s="10"/>
      <c r="U166" s="10"/>
      <c r="V166" s="10"/>
    </row>
    <row r="167" spans="1:22">
      <c r="A167" s="10"/>
      <c r="B167" s="29"/>
      <c r="C167" s="23"/>
      <c r="D167" s="24">
        <v>98</v>
      </c>
      <c r="E167" s="10"/>
      <c r="F167" s="10"/>
      <c r="G167" s="10"/>
      <c r="H167" s="10"/>
      <c r="I167" s="10"/>
      <c r="J167" s="10"/>
      <c r="K167" s="10"/>
      <c r="L167" s="29"/>
      <c r="M167" s="23">
        <v>242</v>
      </c>
      <c r="N167" s="24">
        <v>241</v>
      </c>
      <c r="O167" s="10"/>
      <c r="P167" s="10"/>
      <c r="Q167" s="10"/>
      <c r="R167" s="10"/>
      <c r="S167" s="10"/>
      <c r="T167" s="10"/>
      <c r="U167" s="10"/>
      <c r="V167" s="10"/>
    </row>
    <row r="168" spans="1:22">
      <c r="A168" s="10"/>
      <c r="B168" s="29"/>
      <c r="C168" s="23"/>
      <c r="D168" s="24">
        <v>111</v>
      </c>
      <c r="E168" s="10"/>
      <c r="F168" s="10"/>
      <c r="G168" s="10"/>
      <c r="H168" s="10"/>
      <c r="I168" s="10"/>
      <c r="J168" s="10"/>
      <c r="K168" s="10"/>
      <c r="L168" s="29"/>
      <c r="M168" s="23">
        <v>293</v>
      </c>
      <c r="N168" s="24">
        <v>222</v>
      </c>
      <c r="O168" s="10"/>
      <c r="P168" s="10"/>
      <c r="Q168" s="10"/>
      <c r="R168" s="10"/>
      <c r="S168" s="10"/>
      <c r="T168" s="10"/>
      <c r="U168" s="10"/>
      <c r="V168" s="10"/>
    </row>
    <row r="169" spans="1:22">
      <c r="A169" s="10"/>
      <c r="B169" s="29"/>
      <c r="C169" s="23"/>
      <c r="D169" s="24">
        <v>141</v>
      </c>
      <c r="E169" s="10"/>
      <c r="F169" s="10"/>
      <c r="G169" s="10"/>
      <c r="H169" s="10"/>
      <c r="I169" s="10"/>
      <c r="J169" s="10"/>
      <c r="K169" s="10"/>
      <c r="L169" s="29"/>
      <c r="M169" s="23">
        <v>271</v>
      </c>
      <c r="N169" s="24">
        <v>218</v>
      </c>
      <c r="O169" s="10"/>
      <c r="P169" s="10"/>
      <c r="Q169" s="10"/>
      <c r="R169" s="10"/>
      <c r="S169" s="10"/>
      <c r="T169" s="10"/>
      <c r="U169" s="10"/>
      <c r="V169" s="10"/>
    </row>
    <row r="170" spans="1:22">
      <c r="A170" s="10"/>
      <c r="B170" s="29"/>
      <c r="C170" s="23"/>
      <c r="D170" s="24">
        <v>112</v>
      </c>
      <c r="E170" s="10"/>
      <c r="F170" s="10"/>
      <c r="G170" s="10"/>
      <c r="H170" s="10"/>
      <c r="I170" s="10"/>
      <c r="J170" s="10"/>
      <c r="K170" s="10"/>
      <c r="L170" s="29"/>
      <c r="M170" s="23">
        <v>268</v>
      </c>
      <c r="N170" s="24">
        <v>189</v>
      </c>
      <c r="O170" s="10"/>
      <c r="P170" s="10"/>
      <c r="Q170" s="10"/>
      <c r="R170" s="10"/>
      <c r="S170" s="10"/>
      <c r="T170" s="10"/>
      <c r="U170" s="10"/>
      <c r="V170" s="10"/>
    </row>
    <row r="171" spans="1:22">
      <c r="A171" s="10"/>
      <c r="B171" s="29"/>
      <c r="C171" s="23"/>
      <c r="D171" s="24">
        <v>164</v>
      </c>
      <c r="E171" s="10"/>
      <c r="F171" s="10"/>
      <c r="G171" s="10"/>
      <c r="H171" s="10"/>
      <c r="I171" s="10"/>
      <c r="J171" s="10"/>
      <c r="K171" s="10"/>
      <c r="L171" s="29"/>
      <c r="M171" s="23">
        <v>198</v>
      </c>
      <c r="N171" s="24">
        <v>309</v>
      </c>
      <c r="O171" s="10"/>
      <c r="P171" s="10"/>
      <c r="Q171" s="10"/>
      <c r="R171" s="10"/>
      <c r="S171" s="10"/>
      <c r="T171" s="10"/>
      <c r="U171" s="10"/>
      <c r="V171" s="10"/>
    </row>
    <row r="172" spans="1:22">
      <c r="A172" s="10"/>
      <c r="B172" s="29"/>
      <c r="C172" s="23"/>
      <c r="D172" s="24">
        <v>143</v>
      </c>
      <c r="E172" s="10"/>
      <c r="F172" s="10"/>
      <c r="G172" s="10"/>
      <c r="H172" s="10"/>
      <c r="I172" s="10"/>
      <c r="J172" s="10"/>
      <c r="K172" s="10"/>
      <c r="L172" s="29"/>
      <c r="M172" s="23">
        <v>255</v>
      </c>
      <c r="N172" s="24">
        <v>149</v>
      </c>
      <c r="O172" s="10"/>
      <c r="P172" s="10"/>
      <c r="Q172" s="10"/>
      <c r="R172" s="10"/>
      <c r="S172" s="10"/>
      <c r="T172" s="10"/>
      <c r="U172" s="10"/>
      <c r="V172" s="10"/>
    </row>
    <row r="173" spans="1:22">
      <c r="A173" s="10"/>
      <c r="B173" s="29"/>
      <c r="C173" s="23"/>
      <c r="D173" s="24">
        <v>156</v>
      </c>
      <c r="E173" s="10"/>
      <c r="F173" s="10"/>
      <c r="G173" s="10"/>
      <c r="H173" s="10"/>
      <c r="I173" s="10"/>
      <c r="J173" s="10"/>
      <c r="K173" s="10"/>
      <c r="L173" s="29"/>
      <c r="M173" s="23">
        <v>288</v>
      </c>
      <c r="N173" s="24">
        <v>207</v>
      </c>
      <c r="O173" s="10"/>
      <c r="P173" s="10"/>
      <c r="Q173" s="10"/>
      <c r="R173" s="10"/>
      <c r="S173" s="10"/>
      <c r="T173" s="10"/>
      <c r="U173" s="10"/>
      <c r="V173" s="10"/>
    </row>
    <row r="174" spans="1:22">
      <c r="A174" s="10"/>
      <c r="B174" s="29"/>
      <c r="C174" s="23"/>
      <c r="D174" s="24">
        <v>146</v>
      </c>
      <c r="E174" s="10"/>
      <c r="F174" s="10"/>
      <c r="G174" s="10"/>
      <c r="H174" s="10"/>
      <c r="I174" s="10"/>
      <c r="J174" s="10"/>
      <c r="K174" s="10"/>
      <c r="L174" s="29"/>
      <c r="M174" s="23">
        <v>292</v>
      </c>
      <c r="N174" s="24">
        <v>265</v>
      </c>
      <c r="O174" s="10"/>
      <c r="P174" s="10"/>
      <c r="Q174" s="10"/>
      <c r="R174" s="10"/>
      <c r="S174" s="10"/>
      <c r="T174" s="10"/>
      <c r="U174" s="10"/>
      <c r="V174" s="10"/>
    </row>
    <row r="175" spans="1:22">
      <c r="A175" s="10"/>
      <c r="B175" s="29"/>
      <c r="C175" s="23"/>
      <c r="D175" s="24">
        <v>201</v>
      </c>
      <c r="E175" s="10"/>
      <c r="F175" s="10"/>
      <c r="G175" s="10"/>
      <c r="H175" s="10"/>
      <c r="I175" s="10"/>
      <c r="J175" s="10"/>
      <c r="K175" s="10"/>
      <c r="L175" s="29"/>
      <c r="M175" s="23">
        <v>212</v>
      </c>
      <c r="N175" s="24">
        <v>274</v>
      </c>
      <c r="O175" s="10"/>
      <c r="P175" s="10"/>
      <c r="Q175" s="10"/>
      <c r="R175" s="10"/>
      <c r="S175" s="10"/>
      <c r="T175" s="10"/>
      <c r="U175" s="10"/>
      <c r="V175" s="10"/>
    </row>
    <row r="176" spans="1:22">
      <c r="A176" s="10"/>
      <c r="B176" s="29"/>
      <c r="C176" s="23"/>
      <c r="D176" s="24">
        <v>159</v>
      </c>
      <c r="E176" s="10"/>
      <c r="F176" s="10"/>
      <c r="G176" s="10"/>
      <c r="H176" s="10"/>
      <c r="I176" s="10"/>
      <c r="J176" s="10"/>
      <c r="K176" s="10"/>
      <c r="L176" s="29"/>
      <c r="M176" s="23">
        <v>281</v>
      </c>
      <c r="N176" s="24">
        <v>195</v>
      </c>
      <c r="O176" s="10"/>
      <c r="P176" s="10"/>
      <c r="Q176" s="10"/>
      <c r="R176" s="10"/>
      <c r="S176" s="10"/>
      <c r="T176" s="10"/>
      <c r="U176" s="10"/>
      <c r="V176" s="10"/>
    </row>
    <row r="177" spans="1:22">
      <c r="A177" s="10"/>
      <c r="B177" s="29"/>
      <c r="C177" s="23"/>
      <c r="D177" s="24">
        <v>153</v>
      </c>
      <c r="E177" s="10"/>
      <c r="F177" s="10"/>
      <c r="G177" s="10"/>
      <c r="H177" s="10"/>
      <c r="I177" s="10"/>
      <c r="J177" s="10"/>
      <c r="K177" s="10"/>
      <c r="L177" s="29"/>
      <c r="M177" s="23">
        <v>284</v>
      </c>
      <c r="N177" s="24">
        <v>246</v>
      </c>
      <c r="O177" s="10"/>
      <c r="P177" s="10"/>
      <c r="Q177" s="10"/>
      <c r="R177" s="10"/>
      <c r="S177" s="10"/>
      <c r="T177" s="10"/>
      <c r="U177" s="10"/>
      <c r="V177" s="10"/>
    </row>
    <row r="178" spans="1:22">
      <c r="A178" s="10"/>
      <c r="B178" s="29"/>
      <c r="C178" s="23"/>
      <c r="D178" s="24">
        <v>233</v>
      </c>
      <c r="E178" s="10"/>
      <c r="F178" s="10"/>
      <c r="G178" s="10"/>
      <c r="H178" s="10"/>
      <c r="I178" s="10"/>
      <c r="J178" s="10"/>
      <c r="K178" s="10"/>
      <c r="L178" s="29"/>
      <c r="M178" s="23">
        <v>298</v>
      </c>
      <c r="N178" s="24">
        <v>263</v>
      </c>
      <c r="O178" s="10"/>
      <c r="P178" s="10"/>
      <c r="Q178" s="10"/>
      <c r="R178" s="10"/>
      <c r="S178" s="10"/>
      <c r="T178" s="10"/>
      <c r="U178" s="10"/>
      <c r="V178" s="10"/>
    </row>
    <row r="179" spans="1:22">
      <c r="A179" s="10"/>
      <c r="B179" s="29"/>
      <c r="C179" s="23"/>
      <c r="D179" s="24">
        <v>156</v>
      </c>
      <c r="E179" s="10"/>
      <c r="F179" s="10"/>
      <c r="G179" s="10"/>
      <c r="H179" s="10"/>
      <c r="I179" s="10"/>
      <c r="J179" s="10"/>
      <c r="K179" s="10"/>
      <c r="L179" s="29"/>
      <c r="M179" s="23">
        <v>263</v>
      </c>
      <c r="N179" s="24">
        <v>263</v>
      </c>
      <c r="O179" s="10"/>
      <c r="P179" s="10"/>
      <c r="Q179" s="10"/>
      <c r="R179" s="10"/>
      <c r="S179" s="10"/>
      <c r="T179" s="10"/>
      <c r="U179" s="10"/>
      <c r="V179" s="10"/>
    </row>
    <row r="180" spans="1:22">
      <c r="A180" s="10"/>
      <c r="B180" s="29"/>
      <c r="C180" s="23"/>
      <c r="D180" s="24">
        <v>212</v>
      </c>
      <c r="E180" s="10"/>
      <c r="F180" s="10"/>
      <c r="G180" s="10"/>
      <c r="H180" s="10"/>
      <c r="I180" s="10"/>
      <c r="J180" s="10"/>
      <c r="K180" s="10"/>
      <c r="L180" s="29"/>
      <c r="M180" s="23">
        <v>253</v>
      </c>
      <c r="N180" s="24">
        <v>248</v>
      </c>
      <c r="O180" s="10"/>
      <c r="P180" s="10"/>
      <c r="Q180" s="10"/>
      <c r="R180" s="10"/>
      <c r="S180" s="10"/>
      <c r="T180" s="10"/>
      <c r="U180" s="10"/>
      <c r="V180" s="10"/>
    </row>
    <row r="181" spans="1:22">
      <c r="A181" s="10"/>
      <c r="B181" s="29"/>
      <c r="C181" s="23"/>
      <c r="D181" s="24">
        <v>112</v>
      </c>
      <c r="E181" s="10"/>
      <c r="F181" s="10"/>
      <c r="G181" s="10"/>
      <c r="H181" s="10"/>
      <c r="I181" s="10"/>
      <c r="J181" s="10"/>
      <c r="K181" s="10"/>
      <c r="L181" s="29"/>
      <c r="M181" s="23">
        <v>245</v>
      </c>
      <c r="N181" s="24">
        <v>199</v>
      </c>
      <c r="O181" s="10"/>
      <c r="P181" s="10"/>
      <c r="Q181" s="10"/>
      <c r="R181" s="10"/>
      <c r="S181" s="10"/>
      <c r="T181" s="10"/>
      <c r="U181" s="10"/>
      <c r="V181" s="10"/>
    </row>
    <row r="182" spans="1:22">
      <c r="A182" s="10"/>
      <c r="B182" s="29"/>
      <c r="C182" s="23"/>
      <c r="D182" s="24">
        <v>174</v>
      </c>
      <c r="E182" s="10"/>
      <c r="F182" s="10"/>
      <c r="G182" s="10"/>
      <c r="H182" s="10"/>
      <c r="I182" s="10"/>
      <c r="J182" s="10"/>
      <c r="K182" s="10"/>
      <c r="L182" s="29"/>
      <c r="M182" s="23">
        <v>251</v>
      </c>
      <c r="N182" s="24">
        <v>284</v>
      </c>
      <c r="O182" s="10"/>
      <c r="P182" s="10"/>
      <c r="Q182" s="10"/>
      <c r="R182" s="10"/>
      <c r="S182" s="10"/>
      <c r="T182" s="10"/>
      <c r="U182" s="10"/>
      <c r="V182" s="10"/>
    </row>
    <row r="183" spans="1:22">
      <c r="A183" s="10"/>
      <c r="B183" s="29"/>
      <c r="C183" s="23"/>
      <c r="D183" s="24">
        <v>159</v>
      </c>
      <c r="E183" s="10"/>
      <c r="F183" s="10"/>
      <c r="G183" s="10"/>
      <c r="H183" s="10"/>
      <c r="I183" s="10"/>
      <c r="J183" s="10"/>
      <c r="K183" s="10"/>
      <c r="L183" s="29"/>
      <c r="M183" s="23">
        <v>217</v>
      </c>
      <c r="N183" s="24">
        <v>302</v>
      </c>
      <c r="O183" s="10"/>
      <c r="P183" s="10"/>
      <c r="Q183" s="10"/>
      <c r="R183" s="10"/>
      <c r="S183" s="10"/>
      <c r="T183" s="10"/>
      <c r="U183" s="10"/>
      <c r="V183" s="10"/>
    </row>
    <row r="184" spans="1:22">
      <c r="A184" s="10"/>
      <c r="B184" s="29"/>
      <c r="C184" s="23"/>
      <c r="D184" s="24">
        <v>205</v>
      </c>
      <c r="E184" s="10"/>
      <c r="F184" s="10"/>
      <c r="G184" s="10"/>
      <c r="H184" s="10"/>
      <c r="I184" s="10"/>
      <c r="J184" s="10"/>
      <c r="K184" s="10"/>
      <c r="L184" s="29"/>
      <c r="M184" s="23">
        <v>246</v>
      </c>
      <c r="N184" s="24">
        <v>259</v>
      </c>
      <c r="O184" s="10"/>
      <c r="P184" s="10"/>
      <c r="Q184" s="10"/>
      <c r="R184" s="10"/>
      <c r="S184" s="10"/>
      <c r="T184" s="10"/>
      <c r="U184" s="10"/>
      <c r="V184" s="10"/>
    </row>
    <row r="185" spans="1:22">
      <c r="A185" s="10"/>
      <c r="B185" s="29"/>
      <c r="C185" s="23"/>
      <c r="D185" s="24">
        <v>180</v>
      </c>
      <c r="E185" s="10"/>
      <c r="F185" s="10"/>
      <c r="G185" s="10"/>
      <c r="H185" s="10"/>
      <c r="I185" s="10"/>
      <c r="J185" s="10"/>
      <c r="K185" s="10"/>
      <c r="L185" s="29"/>
      <c r="M185" s="23">
        <v>213</v>
      </c>
      <c r="N185" s="24">
        <v>219</v>
      </c>
      <c r="O185" s="10"/>
      <c r="P185" s="10"/>
      <c r="Q185" s="10"/>
      <c r="R185" s="10"/>
      <c r="S185" s="10"/>
      <c r="T185" s="10"/>
      <c r="U185" s="10"/>
      <c r="V185" s="10"/>
    </row>
    <row r="186" spans="1:22">
      <c r="A186" s="10"/>
      <c r="B186" s="29"/>
      <c r="C186" s="23"/>
      <c r="D186" s="24">
        <v>161</v>
      </c>
      <c r="E186" s="10"/>
      <c r="F186" s="10"/>
      <c r="G186" s="10"/>
      <c r="H186" s="10"/>
      <c r="I186" s="10"/>
      <c r="J186" s="10"/>
      <c r="K186" s="10"/>
      <c r="L186" s="29"/>
      <c r="M186" s="23">
        <v>294</v>
      </c>
      <c r="N186" s="24">
        <v>175</v>
      </c>
      <c r="O186" s="10"/>
      <c r="P186" s="10"/>
      <c r="Q186" s="10"/>
      <c r="R186" s="10"/>
      <c r="S186" s="10"/>
      <c r="T186" s="10"/>
      <c r="U186" s="10"/>
      <c r="V186" s="10"/>
    </row>
    <row r="187" spans="1:22">
      <c r="A187" s="10"/>
      <c r="B187" s="29"/>
      <c r="C187" s="23"/>
      <c r="D187" s="24">
        <v>178</v>
      </c>
      <c r="E187" s="10"/>
      <c r="F187" s="10"/>
      <c r="G187" s="10"/>
      <c r="H187" s="10"/>
      <c r="I187" s="10"/>
      <c r="J187" s="10"/>
      <c r="K187" s="10"/>
      <c r="L187" s="29"/>
      <c r="M187" s="23">
        <v>289</v>
      </c>
      <c r="N187" s="24">
        <v>258</v>
      </c>
      <c r="O187" s="10"/>
      <c r="P187" s="10"/>
      <c r="Q187" s="10"/>
      <c r="R187" s="10"/>
      <c r="S187" s="10"/>
      <c r="T187" s="10"/>
      <c r="U187" s="10"/>
      <c r="V187" s="10"/>
    </row>
    <row r="188" spans="1:22">
      <c r="A188" s="10"/>
      <c r="B188" s="29"/>
      <c r="C188" s="23"/>
      <c r="D188" s="24">
        <v>156</v>
      </c>
      <c r="E188" s="10"/>
      <c r="F188" s="10"/>
      <c r="G188" s="10"/>
      <c r="H188" s="10"/>
      <c r="I188" s="10"/>
      <c r="J188" s="10"/>
      <c r="K188" s="10"/>
      <c r="L188" s="29"/>
      <c r="M188" s="23">
        <v>207</v>
      </c>
      <c r="N188" s="24">
        <v>166</v>
      </c>
      <c r="O188" s="10"/>
      <c r="P188" s="10"/>
      <c r="Q188" s="10"/>
      <c r="R188" s="10"/>
      <c r="S188" s="10"/>
      <c r="T188" s="10"/>
      <c r="U188" s="10"/>
      <c r="V188" s="10"/>
    </row>
    <row r="189" spans="1:22">
      <c r="A189" s="10"/>
      <c r="B189" s="29"/>
      <c r="C189" s="23"/>
      <c r="D189" s="24">
        <v>152</v>
      </c>
      <c r="E189" s="10"/>
      <c r="F189" s="10"/>
      <c r="G189" s="10"/>
      <c r="H189" s="10"/>
      <c r="I189" s="10"/>
      <c r="J189" s="10"/>
      <c r="K189" s="10"/>
      <c r="L189" s="29"/>
      <c r="M189" s="23">
        <v>189</v>
      </c>
      <c r="N189" s="24">
        <v>224</v>
      </c>
      <c r="O189" s="10"/>
      <c r="P189" s="10"/>
      <c r="Q189" s="10"/>
      <c r="R189" s="10"/>
      <c r="S189" s="10"/>
      <c r="T189" s="10"/>
      <c r="U189" s="10"/>
      <c r="V189" s="10"/>
    </row>
    <row r="190" spans="1:22">
      <c r="A190" s="10"/>
      <c r="B190" s="29"/>
      <c r="C190" s="23"/>
      <c r="D190" s="24">
        <v>112</v>
      </c>
      <c r="E190" s="10"/>
      <c r="F190" s="10"/>
      <c r="G190" s="10"/>
      <c r="H190" s="10"/>
      <c r="I190" s="10"/>
      <c r="J190" s="10"/>
      <c r="K190" s="10"/>
      <c r="L190" s="29"/>
      <c r="M190" s="23">
        <v>290</v>
      </c>
      <c r="N190" s="24">
        <v>249</v>
      </c>
      <c r="O190" s="10"/>
      <c r="P190" s="10"/>
      <c r="Q190" s="10"/>
      <c r="R190" s="10"/>
      <c r="S190" s="10"/>
      <c r="T190" s="10"/>
      <c r="U190" s="10"/>
      <c r="V190" s="10"/>
    </row>
    <row r="191" spans="1:22">
      <c r="A191" s="10"/>
      <c r="B191" s="29"/>
      <c r="C191" s="23"/>
      <c r="D191" s="24">
        <v>142</v>
      </c>
      <c r="E191" s="10"/>
      <c r="F191" s="10"/>
      <c r="G191" s="10"/>
      <c r="H191" s="10"/>
      <c r="I191" s="10"/>
      <c r="J191" s="10"/>
      <c r="K191" s="10"/>
      <c r="L191" s="29"/>
      <c r="M191" s="23">
        <v>233</v>
      </c>
      <c r="N191" s="24">
        <v>256</v>
      </c>
      <c r="O191" s="10"/>
      <c r="P191" s="10"/>
      <c r="Q191" s="10"/>
      <c r="R191" s="10"/>
      <c r="S191" s="10"/>
      <c r="T191" s="10"/>
      <c r="U191" s="10"/>
      <c r="V191" s="10"/>
    </row>
    <row r="192" spans="1:22">
      <c r="A192" s="10"/>
      <c r="B192" s="29"/>
      <c r="C192" s="23"/>
      <c r="D192" s="24">
        <v>146</v>
      </c>
      <c r="E192" s="10"/>
      <c r="F192" s="10"/>
      <c r="G192" s="10"/>
      <c r="H192" s="10"/>
      <c r="I192" s="10"/>
      <c r="J192" s="10"/>
      <c r="K192" s="10"/>
      <c r="L192" s="29"/>
      <c r="M192" s="23">
        <v>334</v>
      </c>
      <c r="N192" s="24">
        <v>272</v>
      </c>
      <c r="O192" s="10"/>
      <c r="P192" s="10"/>
      <c r="Q192" s="10"/>
      <c r="R192" s="10"/>
      <c r="S192" s="10"/>
      <c r="T192" s="10"/>
      <c r="U192" s="10"/>
      <c r="V192" s="10"/>
    </row>
    <row r="193" spans="1:22">
      <c r="A193" s="10"/>
      <c r="B193" s="29"/>
      <c r="C193" s="23"/>
      <c r="D193" s="24">
        <v>164</v>
      </c>
      <c r="E193" s="10"/>
      <c r="F193" s="10"/>
      <c r="G193" s="10"/>
      <c r="H193" s="10"/>
      <c r="I193" s="10"/>
      <c r="J193" s="10"/>
      <c r="K193" s="10"/>
      <c r="L193" s="29"/>
      <c r="M193" s="23">
        <v>214</v>
      </c>
      <c r="N193" s="24">
        <v>239</v>
      </c>
      <c r="O193" s="10"/>
      <c r="P193" s="10"/>
      <c r="Q193" s="10"/>
      <c r="R193" s="10"/>
      <c r="S193" s="10"/>
      <c r="T193" s="10"/>
      <c r="U193" s="10"/>
      <c r="V193" s="10"/>
    </row>
    <row r="194" spans="1:22">
      <c r="A194" s="10"/>
      <c r="B194" s="29"/>
      <c r="C194" s="23"/>
      <c r="D194" s="24">
        <v>137</v>
      </c>
      <c r="E194" s="10"/>
      <c r="F194" s="10"/>
      <c r="G194" s="10"/>
      <c r="H194" s="10"/>
      <c r="I194" s="10"/>
      <c r="J194" s="10"/>
      <c r="K194" s="10"/>
      <c r="L194" s="29"/>
      <c r="M194" s="23">
        <v>271</v>
      </c>
      <c r="N194" s="24">
        <v>302</v>
      </c>
      <c r="O194" s="10"/>
      <c r="P194" s="10"/>
      <c r="Q194" s="10"/>
      <c r="R194" s="10"/>
      <c r="S194" s="10"/>
      <c r="T194" s="10"/>
      <c r="U194" s="10"/>
      <c r="V194" s="10"/>
    </row>
    <row r="195" spans="1:22">
      <c r="A195" s="10"/>
      <c r="B195" s="29"/>
      <c r="C195" s="23"/>
      <c r="D195" s="24">
        <v>171</v>
      </c>
      <c r="E195" s="10"/>
      <c r="F195" s="10"/>
      <c r="G195" s="10"/>
      <c r="H195" s="10"/>
      <c r="I195" s="10"/>
      <c r="J195" s="10"/>
      <c r="K195" s="10"/>
      <c r="L195" s="29"/>
      <c r="M195" s="23">
        <v>268</v>
      </c>
      <c r="N195" s="24">
        <v>225</v>
      </c>
      <c r="O195" s="10"/>
      <c r="P195" s="10"/>
      <c r="Q195" s="10"/>
      <c r="R195" s="10"/>
      <c r="S195" s="10"/>
      <c r="T195" s="10"/>
      <c r="U195" s="10"/>
      <c r="V195" s="10"/>
    </row>
    <row r="196" spans="1:22">
      <c r="A196" s="10"/>
      <c r="B196" s="29"/>
      <c r="C196" s="23"/>
      <c r="D196" s="24">
        <v>163</v>
      </c>
      <c r="E196" s="10"/>
      <c r="F196" s="10"/>
      <c r="G196" s="10"/>
      <c r="H196" s="10"/>
      <c r="I196" s="10"/>
      <c r="J196" s="10"/>
      <c r="K196" s="10"/>
      <c r="L196" s="29"/>
      <c r="M196" s="23">
        <v>289</v>
      </c>
      <c r="N196" s="24">
        <v>178</v>
      </c>
      <c r="O196" s="10"/>
      <c r="P196" s="10"/>
      <c r="Q196" s="10"/>
      <c r="R196" s="10"/>
      <c r="S196" s="10"/>
      <c r="T196" s="10"/>
      <c r="U196" s="10"/>
      <c r="V196" s="10"/>
    </row>
    <row r="197" spans="1:22">
      <c r="A197" s="10"/>
      <c r="B197" s="29"/>
      <c r="C197" s="23"/>
      <c r="D197" s="24">
        <v>177</v>
      </c>
      <c r="E197" s="10"/>
      <c r="F197" s="10"/>
      <c r="G197" s="10"/>
      <c r="H197" s="10"/>
      <c r="I197" s="10"/>
      <c r="J197" s="10"/>
      <c r="K197" s="10"/>
      <c r="L197" s="29"/>
      <c r="M197" s="23">
        <v>248</v>
      </c>
      <c r="N197" s="24">
        <v>196</v>
      </c>
      <c r="O197" s="10"/>
      <c r="P197" s="10"/>
      <c r="Q197" s="10"/>
      <c r="R197" s="10"/>
      <c r="S197" s="10"/>
      <c r="T197" s="10"/>
      <c r="U197" s="10"/>
      <c r="V197" s="10"/>
    </row>
    <row r="198" spans="1:22">
      <c r="A198" s="10"/>
      <c r="B198" s="29"/>
      <c r="C198" s="23"/>
      <c r="D198" s="24">
        <v>147</v>
      </c>
      <c r="E198" s="10"/>
      <c r="F198" s="10"/>
      <c r="G198" s="10"/>
      <c r="H198" s="10"/>
      <c r="I198" s="10"/>
      <c r="J198" s="10"/>
      <c r="K198" s="10"/>
      <c r="L198" s="29"/>
      <c r="M198" s="23"/>
      <c r="N198" s="24">
        <v>346</v>
      </c>
      <c r="O198" s="10"/>
      <c r="P198" s="10"/>
      <c r="Q198" s="10"/>
      <c r="R198" s="10"/>
      <c r="S198" s="10"/>
      <c r="T198" s="10"/>
      <c r="U198" s="10"/>
      <c r="V198" s="10"/>
    </row>
    <row r="199" spans="1:22">
      <c r="A199" s="10"/>
      <c r="B199" s="29"/>
      <c r="C199" s="23"/>
      <c r="D199" s="24">
        <v>150</v>
      </c>
      <c r="E199" s="10"/>
      <c r="F199" s="10"/>
      <c r="G199" s="10"/>
      <c r="H199" s="10"/>
      <c r="I199" s="10"/>
      <c r="J199" s="10"/>
      <c r="K199" s="10"/>
      <c r="L199" s="29"/>
      <c r="M199" s="23"/>
      <c r="N199" s="24">
        <v>336</v>
      </c>
      <c r="O199" s="10"/>
      <c r="P199" s="10"/>
      <c r="Q199" s="10"/>
      <c r="R199" s="10"/>
      <c r="S199" s="10"/>
      <c r="T199" s="10"/>
      <c r="U199" s="10"/>
      <c r="V199" s="10"/>
    </row>
    <row r="200" spans="1:22">
      <c r="A200" s="10"/>
      <c r="B200" s="29"/>
      <c r="C200" s="23"/>
      <c r="D200" s="24">
        <v>133</v>
      </c>
      <c r="E200" s="10"/>
      <c r="F200" s="10"/>
      <c r="G200" s="10"/>
      <c r="H200" s="10"/>
      <c r="I200" s="10"/>
      <c r="J200" s="10"/>
      <c r="K200" s="10"/>
      <c r="L200" s="29"/>
      <c r="M200" s="23"/>
      <c r="N200" s="24">
        <v>277</v>
      </c>
      <c r="O200" s="10"/>
      <c r="P200" s="10"/>
      <c r="Q200" s="10"/>
      <c r="R200" s="10"/>
      <c r="S200" s="10"/>
      <c r="T200" s="10"/>
      <c r="U200" s="10"/>
      <c r="V200" s="10"/>
    </row>
    <row r="201" spans="1:22">
      <c r="A201" s="10"/>
      <c r="B201" s="29"/>
      <c r="C201" s="23"/>
      <c r="D201" s="24">
        <v>176</v>
      </c>
      <c r="E201" s="10"/>
      <c r="F201" s="10"/>
      <c r="G201" s="10"/>
      <c r="H201" s="10"/>
      <c r="I201" s="10"/>
      <c r="J201" s="10"/>
      <c r="K201" s="10"/>
      <c r="L201" s="29"/>
      <c r="M201" s="23"/>
      <c r="N201" s="24">
        <v>283</v>
      </c>
      <c r="O201" s="10"/>
      <c r="P201" s="10"/>
      <c r="Q201" s="10"/>
      <c r="R201" s="10"/>
      <c r="S201" s="10"/>
      <c r="T201" s="10"/>
      <c r="U201" s="10"/>
      <c r="V201" s="10"/>
    </row>
    <row r="202" spans="1:22">
      <c r="A202" s="10"/>
      <c r="B202" s="29"/>
      <c r="C202" s="23"/>
      <c r="D202" s="24">
        <v>141</v>
      </c>
      <c r="E202" s="10"/>
      <c r="F202" s="10"/>
      <c r="G202" s="10"/>
      <c r="H202" s="10"/>
      <c r="I202" s="10"/>
      <c r="J202" s="10"/>
      <c r="K202" s="10"/>
      <c r="L202" s="29"/>
      <c r="M202" s="23"/>
      <c r="N202" s="24">
        <v>267</v>
      </c>
      <c r="O202" s="10"/>
      <c r="P202" s="10"/>
      <c r="Q202" s="10"/>
      <c r="R202" s="10"/>
      <c r="S202" s="10"/>
      <c r="T202" s="10"/>
      <c r="U202" s="10"/>
      <c r="V202" s="10"/>
    </row>
    <row r="203" spans="1:22">
      <c r="A203" s="10"/>
      <c r="B203" s="29"/>
      <c r="C203" s="23"/>
      <c r="D203" s="24">
        <v>111</v>
      </c>
      <c r="E203" s="10"/>
      <c r="F203" s="10"/>
      <c r="G203" s="10"/>
      <c r="H203" s="10"/>
      <c r="I203" s="10"/>
      <c r="J203" s="10"/>
      <c r="K203" s="10"/>
      <c r="L203" s="29"/>
      <c r="M203" s="23"/>
      <c r="N203" s="24">
        <v>275</v>
      </c>
      <c r="O203" s="10"/>
      <c r="P203" s="10"/>
      <c r="Q203" s="10"/>
      <c r="R203" s="10"/>
      <c r="S203" s="10"/>
      <c r="T203" s="10"/>
      <c r="U203" s="10"/>
      <c r="V203" s="10"/>
    </row>
    <row r="204" spans="1:22">
      <c r="A204" s="10"/>
      <c r="B204" s="29"/>
      <c r="C204" s="23"/>
      <c r="D204" s="24">
        <v>119</v>
      </c>
      <c r="E204" s="10"/>
      <c r="F204" s="10"/>
      <c r="G204" s="10"/>
      <c r="H204" s="10"/>
      <c r="I204" s="10"/>
      <c r="J204" s="10"/>
      <c r="K204" s="10"/>
      <c r="L204" s="29"/>
      <c r="M204" s="23"/>
      <c r="N204" s="24">
        <v>246</v>
      </c>
      <c r="O204" s="10"/>
      <c r="P204" s="10"/>
      <c r="Q204" s="10"/>
      <c r="R204" s="10"/>
      <c r="S204" s="10"/>
      <c r="T204" s="10"/>
      <c r="U204" s="10"/>
      <c r="V204" s="10"/>
    </row>
    <row r="205" spans="1:22">
      <c r="A205" s="10"/>
      <c r="B205" s="29"/>
      <c r="C205" s="23"/>
      <c r="D205" s="24">
        <v>163</v>
      </c>
      <c r="E205" s="10"/>
      <c r="F205" s="10"/>
      <c r="G205" s="10"/>
      <c r="H205" s="10"/>
      <c r="I205" s="10"/>
      <c r="J205" s="10"/>
      <c r="K205" s="10"/>
      <c r="L205" s="29"/>
      <c r="M205" s="23"/>
      <c r="N205" s="24">
        <v>232</v>
      </c>
      <c r="O205" s="10"/>
      <c r="P205" s="10"/>
      <c r="Q205" s="10"/>
      <c r="R205" s="10"/>
      <c r="S205" s="10"/>
      <c r="T205" s="10"/>
      <c r="U205" s="10"/>
      <c r="V205" s="10"/>
    </row>
    <row r="206" spans="1:22">
      <c r="A206" s="10"/>
      <c r="B206" s="29"/>
      <c r="C206" s="23"/>
      <c r="D206" s="24">
        <v>156</v>
      </c>
      <c r="E206" s="10"/>
      <c r="F206" s="10"/>
      <c r="G206" s="10"/>
      <c r="H206" s="10"/>
      <c r="I206" s="10"/>
      <c r="J206" s="10"/>
      <c r="K206" s="10"/>
      <c r="L206" s="29"/>
      <c r="M206" s="23"/>
      <c r="N206" s="24">
        <v>326</v>
      </c>
      <c r="O206" s="10"/>
      <c r="P206" s="10"/>
      <c r="Q206" s="10"/>
      <c r="R206" s="10"/>
      <c r="S206" s="10"/>
      <c r="T206" s="10"/>
      <c r="U206" s="10"/>
      <c r="V206" s="10"/>
    </row>
    <row r="207" spans="1:22">
      <c r="A207" s="10"/>
      <c r="B207" s="29"/>
      <c r="C207" s="23"/>
      <c r="D207" s="24">
        <v>134</v>
      </c>
      <c r="E207" s="10"/>
      <c r="F207" s="10"/>
      <c r="G207" s="10"/>
      <c r="H207" s="10"/>
      <c r="I207" s="10"/>
      <c r="J207" s="10"/>
      <c r="K207" s="10"/>
      <c r="L207" s="29"/>
      <c r="M207" s="23"/>
      <c r="N207" s="24">
        <v>261</v>
      </c>
      <c r="O207" s="10"/>
      <c r="P207" s="10"/>
      <c r="Q207" s="10"/>
      <c r="R207" s="10"/>
      <c r="S207" s="10"/>
      <c r="T207" s="10"/>
      <c r="U207" s="10"/>
      <c r="V207" s="10"/>
    </row>
    <row r="208" spans="1:22">
      <c r="A208" s="10"/>
      <c r="B208" s="29"/>
      <c r="C208" s="23"/>
      <c r="D208" s="24">
        <v>125</v>
      </c>
      <c r="E208" s="10"/>
      <c r="F208" s="10"/>
      <c r="G208" s="10"/>
      <c r="H208" s="10"/>
      <c r="I208" s="10"/>
      <c r="J208" s="10"/>
      <c r="K208" s="10"/>
      <c r="L208" s="29"/>
      <c r="M208" s="23"/>
      <c r="N208" s="24">
        <v>237</v>
      </c>
      <c r="O208" s="10"/>
      <c r="P208" s="10"/>
      <c r="Q208" s="10"/>
      <c r="R208" s="10"/>
      <c r="S208" s="10"/>
      <c r="T208" s="10"/>
      <c r="U208" s="10"/>
      <c r="V208" s="10"/>
    </row>
    <row r="209" spans="1:22">
      <c r="A209" s="10"/>
      <c r="B209" s="29"/>
      <c r="C209" s="23"/>
      <c r="D209" s="24">
        <v>205</v>
      </c>
      <c r="E209" s="10"/>
      <c r="F209" s="10"/>
      <c r="G209" s="10"/>
      <c r="H209" s="10"/>
      <c r="I209" s="10"/>
      <c r="J209" s="10"/>
      <c r="K209" s="10"/>
      <c r="L209" s="29"/>
      <c r="M209" s="23"/>
      <c r="N209" s="24">
        <v>229</v>
      </c>
      <c r="O209" s="10"/>
      <c r="P209" s="10"/>
      <c r="Q209" s="10"/>
      <c r="R209" s="10"/>
      <c r="S209" s="10"/>
      <c r="T209" s="10"/>
      <c r="U209" s="10"/>
      <c r="V209" s="10"/>
    </row>
    <row r="210" spans="1:22">
      <c r="A210" s="10"/>
      <c r="B210" s="29"/>
      <c r="C210" s="23"/>
      <c r="D210" s="24">
        <v>121</v>
      </c>
      <c r="E210" s="10"/>
      <c r="F210" s="10"/>
      <c r="G210" s="10"/>
      <c r="H210" s="10"/>
      <c r="I210" s="10"/>
      <c r="J210" s="10"/>
      <c r="K210" s="10"/>
      <c r="L210" s="29"/>
      <c r="M210" s="23"/>
      <c r="N210" s="24">
        <v>224</v>
      </c>
      <c r="O210" s="10"/>
      <c r="P210" s="10"/>
      <c r="Q210" s="10"/>
      <c r="R210" s="10"/>
      <c r="S210" s="10"/>
      <c r="T210" s="10"/>
      <c r="U210" s="10"/>
      <c r="V210" s="10"/>
    </row>
    <row r="211" spans="1:22">
      <c r="A211" s="10"/>
      <c r="B211" s="29"/>
      <c r="C211" s="23"/>
      <c r="D211" s="24">
        <v>157</v>
      </c>
      <c r="E211" s="10"/>
      <c r="F211" s="10"/>
      <c r="G211" s="10"/>
      <c r="H211" s="10"/>
      <c r="I211" s="10"/>
      <c r="J211" s="10"/>
      <c r="K211" s="10"/>
      <c r="L211" s="29"/>
      <c r="M211" s="23"/>
      <c r="N211" s="24">
        <v>314</v>
      </c>
      <c r="O211" s="10"/>
      <c r="P211" s="10"/>
      <c r="Q211" s="10"/>
      <c r="R211" s="10"/>
      <c r="S211" s="10"/>
      <c r="T211" s="10"/>
      <c r="U211" s="10"/>
      <c r="V211" s="10"/>
    </row>
    <row r="212" spans="1:22">
      <c r="A212" s="10"/>
      <c r="B212" s="29"/>
      <c r="C212" s="23"/>
      <c r="D212" s="24">
        <v>165</v>
      </c>
      <c r="E212" s="10"/>
      <c r="F212" s="10"/>
      <c r="G212" s="10"/>
      <c r="H212" s="10"/>
      <c r="I212" s="10"/>
      <c r="J212" s="10"/>
      <c r="K212" s="10"/>
      <c r="L212" s="29"/>
      <c r="M212" s="23"/>
      <c r="N212" s="24">
        <v>265</v>
      </c>
      <c r="O212" s="10"/>
      <c r="P212" s="10"/>
      <c r="Q212" s="10"/>
      <c r="R212" s="10"/>
      <c r="S212" s="10"/>
      <c r="T212" s="10"/>
      <c r="U212" s="10"/>
      <c r="V212" s="10"/>
    </row>
    <row r="213" spans="1:22">
      <c r="A213" s="10"/>
      <c r="B213" s="29"/>
      <c r="C213" s="23"/>
      <c r="D213" s="24">
        <v>181</v>
      </c>
      <c r="E213" s="10"/>
      <c r="F213" s="10"/>
      <c r="G213" s="10"/>
      <c r="H213" s="10"/>
      <c r="I213" s="10"/>
      <c r="J213" s="10"/>
      <c r="K213" s="10"/>
      <c r="L213" s="29"/>
      <c r="M213" s="23"/>
      <c r="N213" s="24">
        <v>322</v>
      </c>
      <c r="O213" s="10"/>
      <c r="P213" s="10"/>
      <c r="Q213" s="10"/>
      <c r="R213" s="10"/>
      <c r="S213" s="10"/>
      <c r="T213" s="10"/>
      <c r="U213" s="10"/>
      <c r="V213" s="10"/>
    </row>
    <row r="214" spans="1:22">
      <c r="A214" s="10"/>
      <c r="B214" s="29"/>
      <c r="C214" s="23"/>
      <c r="D214" s="24">
        <v>180</v>
      </c>
      <c r="E214" s="10"/>
      <c r="F214" s="10"/>
      <c r="G214" s="10"/>
      <c r="H214" s="10"/>
      <c r="I214" s="10"/>
      <c r="J214" s="10"/>
      <c r="K214" s="10"/>
      <c r="L214" s="29"/>
      <c r="M214" s="23"/>
      <c r="N214" s="24">
        <v>227</v>
      </c>
      <c r="O214" s="10"/>
      <c r="P214" s="10"/>
      <c r="Q214" s="10"/>
      <c r="R214" s="10"/>
      <c r="S214" s="10"/>
      <c r="T214" s="10"/>
      <c r="U214" s="10"/>
      <c r="V214" s="10"/>
    </row>
    <row r="215" spans="1:22">
      <c r="A215" s="10"/>
      <c r="B215" s="29"/>
      <c r="C215" s="23"/>
      <c r="D215" s="24">
        <v>166</v>
      </c>
      <c r="E215" s="10"/>
      <c r="F215" s="10"/>
      <c r="G215" s="10"/>
      <c r="H215" s="10"/>
      <c r="I215" s="10"/>
      <c r="J215" s="10"/>
      <c r="K215" s="10"/>
      <c r="L215" s="29"/>
      <c r="M215" s="23"/>
      <c r="N215" s="24">
        <v>319</v>
      </c>
      <c r="O215" s="10"/>
      <c r="P215" s="10"/>
      <c r="Q215" s="10"/>
      <c r="R215" s="10"/>
      <c r="S215" s="10"/>
      <c r="T215" s="10"/>
      <c r="U215" s="10"/>
      <c r="V215" s="10"/>
    </row>
    <row r="216" spans="1:22">
      <c r="A216" s="10"/>
      <c r="B216" s="29"/>
      <c r="C216" s="23"/>
      <c r="D216" s="24">
        <v>210</v>
      </c>
      <c r="E216" s="10"/>
      <c r="F216" s="10"/>
      <c r="G216" s="10"/>
      <c r="H216" s="10"/>
      <c r="I216" s="10"/>
      <c r="J216" s="10"/>
      <c r="K216" s="10"/>
      <c r="L216" s="29"/>
      <c r="M216" s="23"/>
      <c r="N216" s="24">
        <v>295</v>
      </c>
      <c r="O216" s="10"/>
      <c r="P216" s="10"/>
      <c r="Q216" s="10"/>
      <c r="R216" s="10"/>
      <c r="S216" s="10"/>
      <c r="T216" s="10"/>
      <c r="U216" s="10"/>
      <c r="V216" s="10"/>
    </row>
    <row r="217" spans="1:22">
      <c r="A217" s="10"/>
      <c r="B217" s="29"/>
      <c r="C217" s="23"/>
      <c r="D217" s="24">
        <v>173</v>
      </c>
      <c r="E217" s="10"/>
      <c r="F217" s="10"/>
      <c r="G217" s="10"/>
      <c r="H217" s="10"/>
      <c r="I217" s="10"/>
      <c r="J217" s="10"/>
      <c r="K217" s="10"/>
      <c r="L217" s="29"/>
      <c r="M217" s="23"/>
      <c r="N217" s="24">
        <v>290</v>
      </c>
      <c r="O217" s="10"/>
      <c r="P217" s="10"/>
      <c r="Q217" s="10"/>
      <c r="R217" s="10"/>
      <c r="S217" s="10"/>
      <c r="T217" s="10"/>
      <c r="U217" s="10"/>
      <c r="V217" s="10"/>
    </row>
    <row r="218" spans="1:22">
      <c r="A218" s="10"/>
      <c r="B218" s="29"/>
      <c r="C218" s="23"/>
      <c r="D218" s="24">
        <v>179</v>
      </c>
      <c r="E218" s="10"/>
      <c r="F218" s="10"/>
      <c r="G218" s="10"/>
      <c r="H218" s="10"/>
      <c r="I218" s="10"/>
      <c r="J218" s="10"/>
      <c r="K218" s="10"/>
      <c r="L218" s="29"/>
      <c r="M218" s="23"/>
      <c r="N218" s="24">
        <v>250</v>
      </c>
      <c r="O218" s="10"/>
      <c r="P218" s="10"/>
      <c r="Q218" s="10"/>
      <c r="R218" s="10"/>
      <c r="S218" s="10"/>
      <c r="T218" s="10"/>
      <c r="U218" s="10"/>
      <c r="V218" s="10"/>
    </row>
    <row r="219" spans="1:22">
      <c r="A219" s="10"/>
      <c r="B219" s="29"/>
      <c r="C219" s="23"/>
      <c r="D219" s="24">
        <v>174</v>
      </c>
      <c r="E219" s="10"/>
      <c r="F219" s="10"/>
      <c r="G219" s="10"/>
      <c r="H219" s="10"/>
      <c r="I219" s="10"/>
      <c r="J219" s="10"/>
      <c r="K219" s="10"/>
      <c r="L219" s="29"/>
      <c r="M219" s="23"/>
      <c r="N219" s="24">
        <v>233</v>
      </c>
      <c r="O219" s="10"/>
      <c r="P219" s="10"/>
      <c r="Q219" s="10"/>
      <c r="R219" s="10"/>
      <c r="S219" s="10"/>
      <c r="T219" s="10"/>
      <c r="U219" s="10"/>
      <c r="V219" s="10"/>
    </row>
    <row r="220" spans="1:22">
      <c r="A220" s="10"/>
      <c r="B220" s="29"/>
      <c r="C220" s="23"/>
      <c r="D220" s="24">
        <v>143</v>
      </c>
      <c r="E220" s="10"/>
      <c r="F220" s="10"/>
      <c r="G220" s="10"/>
      <c r="H220" s="10"/>
      <c r="I220" s="10"/>
      <c r="J220" s="10"/>
      <c r="K220" s="10"/>
      <c r="L220" s="29"/>
      <c r="M220" s="23"/>
      <c r="N220" s="24">
        <v>222</v>
      </c>
      <c r="O220" s="10"/>
      <c r="P220" s="10"/>
      <c r="Q220" s="10"/>
      <c r="R220" s="10"/>
      <c r="S220" s="10"/>
      <c r="T220" s="10"/>
      <c r="U220" s="10"/>
      <c r="V220" s="10"/>
    </row>
    <row r="221" spans="1:22">
      <c r="A221" s="10"/>
      <c r="B221" s="29"/>
      <c r="C221" s="23"/>
      <c r="D221" s="24">
        <v>143</v>
      </c>
      <c r="E221" s="10"/>
      <c r="F221" s="10"/>
      <c r="G221" s="10"/>
      <c r="H221" s="10"/>
      <c r="I221" s="10"/>
      <c r="J221" s="10"/>
      <c r="K221" s="10"/>
      <c r="L221" s="29"/>
      <c r="M221" s="23"/>
      <c r="N221" s="24">
        <v>256</v>
      </c>
      <c r="O221" s="10"/>
      <c r="P221" s="10"/>
      <c r="Q221" s="10"/>
      <c r="R221" s="10"/>
      <c r="S221" s="10"/>
      <c r="T221" s="10"/>
      <c r="U221" s="10"/>
      <c r="V221" s="10"/>
    </row>
    <row r="222" spans="1:22">
      <c r="A222" s="10"/>
      <c r="B222" s="29"/>
      <c r="C222" s="23"/>
      <c r="D222" s="24">
        <v>160</v>
      </c>
      <c r="E222" s="10"/>
      <c r="F222" s="10"/>
      <c r="G222" s="10"/>
      <c r="H222" s="10"/>
      <c r="I222" s="10"/>
      <c r="J222" s="10"/>
      <c r="K222" s="10"/>
      <c r="L222" s="29"/>
      <c r="M222" s="23"/>
      <c r="N222" s="24">
        <v>324</v>
      </c>
      <c r="O222" s="10"/>
      <c r="P222" s="10"/>
      <c r="Q222" s="10"/>
      <c r="R222" s="10"/>
      <c r="S222" s="10"/>
      <c r="T222" s="10"/>
      <c r="U222" s="10"/>
      <c r="V222" s="10"/>
    </row>
    <row r="223" spans="1:22">
      <c r="A223" s="10"/>
      <c r="B223" s="29"/>
      <c r="C223" s="23"/>
      <c r="D223" s="24">
        <v>104</v>
      </c>
      <c r="E223" s="10"/>
      <c r="F223" s="10"/>
      <c r="G223" s="10"/>
      <c r="H223" s="10"/>
      <c r="I223" s="10"/>
      <c r="J223" s="10"/>
      <c r="K223" s="10"/>
      <c r="L223" s="29"/>
      <c r="M223" s="23"/>
      <c r="N223" s="24">
        <v>213</v>
      </c>
      <c r="O223" s="10"/>
      <c r="P223" s="10"/>
      <c r="Q223" s="10"/>
      <c r="R223" s="10"/>
      <c r="S223" s="10"/>
      <c r="T223" s="10"/>
      <c r="U223" s="10"/>
      <c r="V223" s="10"/>
    </row>
    <row r="224" spans="1:22">
      <c r="A224" s="10"/>
      <c r="B224" s="29"/>
      <c r="C224" s="23"/>
      <c r="D224" s="24">
        <v>128</v>
      </c>
      <c r="E224" s="10"/>
      <c r="F224" s="10"/>
      <c r="G224" s="10"/>
      <c r="H224" s="10"/>
      <c r="I224" s="10"/>
      <c r="J224" s="10"/>
      <c r="K224" s="10"/>
      <c r="L224" s="29"/>
      <c r="M224" s="23"/>
      <c r="N224" s="24">
        <v>338</v>
      </c>
      <c r="O224" s="10"/>
      <c r="P224" s="10"/>
      <c r="Q224" s="10"/>
      <c r="R224" s="10"/>
      <c r="S224" s="10"/>
      <c r="T224" s="10"/>
      <c r="U224" s="10"/>
      <c r="V224" s="10"/>
    </row>
    <row r="225" spans="1:22">
      <c r="A225" s="10"/>
      <c r="B225" s="29"/>
      <c r="C225" s="23"/>
      <c r="D225" s="24">
        <v>166</v>
      </c>
      <c r="E225" s="10"/>
      <c r="F225" s="10"/>
      <c r="G225" s="10"/>
      <c r="H225" s="10"/>
      <c r="I225" s="10"/>
      <c r="J225" s="10"/>
      <c r="K225" s="10"/>
      <c r="L225" s="29"/>
      <c r="M225" s="23"/>
      <c r="N225" s="24">
        <v>250</v>
      </c>
      <c r="O225" s="10"/>
      <c r="P225" s="10"/>
      <c r="Q225" s="10"/>
      <c r="R225" s="10"/>
      <c r="S225" s="10"/>
      <c r="T225" s="10"/>
      <c r="U225" s="10"/>
      <c r="V225" s="10"/>
    </row>
    <row r="226" spans="1:22">
      <c r="A226" s="10"/>
      <c r="B226" s="29"/>
      <c r="C226" s="23"/>
      <c r="D226" s="24">
        <v>170</v>
      </c>
      <c r="E226" s="10"/>
      <c r="F226" s="10"/>
      <c r="G226" s="10"/>
      <c r="H226" s="10"/>
      <c r="I226" s="10"/>
      <c r="J226" s="10"/>
      <c r="K226" s="10"/>
      <c r="L226" s="29"/>
      <c r="M226" s="23"/>
      <c r="N226" s="24">
        <v>268</v>
      </c>
      <c r="O226" s="10"/>
      <c r="P226" s="10"/>
      <c r="Q226" s="10"/>
      <c r="R226" s="10"/>
      <c r="S226" s="10"/>
      <c r="T226" s="10"/>
      <c r="U226" s="10"/>
      <c r="V226" s="10"/>
    </row>
    <row r="227" spans="1:22">
      <c r="A227" s="10"/>
      <c r="B227" s="29"/>
      <c r="C227" s="23"/>
      <c r="D227" s="24">
        <v>123</v>
      </c>
      <c r="E227" s="10"/>
      <c r="F227" s="10"/>
      <c r="G227" s="10"/>
      <c r="H227" s="10"/>
      <c r="I227" s="10"/>
      <c r="J227" s="10"/>
      <c r="K227" s="10"/>
      <c r="L227" s="29"/>
      <c r="M227" s="23"/>
      <c r="N227" s="24">
        <v>331</v>
      </c>
      <c r="O227" s="10"/>
      <c r="P227" s="10"/>
      <c r="Q227" s="10"/>
      <c r="R227" s="10"/>
      <c r="S227" s="10"/>
      <c r="T227" s="10"/>
      <c r="U227" s="10"/>
      <c r="V227" s="10"/>
    </row>
    <row r="228" spans="1:22">
      <c r="A228" s="10"/>
      <c r="B228" s="29"/>
      <c r="C228" s="23"/>
      <c r="D228" s="24">
        <v>159</v>
      </c>
      <c r="E228" s="10"/>
      <c r="F228" s="10"/>
      <c r="G228" s="10"/>
      <c r="H228" s="10"/>
      <c r="I228" s="10"/>
      <c r="J228" s="10"/>
      <c r="K228" s="10"/>
      <c r="L228" s="29"/>
      <c r="M228" s="23"/>
      <c r="N228" s="24">
        <v>224</v>
      </c>
      <c r="O228" s="10"/>
      <c r="P228" s="10"/>
      <c r="Q228" s="10"/>
      <c r="R228" s="10"/>
      <c r="S228" s="10"/>
      <c r="T228" s="10"/>
      <c r="U228" s="10"/>
      <c r="V228" s="10"/>
    </row>
    <row r="229" spans="1:22">
      <c r="A229" s="10"/>
      <c r="B229" s="29"/>
      <c r="C229" s="23"/>
      <c r="D229" s="24">
        <v>119</v>
      </c>
      <c r="E229" s="10"/>
      <c r="F229" s="10"/>
      <c r="G229" s="10"/>
      <c r="H229" s="10"/>
      <c r="I229" s="10"/>
      <c r="J229" s="10"/>
      <c r="K229" s="10"/>
      <c r="L229" s="29"/>
      <c r="M229" s="23"/>
      <c r="N229" s="24">
        <v>179</v>
      </c>
      <c r="O229" s="10"/>
      <c r="P229" s="10"/>
      <c r="Q229" s="10"/>
      <c r="R229" s="10"/>
      <c r="S229" s="10"/>
      <c r="T229" s="10"/>
      <c r="U229" s="10"/>
      <c r="V229" s="10"/>
    </row>
    <row r="230" spans="1:22">
      <c r="A230" s="10"/>
      <c r="B230" s="29"/>
      <c r="C230" s="23"/>
      <c r="D230" s="24">
        <v>129</v>
      </c>
      <c r="E230" s="10"/>
      <c r="F230" s="10"/>
      <c r="G230" s="10"/>
      <c r="H230" s="10"/>
      <c r="I230" s="10"/>
      <c r="J230" s="10"/>
      <c r="K230" s="10"/>
      <c r="L230" s="29"/>
      <c r="M230" s="23"/>
      <c r="N230" s="24">
        <v>320</v>
      </c>
      <c r="O230" s="10"/>
      <c r="P230" s="10"/>
      <c r="Q230" s="10"/>
      <c r="R230" s="10"/>
      <c r="S230" s="10"/>
      <c r="T230" s="10"/>
      <c r="U230" s="10"/>
      <c r="V230" s="10"/>
    </row>
    <row r="231" spans="1:22">
      <c r="A231" s="10"/>
      <c r="B231" s="29"/>
      <c r="C231" s="23"/>
      <c r="D231" s="24">
        <v>143</v>
      </c>
      <c r="E231" s="10"/>
      <c r="F231" s="10"/>
      <c r="G231" s="10"/>
      <c r="H231" s="10"/>
      <c r="I231" s="10"/>
      <c r="J231" s="10"/>
      <c r="K231" s="10"/>
      <c r="L231" s="29"/>
      <c r="M231" s="23"/>
      <c r="N231" s="24">
        <v>317</v>
      </c>
      <c r="O231" s="10"/>
      <c r="P231" s="10"/>
      <c r="Q231" s="10"/>
      <c r="R231" s="10"/>
      <c r="S231" s="10"/>
      <c r="T231" s="10"/>
      <c r="U231" s="10"/>
      <c r="V231" s="10"/>
    </row>
    <row r="232" spans="1:22">
      <c r="A232" s="10"/>
      <c r="B232" s="29"/>
      <c r="C232" s="23"/>
      <c r="D232" s="24">
        <v>104</v>
      </c>
      <c r="E232" s="10"/>
      <c r="F232" s="10"/>
      <c r="G232" s="10"/>
      <c r="H232" s="10"/>
      <c r="I232" s="10"/>
      <c r="J232" s="10"/>
      <c r="K232" s="10"/>
      <c r="L232" s="29"/>
      <c r="M232" s="23"/>
      <c r="N232" s="24">
        <v>264</v>
      </c>
      <c r="O232" s="10"/>
      <c r="P232" s="10"/>
      <c r="Q232" s="10"/>
      <c r="R232" s="10"/>
      <c r="S232" s="10"/>
      <c r="T232" s="10"/>
      <c r="U232" s="10"/>
      <c r="V232" s="10"/>
    </row>
    <row r="233" spans="1:22">
      <c r="A233" s="10"/>
      <c r="B233" s="29"/>
      <c r="C233" s="23"/>
      <c r="D233" s="24">
        <v>120</v>
      </c>
      <c r="E233" s="10"/>
      <c r="F233" s="10"/>
      <c r="G233" s="10"/>
      <c r="H233" s="10"/>
      <c r="I233" s="10"/>
      <c r="J233" s="10"/>
      <c r="K233" s="10"/>
      <c r="L233" s="29"/>
      <c r="M233" s="23"/>
      <c r="N233" s="24">
        <v>232</v>
      </c>
      <c r="O233" s="10"/>
      <c r="P233" s="10"/>
      <c r="Q233" s="10"/>
      <c r="R233" s="10"/>
      <c r="S233" s="10"/>
      <c r="T233" s="10"/>
      <c r="U233" s="10"/>
      <c r="V233" s="10"/>
    </row>
    <row r="234" spans="1:22">
      <c r="A234" s="10"/>
      <c r="B234" s="29"/>
      <c r="C234" s="23"/>
      <c r="D234" s="24">
        <v>124</v>
      </c>
      <c r="E234" s="10"/>
      <c r="F234" s="10"/>
      <c r="G234" s="10"/>
      <c r="H234" s="10"/>
      <c r="I234" s="10"/>
      <c r="J234" s="10"/>
      <c r="K234" s="10"/>
      <c r="L234" s="29"/>
      <c r="M234" s="23"/>
      <c r="N234" s="24">
        <v>341</v>
      </c>
      <c r="O234" s="10"/>
      <c r="P234" s="10"/>
      <c r="Q234" s="10"/>
      <c r="R234" s="10"/>
      <c r="S234" s="10"/>
      <c r="T234" s="10"/>
      <c r="U234" s="10"/>
      <c r="V234" s="10"/>
    </row>
    <row r="235" spans="1:22">
      <c r="A235" s="10"/>
      <c r="B235" s="29"/>
      <c r="C235" s="23"/>
      <c r="D235" s="24">
        <v>156</v>
      </c>
      <c r="E235" s="10"/>
      <c r="F235" s="10"/>
      <c r="G235" s="10"/>
      <c r="H235" s="10"/>
      <c r="I235" s="10"/>
      <c r="J235" s="10"/>
      <c r="K235" s="10"/>
      <c r="L235" s="29"/>
      <c r="M235" s="23"/>
      <c r="N235" s="24">
        <v>241</v>
      </c>
      <c r="O235" s="10"/>
      <c r="P235" s="10"/>
      <c r="Q235" s="10"/>
      <c r="R235" s="10"/>
      <c r="S235" s="10"/>
      <c r="T235" s="10"/>
      <c r="U235" s="10"/>
      <c r="V235" s="10"/>
    </row>
    <row r="236" spans="1:22">
      <c r="A236" s="10"/>
      <c r="B236" s="29"/>
      <c r="C236" s="23"/>
      <c r="D236" s="24">
        <v>121</v>
      </c>
      <c r="E236" s="10"/>
      <c r="F236" s="10"/>
      <c r="G236" s="10"/>
      <c r="H236" s="10"/>
      <c r="I236" s="10"/>
      <c r="J236" s="10"/>
      <c r="K236" s="10"/>
      <c r="L236" s="29"/>
      <c r="M236" s="23"/>
      <c r="N236" s="24">
        <v>215</v>
      </c>
      <c r="O236" s="10"/>
      <c r="P236" s="10"/>
      <c r="Q236" s="10"/>
      <c r="R236" s="10"/>
      <c r="S236" s="10"/>
      <c r="T236" s="10"/>
      <c r="U236" s="10"/>
      <c r="V236" s="10"/>
    </row>
    <row r="237" spans="1:22">
      <c r="A237" s="10"/>
      <c r="B237" s="29"/>
      <c r="C237" s="23"/>
      <c r="D237" s="24">
        <v>123</v>
      </c>
      <c r="E237" s="10"/>
      <c r="F237" s="10"/>
      <c r="G237" s="10"/>
      <c r="H237" s="10"/>
      <c r="I237" s="10"/>
      <c r="J237" s="10"/>
      <c r="K237" s="10"/>
      <c r="L237" s="29"/>
      <c r="M237" s="23"/>
      <c r="N237" s="24">
        <v>283</v>
      </c>
      <c r="O237" s="10"/>
      <c r="P237" s="10"/>
      <c r="Q237" s="10"/>
      <c r="R237" s="10"/>
      <c r="S237" s="10"/>
      <c r="T237" s="10"/>
      <c r="U237" s="10"/>
      <c r="V237" s="10"/>
    </row>
    <row r="238" spans="1:22">
      <c r="A238" s="10"/>
      <c r="B238" s="29"/>
      <c r="C238" s="23"/>
      <c r="D238" s="24">
        <v>122</v>
      </c>
      <c r="E238" s="10"/>
      <c r="F238" s="10"/>
      <c r="G238" s="10"/>
      <c r="H238" s="10"/>
      <c r="I238" s="10"/>
      <c r="J238" s="10"/>
      <c r="K238" s="10"/>
      <c r="L238" s="29"/>
      <c r="M238" s="23"/>
      <c r="N238" s="24">
        <v>211</v>
      </c>
      <c r="O238" s="10"/>
      <c r="P238" s="10"/>
      <c r="Q238" s="10"/>
      <c r="R238" s="10"/>
      <c r="S238" s="10"/>
      <c r="T238" s="10"/>
      <c r="U238" s="10"/>
      <c r="V238" s="10"/>
    </row>
    <row r="239" spans="1:22">
      <c r="A239" s="10"/>
      <c r="B239" s="29"/>
      <c r="C239" s="23"/>
      <c r="D239" s="24">
        <v>121</v>
      </c>
      <c r="E239" s="10"/>
      <c r="F239" s="10"/>
      <c r="G239" s="10"/>
      <c r="H239" s="10"/>
      <c r="I239" s="10"/>
      <c r="J239" s="10"/>
      <c r="K239" s="10"/>
      <c r="L239" s="29"/>
      <c r="M239" s="23"/>
      <c r="N239" s="24">
        <v>229</v>
      </c>
      <c r="O239" s="10"/>
      <c r="P239" s="10"/>
      <c r="Q239" s="10"/>
      <c r="R239" s="10"/>
      <c r="S239" s="10"/>
      <c r="T239" s="10"/>
      <c r="U239" s="10"/>
      <c r="V239" s="10"/>
    </row>
    <row r="240" spans="1:22">
      <c r="A240" s="10"/>
      <c r="B240" s="29"/>
      <c r="C240" s="23"/>
      <c r="D240" s="24">
        <v>146</v>
      </c>
      <c r="E240" s="10"/>
      <c r="F240" s="10"/>
      <c r="G240" s="10"/>
      <c r="H240" s="10"/>
      <c r="I240" s="10"/>
      <c r="J240" s="10"/>
      <c r="K240" s="10"/>
      <c r="L240" s="29"/>
      <c r="M240" s="23"/>
      <c r="N240" s="24">
        <v>184</v>
      </c>
      <c r="O240" s="10"/>
      <c r="P240" s="10"/>
      <c r="Q240" s="10"/>
      <c r="R240" s="10"/>
      <c r="S240" s="10"/>
      <c r="T240" s="10"/>
      <c r="U240" s="10"/>
      <c r="V240" s="10"/>
    </row>
    <row r="241" spans="1:22">
      <c r="A241" s="10"/>
      <c r="B241" s="29"/>
      <c r="C241" s="23"/>
      <c r="D241" s="24">
        <v>188</v>
      </c>
      <c r="E241" s="10"/>
      <c r="F241" s="10"/>
      <c r="G241" s="10"/>
      <c r="H241" s="10"/>
      <c r="I241" s="10"/>
      <c r="J241" s="10"/>
      <c r="K241" s="10"/>
      <c r="L241" s="29"/>
      <c r="M241" s="23"/>
      <c r="N241" s="24">
        <v>338</v>
      </c>
      <c r="O241" s="10"/>
      <c r="P241" s="10"/>
      <c r="Q241" s="10"/>
      <c r="R241" s="10"/>
      <c r="S241" s="10"/>
      <c r="T241" s="10"/>
      <c r="U241" s="10"/>
      <c r="V241" s="10"/>
    </row>
    <row r="242" spans="1:22">
      <c r="A242" s="10"/>
      <c r="B242" s="29"/>
      <c r="C242" s="23"/>
      <c r="D242" s="24">
        <v>123</v>
      </c>
      <c r="E242" s="10"/>
      <c r="F242" s="10"/>
      <c r="G242" s="10"/>
      <c r="H242" s="10"/>
      <c r="I242" s="10"/>
      <c r="J242" s="10"/>
      <c r="K242" s="10"/>
      <c r="L242" s="29"/>
      <c r="M242" s="23"/>
      <c r="N242" s="24">
        <v>200</v>
      </c>
      <c r="O242" s="10"/>
      <c r="P242" s="10"/>
      <c r="Q242" s="10"/>
      <c r="R242" s="10"/>
      <c r="S242" s="10"/>
      <c r="T242" s="10"/>
      <c r="U242" s="10"/>
      <c r="V242" s="10"/>
    </row>
    <row r="243" spans="1:22">
      <c r="A243" s="10"/>
      <c r="B243" s="29"/>
      <c r="C243" s="23"/>
      <c r="D243" s="24">
        <v>196</v>
      </c>
      <c r="E243" s="10"/>
      <c r="F243" s="10"/>
      <c r="G243" s="10"/>
      <c r="H243" s="10"/>
      <c r="I243" s="10"/>
      <c r="J243" s="10"/>
      <c r="K243" s="10"/>
      <c r="L243" s="29"/>
      <c r="M243" s="23"/>
      <c r="N243" s="24">
        <v>278</v>
      </c>
      <c r="O243" s="10"/>
      <c r="P243" s="10"/>
      <c r="Q243" s="10"/>
      <c r="R243" s="10"/>
      <c r="S243" s="10"/>
      <c r="T243" s="10"/>
      <c r="U243" s="10"/>
      <c r="V243" s="10"/>
    </row>
    <row r="244" spans="1:22">
      <c r="A244" s="10"/>
      <c r="B244" s="29"/>
      <c r="C244" s="23"/>
      <c r="D244" s="24">
        <v>200</v>
      </c>
      <c r="E244" s="10"/>
      <c r="F244" s="10"/>
      <c r="G244" s="10"/>
      <c r="H244" s="10"/>
      <c r="I244" s="10"/>
      <c r="J244" s="10"/>
      <c r="K244" s="10"/>
      <c r="L244" s="29"/>
      <c r="M244" s="23"/>
      <c r="N244" s="24">
        <v>278</v>
      </c>
      <c r="O244" s="10"/>
      <c r="P244" s="10"/>
      <c r="Q244" s="10"/>
      <c r="R244" s="10"/>
      <c r="S244" s="10"/>
      <c r="T244" s="10"/>
      <c r="U244" s="10"/>
      <c r="V244" s="10"/>
    </row>
    <row r="245" spans="1:22">
      <c r="A245" s="10"/>
      <c r="B245" s="29"/>
      <c r="C245" s="23"/>
      <c r="D245" s="24">
        <v>128</v>
      </c>
      <c r="E245" s="10"/>
      <c r="F245" s="10"/>
      <c r="G245" s="10"/>
      <c r="H245" s="10"/>
      <c r="I245" s="10"/>
      <c r="J245" s="10"/>
      <c r="K245" s="10"/>
      <c r="L245" s="29"/>
      <c r="M245" s="23"/>
      <c r="N245" s="24">
        <v>183</v>
      </c>
      <c r="O245" s="10"/>
      <c r="P245" s="10"/>
      <c r="Q245" s="10"/>
      <c r="R245" s="10"/>
      <c r="S245" s="10"/>
      <c r="T245" s="10"/>
      <c r="U245" s="10"/>
      <c r="V245" s="10"/>
    </row>
    <row r="246" spans="1:22">
      <c r="A246" s="10"/>
      <c r="B246" s="29"/>
      <c r="C246" s="23"/>
      <c r="D246" s="24">
        <v>138</v>
      </c>
      <c r="E246" s="10"/>
      <c r="F246" s="10"/>
      <c r="G246" s="10"/>
      <c r="H246" s="10"/>
      <c r="I246" s="10"/>
      <c r="J246" s="10"/>
      <c r="K246" s="10"/>
      <c r="L246" s="29"/>
      <c r="M246" s="23"/>
      <c r="N246" s="24">
        <v>220</v>
      </c>
      <c r="O246" s="10"/>
      <c r="P246" s="10"/>
      <c r="Q246" s="10"/>
      <c r="R246" s="10"/>
      <c r="S246" s="10"/>
      <c r="T246" s="10"/>
      <c r="U246" s="10"/>
      <c r="V246" s="10"/>
    </row>
    <row r="247" spans="1:22">
      <c r="A247" s="10"/>
      <c r="B247" s="29"/>
      <c r="C247" s="23"/>
      <c r="D247" s="24">
        <v>141</v>
      </c>
      <c r="E247" s="10"/>
      <c r="F247" s="10"/>
      <c r="G247" s="10"/>
      <c r="H247" s="10"/>
      <c r="I247" s="10"/>
      <c r="J247" s="10"/>
      <c r="K247" s="10"/>
      <c r="L247" s="29"/>
      <c r="M247" s="23"/>
      <c r="N247" s="24">
        <v>256</v>
      </c>
      <c r="O247" s="10"/>
      <c r="P247" s="10"/>
      <c r="Q247" s="10"/>
      <c r="R247" s="10"/>
      <c r="S247" s="10"/>
      <c r="T247" s="10"/>
      <c r="U247" s="10"/>
      <c r="V247" s="10"/>
    </row>
    <row r="248" spans="1:22">
      <c r="A248" s="10"/>
      <c r="B248" s="29"/>
      <c r="C248" s="23"/>
      <c r="D248" s="24">
        <v>156</v>
      </c>
      <c r="E248" s="10"/>
      <c r="F248" s="10"/>
      <c r="G248" s="10"/>
      <c r="H248" s="10"/>
      <c r="I248" s="10"/>
      <c r="J248" s="10"/>
      <c r="K248" s="10"/>
      <c r="L248" s="29"/>
      <c r="M248" s="23"/>
      <c r="N248" s="24">
        <v>227</v>
      </c>
      <c r="O248" s="10"/>
      <c r="P248" s="10"/>
      <c r="Q248" s="10"/>
      <c r="R248" s="10"/>
      <c r="S248" s="10"/>
      <c r="T248" s="10"/>
      <c r="U248" s="10"/>
      <c r="V248" s="10"/>
    </row>
    <row r="249" spans="1:22" ht="17" thickBot="1">
      <c r="A249" s="10"/>
      <c r="B249" s="29"/>
      <c r="C249" s="23"/>
      <c r="D249" s="24">
        <v>194</v>
      </c>
      <c r="E249" s="10"/>
      <c r="F249" s="10"/>
      <c r="G249" s="10"/>
      <c r="H249" s="10"/>
      <c r="I249" s="10"/>
      <c r="J249" s="10"/>
      <c r="K249" s="10"/>
      <c r="L249" s="31"/>
      <c r="M249" s="27"/>
      <c r="N249" s="28">
        <v>389</v>
      </c>
      <c r="O249" s="10"/>
      <c r="P249" s="10"/>
      <c r="Q249" s="10"/>
      <c r="R249" s="10"/>
      <c r="S249" s="10"/>
      <c r="T249" s="10"/>
      <c r="U249" s="10"/>
      <c r="V249" s="10"/>
    </row>
    <row r="250" spans="1:22">
      <c r="A250" s="10"/>
      <c r="B250" s="29"/>
      <c r="C250" s="23"/>
      <c r="D250" s="24">
        <v>187</v>
      </c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</row>
    <row r="251" spans="1:22">
      <c r="A251" s="10"/>
      <c r="B251" s="29"/>
      <c r="C251" s="23"/>
      <c r="D251" s="24">
        <v>153</v>
      </c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</row>
    <row r="252" spans="1:22">
      <c r="A252" s="10"/>
      <c r="B252" s="29"/>
      <c r="C252" s="23"/>
      <c r="D252" s="24">
        <v>160</v>
      </c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</row>
    <row r="253" spans="1:22">
      <c r="A253" s="10"/>
      <c r="B253" s="29"/>
      <c r="C253" s="23"/>
      <c r="D253" s="24">
        <v>150</v>
      </c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</row>
    <row r="254" spans="1:22">
      <c r="A254" s="10"/>
      <c r="B254" s="29"/>
      <c r="C254" s="23"/>
      <c r="D254" s="24">
        <v>154</v>
      </c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</row>
    <row r="255" spans="1:22">
      <c r="A255" s="10"/>
      <c r="B255" s="29"/>
      <c r="C255" s="23"/>
      <c r="D255" s="24">
        <v>155</v>
      </c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</row>
    <row r="256" spans="1:22">
      <c r="A256" s="10"/>
      <c r="B256" s="29"/>
      <c r="C256" s="23"/>
      <c r="D256" s="24">
        <v>195</v>
      </c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</row>
    <row r="257" spans="1:22">
      <c r="A257" s="10"/>
      <c r="B257" s="29"/>
      <c r="C257" s="23"/>
      <c r="D257" s="24">
        <v>127</v>
      </c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</row>
    <row r="258" spans="1:22">
      <c r="A258" s="10"/>
      <c r="B258" s="29"/>
      <c r="C258" s="23"/>
      <c r="D258" s="24">
        <v>124</v>
      </c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</row>
    <row r="259" spans="1:22">
      <c r="A259" s="10"/>
      <c r="B259" s="29"/>
      <c r="C259" s="23"/>
      <c r="D259" s="24">
        <v>134</v>
      </c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</row>
    <row r="260" spans="1:22">
      <c r="A260" s="10"/>
      <c r="B260" s="29"/>
      <c r="C260" s="23"/>
      <c r="D260" s="24">
        <v>207</v>
      </c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</row>
    <row r="261" spans="1:22">
      <c r="A261" s="10"/>
      <c r="B261" s="29"/>
      <c r="C261" s="23"/>
      <c r="D261" s="24">
        <v>180</v>
      </c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</row>
    <row r="262" spans="1:22">
      <c r="A262" s="10"/>
      <c r="B262" s="29"/>
      <c r="C262" s="23"/>
      <c r="D262" s="24">
        <v>185</v>
      </c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</row>
    <row r="263" spans="1:22">
      <c r="A263" s="10"/>
      <c r="B263" s="29"/>
      <c r="C263" s="23"/>
      <c r="D263" s="24">
        <v>283</v>
      </c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</row>
    <row r="264" spans="1:22">
      <c r="A264" s="10"/>
      <c r="B264" s="29"/>
      <c r="C264" s="23"/>
      <c r="D264" s="24">
        <v>142</v>
      </c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</row>
    <row r="265" spans="1:22">
      <c r="A265" s="10"/>
      <c r="B265" s="29"/>
      <c r="C265" s="23"/>
      <c r="D265" s="24">
        <v>108</v>
      </c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</row>
    <row r="266" spans="1:22">
      <c r="A266" s="10"/>
      <c r="B266" s="29"/>
      <c r="C266" s="23"/>
      <c r="D266" s="24">
        <v>165</v>
      </c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</row>
    <row r="267" spans="1:22">
      <c r="A267" s="10"/>
      <c r="B267" s="29"/>
      <c r="C267" s="23"/>
      <c r="D267" s="24">
        <v>134</v>
      </c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</row>
    <row r="268" spans="1:22">
      <c r="A268" s="10"/>
      <c r="B268" s="29"/>
      <c r="C268" s="23"/>
      <c r="D268" s="24">
        <v>131</v>
      </c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</row>
    <row r="269" spans="1:22">
      <c r="A269" s="10"/>
      <c r="B269" s="29"/>
      <c r="C269" s="23"/>
      <c r="D269" s="24">
        <v>173</v>
      </c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</row>
    <row r="270" spans="1:22">
      <c r="A270" s="10"/>
      <c r="B270" s="29"/>
      <c r="C270" s="23"/>
      <c r="D270" s="24">
        <v>132</v>
      </c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</row>
    <row r="271" spans="1:22">
      <c r="A271" s="10"/>
      <c r="B271" s="29"/>
      <c r="C271" s="23"/>
      <c r="D271" s="24">
        <v>107</v>
      </c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</row>
    <row r="272" spans="1:22">
      <c r="A272" s="10"/>
      <c r="B272" s="29"/>
      <c r="C272" s="23"/>
      <c r="D272" s="24">
        <v>191</v>
      </c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</row>
    <row r="273" spans="1:22">
      <c r="A273" s="10"/>
      <c r="B273" s="29"/>
      <c r="C273" s="23"/>
      <c r="D273" s="24">
        <v>151</v>
      </c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</row>
    <row r="274" spans="1:22">
      <c r="A274" s="10"/>
      <c r="B274" s="29"/>
      <c r="C274" s="23"/>
      <c r="D274" s="24">
        <v>166</v>
      </c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</row>
    <row r="275" spans="1:22">
      <c r="A275" s="10"/>
      <c r="B275" s="29"/>
      <c r="C275" s="23"/>
      <c r="D275" s="24">
        <v>176</v>
      </c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</row>
    <row r="276" spans="1:22">
      <c r="A276" s="10"/>
      <c r="B276" s="29"/>
      <c r="C276" s="23"/>
      <c r="D276" s="24">
        <v>133</v>
      </c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</row>
    <row r="277" spans="1:22">
      <c r="A277" s="10"/>
      <c r="B277" s="29"/>
      <c r="C277" s="23"/>
      <c r="D277" s="24">
        <v>156</v>
      </c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</row>
    <row r="278" spans="1:22">
      <c r="A278" s="10"/>
      <c r="B278" s="29"/>
      <c r="C278" s="23"/>
      <c r="D278" s="24">
        <v>140</v>
      </c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</row>
    <row r="279" spans="1:22" ht="17" thickBot="1">
      <c r="A279" s="10"/>
      <c r="B279" s="31"/>
      <c r="C279" s="27"/>
      <c r="D279" s="28">
        <v>142</v>
      </c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</row>
    <row r="280" spans="1:22">
      <c r="A280" s="10"/>
      <c r="B280" s="41"/>
      <c r="C280" s="42"/>
      <c r="D280" s="43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</row>
    <row r="281" spans="1:22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</row>
    <row r="282" spans="1:2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</row>
    <row r="283" spans="1:22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</row>
    <row r="284" spans="1:22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</row>
    <row r="285" spans="1:22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</row>
    <row r="286" spans="1:22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</row>
    <row r="287" spans="1:22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</row>
  </sheetData>
  <mergeCells count="2">
    <mergeCell ref="B3:D3"/>
    <mergeCell ref="L3:N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FA5C7-1C60-4144-B080-C13EFC56AE17}">
  <dimension ref="A1:R41"/>
  <sheetViews>
    <sheetView zoomScale="70" zoomScaleNormal="70" workbookViewId="0">
      <selection activeCell="J44" sqref="J44"/>
    </sheetView>
  </sheetViews>
  <sheetFormatPr baseColWidth="10" defaultColWidth="10.83203125" defaultRowHeight="16"/>
  <cols>
    <col min="3" max="3" width="12" bestFit="1" customWidth="1"/>
    <col min="4" max="4" width="18.5" bestFit="1" customWidth="1"/>
    <col min="5" max="5" width="25.83203125" bestFit="1" customWidth="1"/>
    <col min="6" max="6" width="20.6640625" bestFit="1" customWidth="1"/>
    <col min="11" max="11" width="18.5" bestFit="1" customWidth="1"/>
    <col min="12" max="12" width="25.83203125" bestFit="1" customWidth="1"/>
    <col min="13" max="13" width="20.6640625" bestFit="1" customWidth="1"/>
    <col min="16" max="16" width="54" bestFit="1" customWidth="1"/>
  </cols>
  <sheetData>
    <row r="1" spans="1:18">
      <c r="A1" s="10" t="s">
        <v>131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8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8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8" ht="17" thickBo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8" ht="17" thickBot="1">
      <c r="A5" s="10"/>
      <c r="B5" s="10"/>
      <c r="C5" s="10"/>
      <c r="D5" s="353" t="s">
        <v>91</v>
      </c>
      <c r="E5" s="340"/>
      <c r="F5" s="341"/>
      <c r="G5" s="10"/>
      <c r="H5" s="10"/>
      <c r="I5" s="10"/>
      <c r="J5" s="10"/>
      <c r="K5" s="348" t="s">
        <v>66</v>
      </c>
      <c r="L5" s="349"/>
      <c r="M5" s="350"/>
      <c r="N5" s="10"/>
      <c r="O5" s="10"/>
    </row>
    <row r="6" spans="1:18" ht="19" thickBot="1">
      <c r="A6" s="10"/>
      <c r="B6" s="10"/>
      <c r="C6" s="10"/>
      <c r="D6" s="31" t="s">
        <v>132</v>
      </c>
      <c r="E6" s="44" t="s">
        <v>269</v>
      </c>
      <c r="F6" s="28" t="s">
        <v>133</v>
      </c>
      <c r="G6" s="10"/>
      <c r="H6" s="10"/>
      <c r="I6" s="10"/>
      <c r="J6" s="10"/>
      <c r="K6" s="31" t="s">
        <v>132</v>
      </c>
      <c r="L6" s="44" t="s">
        <v>269</v>
      </c>
      <c r="M6" s="28" t="s">
        <v>133</v>
      </c>
      <c r="N6" s="10"/>
      <c r="O6" s="10"/>
      <c r="Q6" s="284" t="s">
        <v>91</v>
      </c>
      <c r="R6" s="285" t="s">
        <v>267</v>
      </c>
    </row>
    <row r="7" spans="1:18">
      <c r="A7" s="10"/>
      <c r="B7" s="354" t="s">
        <v>24</v>
      </c>
      <c r="C7" s="18" t="s">
        <v>67</v>
      </c>
      <c r="D7" s="19">
        <v>102</v>
      </c>
      <c r="E7" s="19">
        <v>151</v>
      </c>
      <c r="F7" s="20">
        <v>51</v>
      </c>
      <c r="G7" s="10"/>
      <c r="H7" s="10"/>
      <c r="I7" s="354" t="s">
        <v>24</v>
      </c>
      <c r="J7" s="18" t="s">
        <v>67</v>
      </c>
      <c r="K7" s="19">
        <v>45</v>
      </c>
      <c r="L7" s="19">
        <v>247</v>
      </c>
      <c r="M7" s="20">
        <v>32</v>
      </c>
      <c r="N7" s="10"/>
      <c r="O7" s="10"/>
      <c r="P7" s="253" t="s">
        <v>271</v>
      </c>
      <c r="Q7" s="286">
        <f>SUM(E7:E31)</f>
        <v>5968</v>
      </c>
      <c r="R7" s="287">
        <f>SUM(L7:L29)</f>
        <v>3246</v>
      </c>
    </row>
    <row r="8" spans="1:18" ht="17" thickBot="1">
      <c r="A8" s="10"/>
      <c r="B8" s="351"/>
      <c r="C8" s="22" t="s">
        <v>73</v>
      </c>
      <c r="D8" s="23">
        <v>90</v>
      </c>
      <c r="E8" s="23">
        <v>331</v>
      </c>
      <c r="F8" s="24">
        <v>82</v>
      </c>
      <c r="G8" s="10"/>
      <c r="H8" s="10"/>
      <c r="I8" s="351"/>
      <c r="J8" s="22" t="s">
        <v>73</v>
      </c>
      <c r="K8" s="23">
        <v>29</v>
      </c>
      <c r="L8" s="23">
        <v>202</v>
      </c>
      <c r="M8" s="24">
        <v>20</v>
      </c>
      <c r="N8" s="10"/>
      <c r="O8" s="10"/>
      <c r="P8" s="234" t="s">
        <v>268</v>
      </c>
      <c r="Q8" s="288">
        <f>SUM(F7:F31)</f>
        <v>1456</v>
      </c>
      <c r="R8" s="289">
        <f>SUM(M7:M29)</f>
        <v>276</v>
      </c>
    </row>
    <row r="9" spans="1:18" ht="17" thickBot="1">
      <c r="A9" s="10"/>
      <c r="B9" s="351"/>
      <c r="C9" s="22" t="s">
        <v>71</v>
      </c>
      <c r="D9" s="23">
        <v>98</v>
      </c>
      <c r="E9" s="23">
        <v>277</v>
      </c>
      <c r="F9" s="24">
        <v>72</v>
      </c>
      <c r="G9" s="10"/>
      <c r="H9" s="10"/>
      <c r="I9" s="351"/>
      <c r="J9" s="22" t="s">
        <v>71</v>
      </c>
      <c r="K9" s="23">
        <v>19</v>
      </c>
      <c r="L9" s="23">
        <v>138</v>
      </c>
      <c r="M9" s="24">
        <v>14</v>
      </c>
      <c r="N9" s="10"/>
      <c r="O9" s="10"/>
      <c r="P9" s="254" t="s">
        <v>254</v>
      </c>
      <c r="Q9" s="290">
        <f>Q8/Q7*100</f>
        <v>24.396782841823057</v>
      </c>
      <c r="R9" s="291">
        <f>R8/R7*100</f>
        <v>8.502772643253234</v>
      </c>
    </row>
    <row r="10" spans="1:18">
      <c r="A10" s="10"/>
      <c r="B10" s="351"/>
      <c r="C10" s="22" t="s">
        <v>74</v>
      </c>
      <c r="D10" s="23">
        <v>50</v>
      </c>
      <c r="E10" s="23">
        <v>259</v>
      </c>
      <c r="F10" s="24">
        <v>34</v>
      </c>
      <c r="G10" s="10"/>
      <c r="H10" s="10"/>
      <c r="I10" s="351"/>
      <c r="J10" s="22" t="s">
        <v>74</v>
      </c>
      <c r="K10" s="23">
        <v>44</v>
      </c>
      <c r="L10" s="23">
        <v>97</v>
      </c>
      <c r="M10" s="24">
        <v>31</v>
      </c>
      <c r="N10" s="10"/>
      <c r="O10" s="10"/>
    </row>
    <row r="11" spans="1:18">
      <c r="A11" s="10"/>
      <c r="B11" s="351"/>
      <c r="C11" s="22" t="s">
        <v>69</v>
      </c>
      <c r="D11" s="23">
        <v>72</v>
      </c>
      <c r="E11" s="23">
        <v>206</v>
      </c>
      <c r="F11" s="24">
        <v>51</v>
      </c>
      <c r="G11" s="10"/>
      <c r="H11" s="10"/>
      <c r="I11" s="351" t="s">
        <v>25</v>
      </c>
      <c r="J11" s="22" t="s">
        <v>67</v>
      </c>
      <c r="K11" s="23">
        <v>26</v>
      </c>
      <c r="L11" s="23">
        <v>136</v>
      </c>
      <c r="M11" s="24">
        <v>19</v>
      </c>
      <c r="N11" s="10"/>
      <c r="O11" s="10"/>
    </row>
    <row r="12" spans="1:18">
      <c r="A12" s="10"/>
      <c r="B12" s="351" t="s">
        <v>25</v>
      </c>
      <c r="C12" s="22" t="s">
        <v>67</v>
      </c>
      <c r="D12" s="23">
        <v>30</v>
      </c>
      <c r="E12" s="23">
        <v>115</v>
      </c>
      <c r="F12" s="24">
        <v>24</v>
      </c>
      <c r="G12" s="10"/>
      <c r="H12" s="10"/>
      <c r="I12" s="351"/>
      <c r="J12" s="22" t="s">
        <v>73</v>
      </c>
      <c r="K12" s="23">
        <v>12</v>
      </c>
      <c r="L12" s="23">
        <v>118</v>
      </c>
      <c r="M12" s="24">
        <v>8</v>
      </c>
      <c r="N12" s="10"/>
      <c r="O12" s="10"/>
    </row>
    <row r="13" spans="1:18">
      <c r="A13" s="10"/>
      <c r="B13" s="351"/>
      <c r="C13" s="22" t="s">
        <v>73</v>
      </c>
      <c r="D13" s="23">
        <v>52</v>
      </c>
      <c r="E13" s="23">
        <v>143</v>
      </c>
      <c r="F13" s="24">
        <v>43</v>
      </c>
      <c r="G13" s="10"/>
      <c r="H13" s="10"/>
      <c r="I13" s="351"/>
      <c r="J13" s="22" t="s">
        <v>71</v>
      </c>
      <c r="K13" s="23">
        <v>14</v>
      </c>
      <c r="L13" s="23">
        <v>47</v>
      </c>
      <c r="M13" s="24">
        <v>7</v>
      </c>
      <c r="N13" s="10"/>
      <c r="O13" s="10"/>
    </row>
    <row r="14" spans="1:18">
      <c r="A14" s="10"/>
      <c r="B14" s="351"/>
      <c r="C14" s="22" t="s">
        <v>71</v>
      </c>
      <c r="D14" s="23">
        <v>31</v>
      </c>
      <c r="E14" s="23">
        <v>119</v>
      </c>
      <c r="F14" s="24">
        <v>24</v>
      </c>
      <c r="G14" s="10"/>
      <c r="H14" s="10"/>
      <c r="I14" s="351"/>
      <c r="J14" s="22" t="s">
        <v>74</v>
      </c>
      <c r="K14" s="23">
        <v>22</v>
      </c>
      <c r="L14" s="23">
        <v>177</v>
      </c>
      <c r="M14" s="24">
        <v>21</v>
      </c>
      <c r="N14" s="10"/>
      <c r="O14" s="10"/>
    </row>
    <row r="15" spans="1:18">
      <c r="A15" s="10"/>
      <c r="B15" s="351"/>
      <c r="C15" s="22" t="s">
        <v>74</v>
      </c>
      <c r="D15" s="23">
        <v>30</v>
      </c>
      <c r="E15" s="23">
        <v>108</v>
      </c>
      <c r="F15" s="24">
        <v>26</v>
      </c>
      <c r="G15" s="10"/>
      <c r="H15" s="10"/>
      <c r="I15" s="351"/>
      <c r="J15" s="22" t="s">
        <v>69</v>
      </c>
      <c r="K15" s="23">
        <v>18</v>
      </c>
      <c r="L15" s="23">
        <v>155</v>
      </c>
      <c r="M15" s="24">
        <v>15</v>
      </c>
      <c r="N15" s="10"/>
      <c r="O15" s="10"/>
    </row>
    <row r="16" spans="1:18">
      <c r="A16" s="10"/>
      <c r="B16" s="351"/>
      <c r="C16" s="22" t="s">
        <v>69</v>
      </c>
      <c r="D16" s="23">
        <v>65</v>
      </c>
      <c r="E16" s="23">
        <v>211</v>
      </c>
      <c r="F16" s="24">
        <v>55</v>
      </c>
      <c r="G16" s="10"/>
      <c r="H16" s="10"/>
      <c r="I16" s="351"/>
      <c r="J16" s="22" t="s">
        <v>72</v>
      </c>
      <c r="K16" s="23">
        <v>26</v>
      </c>
      <c r="L16" s="23">
        <v>270</v>
      </c>
      <c r="M16" s="24">
        <v>6</v>
      </c>
      <c r="N16" s="10"/>
      <c r="O16" s="10"/>
    </row>
    <row r="17" spans="1:15">
      <c r="A17" s="10"/>
      <c r="B17" s="351" t="s">
        <v>26</v>
      </c>
      <c r="C17" s="22" t="s">
        <v>67</v>
      </c>
      <c r="D17" s="23">
        <v>57</v>
      </c>
      <c r="E17" s="23">
        <v>111</v>
      </c>
      <c r="F17" s="24">
        <v>25</v>
      </c>
      <c r="G17" s="10"/>
      <c r="H17" s="10"/>
      <c r="I17" s="351"/>
      <c r="J17" s="22" t="s">
        <v>70</v>
      </c>
      <c r="K17" s="23">
        <v>7</v>
      </c>
      <c r="L17" s="23">
        <v>98</v>
      </c>
      <c r="M17" s="24">
        <v>7</v>
      </c>
      <c r="N17" s="10"/>
      <c r="O17" s="10"/>
    </row>
    <row r="18" spans="1:15">
      <c r="A18" s="10"/>
      <c r="B18" s="351"/>
      <c r="C18" s="22" t="s">
        <v>73</v>
      </c>
      <c r="D18" s="23">
        <v>182</v>
      </c>
      <c r="E18" s="23">
        <v>402</v>
      </c>
      <c r="F18" s="24">
        <v>145</v>
      </c>
      <c r="G18" s="10"/>
      <c r="H18" s="10"/>
      <c r="I18" s="351" t="s">
        <v>26</v>
      </c>
      <c r="J18" s="22" t="s">
        <v>67</v>
      </c>
      <c r="K18" s="23">
        <v>5</v>
      </c>
      <c r="L18" s="23">
        <v>34</v>
      </c>
      <c r="M18" s="24">
        <v>2</v>
      </c>
      <c r="N18" s="10"/>
      <c r="O18" s="10"/>
    </row>
    <row r="19" spans="1:15">
      <c r="A19" s="10"/>
      <c r="B19" s="351"/>
      <c r="C19" s="22" t="s">
        <v>71</v>
      </c>
      <c r="D19" s="23">
        <v>21</v>
      </c>
      <c r="E19" s="23">
        <v>67</v>
      </c>
      <c r="F19" s="24">
        <v>12</v>
      </c>
      <c r="G19" s="10"/>
      <c r="H19" s="10"/>
      <c r="I19" s="351"/>
      <c r="J19" s="22" t="s">
        <v>73</v>
      </c>
      <c r="K19" s="23">
        <v>17</v>
      </c>
      <c r="L19" s="23">
        <v>35</v>
      </c>
      <c r="M19" s="24">
        <v>1</v>
      </c>
      <c r="N19" s="10"/>
      <c r="O19" s="10"/>
    </row>
    <row r="20" spans="1:15">
      <c r="A20" s="10"/>
      <c r="B20" s="351"/>
      <c r="C20" s="22" t="s">
        <v>74</v>
      </c>
      <c r="D20" s="23">
        <v>35</v>
      </c>
      <c r="E20" s="23">
        <v>140</v>
      </c>
      <c r="F20" s="24">
        <v>26</v>
      </c>
      <c r="G20" s="10"/>
      <c r="H20" s="10"/>
      <c r="I20" s="351"/>
      <c r="J20" s="22" t="s">
        <v>71</v>
      </c>
      <c r="K20" s="23">
        <v>8</v>
      </c>
      <c r="L20" s="23">
        <v>22</v>
      </c>
      <c r="M20" s="24">
        <v>3</v>
      </c>
      <c r="N20" s="10"/>
      <c r="O20" s="10"/>
    </row>
    <row r="21" spans="1:15">
      <c r="A21" s="10"/>
      <c r="B21" s="351" t="s">
        <v>76</v>
      </c>
      <c r="C21" s="22" t="s">
        <v>67</v>
      </c>
      <c r="D21" s="23">
        <v>134</v>
      </c>
      <c r="E21" s="23">
        <v>331</v>
      </c>
      <c r="F21" s="24">
        <v>78</v>
      </c>
      <c r="G21" s="10"/>
      <c r="H21" s="10"/>
      <c r="I21" s="351"/>
      <c r="J21" s="22" t="s">
        <v>74</v>
      </c>
      <c r="K21" s="23">
        <v>18</v>
      </c>
      <c r="L21" s="23">
        <v>67</v>
      </c>
      <c r="M21" s="24">
        <v>4</v>
      </c>
      <c r="N21" s="10"/>
      <c r="O21" s="10"/>
    </row>
    <row r="22" spans="1:15">
      <c r="A22" s="10"/>
      <c r="B22" s="351"/>
      <c r="C22" s="22" t="s">
        <v>73</v>
      </c>
      <c r="D22" s="23">
        <v>152</v>
      </c>
      <c r="E22" s="23">
        <v>310</v>
      </c>
      <c r="F22" s="24">
        <v>93</v>
      </c>
      <c r="G22" s="10"/>
      <c r="H22" s="10"/>
      <c r="I22" s="351" t="s">
        <v>76</v>
      </c>
      <c r="J22" s="22" t="s">
        <v>67</v>
      </c>
      <c r="K22" s="23">
        <v>11</v>
      </c>
      <c r="L22" s="23">
        <v>172</v>
      </c>
      <c r="M22" s="24">
        <v>6</v>
      </c>
      <c r="N22" s="10"/>
      <c r="O22" s="10"/>
    </row>
    <row r="23" spans="1:15">
      <c r="A23" s="10"/>
      <c r="B23" s="351"/>
      <c r="C23" s="22" t="s">
        <v>71</v>
      </c>
      <c r="D23" s="23">
        <v>207</v>
      </c>
      <c r="E23" s="23">
        <v>346</v>
      </c>
      <c r="F23" s="24">
        <v>132</v>
      </c>
      <c r="G23" s="10"/>
      <c r="H23" s="10"/>
      <c r="I23" s="351"/>
      <c r="J23" s="22" t="s">
        <v>73</v>
      </c>
      <c r="K23" s="23">
        <v>24</v>
      </c>
      <c r="L23" s="23">
        <v>130</v>
      </c>
      <c r="M23" s="24">
        <v>10</v>
      </c>
      <c r="N23" s="10"/>
      <c r="O23" s="10"/>
    </row>
    <row r="24" spans="1:15">
      <c r="A24" s="10"/>
      <c r="B24" s="351"/>
      <c r="C24" s="22" t="s">
        <v>74</v>
      </c>
      <c r="D24" s="23">
        <v>134</v>
      </c>
      <c r="E24" s="23">
        <v>331</v>
      </c>
      <c r="F24" s="24">
        <v>78</v>
      </c>
      <c r="G24" s="10"/>
      <c r="H24" s="10"/>
      <c r="I24" s="351"/>
      <c r="J24" s="22" t="s">
        <v>71</v>
      </c>
      <c r="K24" s="23">
        <v>22</v>
      </c>
      <c r="L24" s="23">
        <v>151</v>
      </c>
      <c r="M24" s="24">
        <v>11</v>
      </c>
      <c r="N24" s="10"/>
      <c r="O24" s="10"/>
    </row>
    <row r="25" spans="1:15">
      <c r="A25" s="10"/>
      <c r="B25" s="351"/>
      <c r="C25" s="22" t="s">
        <v>69</v>
      </c>
      <c r="D25" s="23">
        <v>176</v>
      </c>
      <c r="E25" s="23">
        <v>496</v>
      </c>
      <c r="F25" s="24">
        <v>132</v>
      </c>
      <c r="G25" s="10"/>
      <c r="H25" s="10"/>
      <c r="I25" s="351"/>
      <c r="J25" s="22" t="s">
        <v>74</v>
      </c>
      <c r="K25" s="23">
        <v>3</v>
      </c>
      <c r="L25" s="23">
        <v>49</v>
      </c>
      <c r="M25" s="24">
        <v>2</v>
      </c>
      <c r="N25" s="10"/>
      <c r="O25" s="10"/>
    </row>
    <row r="26" spans="1:15">
      <c r="A26" s="10"/>
      <c r="B26" s="351" t="s">
        <v>75</v>
      </c>
      <c r="C26" s="22" t="s">
        <v>67</v>
      </c>
      <c r="D26" s="23">
        <v>49</v>
      </c>
      <c r="E26" s="23">
        <v>187</v>
      </c>
      <c r="F26" s="24">
        <v>35</v>
      </c>
      <c r="G26" s="10"/>
      <c r="H26" s="10"/>
      <c r="I26" s="351"/>
      <c r="J26" s="22" t="s">
        <v>69</v>
      </c>
      <c r="K26" s="23">
        <v>26</v>
      </c>
      <c r="L26" s="23">
        <v>165</v>
      </c>
      <c r="M26" s="24">
        <v>16</v>
      </c>
      <c r="N26" s="10"/>
      <c r="O26" s="10"/>
    </row>
    <row r="27" spans="1:15">
      <c r="A27" s="10"/>
      <c r="B27" s="351"/>
      <c r="C27" s="22" t="s">
        <v>73</v>
      </c>
      <c r="D27" s="23">
        <v>71</v>
      </c>
      <c r="E27" s="23">
        <v>214</v>
      </c>
      <c r="F27" s="24">
        <v>62</v>
      </c>
      <c r="G27" s="10"/>
      <c r="H27" s="10"/>
      <c r="I27" s="351"/>
      <c r="J27" s="22" t="s">
        <v>72</v>
      </c>
      <c r="K27" s="23">
        <v>34</v>
      </c>
      <c r="L27" s="23">
        <v>272</v>
      </c>
      <c r="M27" s="24">
        <v>25</v>
      </c>
      <c r="N27" s="10"/>
      <c r="O27" s="10"/>
    </row>
    <row r="28" spans="1:15">
      <c r="A28" s="10"/>
      <c r="B28" s="351"/>
      <c r="C28" s="22" t="s">
        <v>71</v>
      </c>
      <c r="D28" s="23">
        <v>13</v>
      </c>
      <c r="E28" s="23">
        <v>398</v>
      </c>
      <c r="F28" s="24">
        <v>11</v>
      </c>
      <c r="G28" s="10"/>
      <c r="H28" s="10"/>
      <c r="I28" s="351"/>
      <c r="J28" s="22" t="s">
        <v>70</v>
      </c>
      <c r="K28" s="23">
        <v>13</v>
      </c>
      <c r="L28" s="23">
        <v>242</v>
      </c>
      <c r="M28" s="24">
        <v>9</v>
      </c>
      <c r="N28" s="10"/>
      <c r="O28" s="10"/>
    </row>
    <row r="29" spans="1:15" ht="17" thickBot="1">
      <c r="A29" s="10"/>
      <c r="B29" s="351"/>
      <c r="C29" s="22" t="s">
        <v>74</v>
      </c>
      <c r="D29" s="23">
        <v>25</v>
      </c>
      <c r="E29" s="23">
        <v>121</v>
      </c>
      <c r="F29" s="24">
        <v>19</v>
      </c>
      <c r="G29" s="10"/>
      <c r="H29" s="10"/>
      <c r="I29" s="352"/>
      <c r="J29" s="26" t="s">
        <v>77</v>
      </c>
      <c r="K29" s="27">
        <v>8</v>
      </c>
      <c r="L29" s="27">
        <v>222</v>
      </c>
      <c r="M29" s="28">
        <v>7</v>
      </c>
      <c r="N29" s="10"/>
      <c r="O29" s="10"/>
    </row>
    <row r="30" spans="1:15">
      <c r="A30" s="10"/>
      <c r="B30" s="351"/>
      <c r="C30" s="22" t="s">
        <v>69</v>
      </c>
      <c r="D30" s="23">
        <v>118</v>
      </c>
      <c r="E30" s="23">
        <v>371</v>
      </c>
      <c r="F30" s="24">
        <v>100</v>
      </c>
      <c r="G30" s="10"/>
      <c r="H30" s="10"/>
      <c r="I30" s="48"/>
      <c r="J30" s="10"/>
      <c r="K30" s="10"/>
      <c r="L30" s="10"/>
      <c r="M30" s="10"/>
      <c r="N30" s="10"/>
      <c r="O30" s="10"/>
    </row>
    <row r="31" spans="1:15" ht="17" thickBot="1">
      <c r="A31" s="10"/>
      <c r="B31" s="352"/>
      <c r="C31" s="26" t="s">
        <v>72</v>
      </c>
      <c r="D31" s="27">
        <v>58</v>
      </c>
      <c r="E31" s="27">
        <v>223</v>
      </c>
      <c r="F31" s="28">
        <v>46</v>
      </c>
      <c r="G31" s="10"/>
      <c r="H31" s="10"/>
      <c r="I31" s="10"/>
      <c r="J31" s="10"/>
      <c r="K31" s="10"/>
      <c r="L31" s="10"/>
      <c r="M31" s="10"/>
      <c r="N31" s="10"/>
      <c r="O31" s="10"/>
    </row>
    <row r="32" spans="1:1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</row>
    <row r="33" spans="1:1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spans="1:1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</row>
    <row r="36" spans="1:1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</row>
    <row r="37" spans="1:1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</row>
    <row r="38" spans="1:1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</row>
    <row r="39" spans="1:1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</row>
    <row r="40" spans="1:1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</row>
    <row r="41" spans="1:1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</row>
  </sheetData>
  <mergeCells count="11">
    <mergeCell ref="K5:M5"/>
    <mergeCell ref="I22:I29"/>
    <mergeCell ref="B17:B20"/>
    <mergeCell ref="B21:B25"/>
    <mergeCell ref="B26:B31"/>
    <mergeCell ref="D5:F5"/>
    <mergeCell ref="B7:B11"/>
    <mergeCell ref="B12:B16"/>
    <mergeCell ref="I7:I10"/>
    <mergeCell ref="I11:I17"/>
    <mergeCell ref="I18:I2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FFBCA-EC94-0748-A205-1F86609B541F}">
  <dimension ref="A1:J48"/>
  <sheetViews>
    <sheetView zoomScale="85" zoomScaleNormal="85" workbookViewId="0">
      <selection activeCell="F10" sqref="F10"/>
    </sheetView>
  </sheetViews>
  <sheetFormatPr baseColWidth="10" defaultColWidth="10.83203125" defaultRowHeight="16"/>
  <sheetData>
    <row r="1" spans="1:10">
      <c r="A1" s="10" t="s">
        <v>266</v>
      </c>
      <c r="B1" s="10"/>
      <c r="C1" s="10"/>
      <c r="D1" s="10"/>
      <c r="E1" s="10"/>
      <c r="F1" s="10"/>
      <c r="G1" s="10"/>
      <c r="H1" s="10"/>
      <c r="I1" s="10"/>
      <c r="J1" s="10"/>
    </row>
    <row r="2" spans="1:10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7" thickBot="1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7" thickBot="1">
      <c r="A4" s="10"/>
      <c r="B4" s="294" t="s">
        <v>91</v>
      </c>
      <c r="C4" s="49" t="s">
        <v>106</v>
      </c>
      <c r="D4" s="10"/>
      <c r="E4" s="10"/>
      <c r="F4" s="10"/>
      <c r="G4" s="10"/>
      <c r="H4" s="10"/>
      <c r="I4" s="10"/>
      <c r="J4" s="10"/>
    </row>
    <row r="5" spans="1:10">
      <c r="A5" s="56"/>
      <c r="B5" s="299">
        <v>0.56999999999999995</v>
      </c>
      <c r="C5" s="300">
        <v>0.41</v>
      </c>
      <c r="D5" s="56"/>
      <c r="E5" s="10"/>
      <c r="F5" s="10"/>
      <c r="G5" s="10"/>
      <c r="H5" s="10"/>
      <c r="I5" s="10"/>
      <c r="J5" s="10"/>
    </row>
    <row r="6" spans="1:10">
      <c r="A6" s="56"/>
      <c r="B6" s="297">
        <v>0.6</v>
      </c>
      <c r="C6" s="280">
        <v>0.56999999999999995</v>
      </c>
      <c r="D6" s="56"/>
      <c r="E6" s="10"/>
      <c r="F6" s="10"/>
      <c r="G6" s="10"/>
      <c r="H6" s="10"/>
      <c r="I6" s="10"/>
      <c r="J6" s="10"/>
    </row>
    <row r="7" spans="1:10">
      <c r="A7" s="56"/>
      <c r="B7" s="297">
        <v>0.51</v>
      </c>
      <c r="C7" s="280">
        <v>0.57999999999999996</v>
      </c>
      <c r="D7" s="56"/>
      <c r="E7" s="180" t="s">
        <v>10</v>
      </c>
      <c r="F7" s="10"/>
      <c r="G7" s="10"/>
      <c r="H7" s="10"/>
      <c r="I7" s="10"/>
      <c r="J7" s="10"/>
    </row>
    <row r="8" spans="1:10">
      <c r="A8" s="56"/>
      <c r="B8" s="297">
        <v>0.6</v>
      </c>
      <c r="C8" s="280">
        <v>0.68</v>
      </c>
      <c r="D8" s="56"/>
      <c r="E8" s="181" t="s">
        <v>11</v>
      </c>
      <c r="F8" s="10"/>
      <c r="G8" s="10"/>
      <c r="H8" s="10"/>
      <c r="I8" s="10"/>
      <c r="J8" s="10"/>
    </row>
    <row r="9" spans="1:10">
      <c r="A9" s="56"/>
      <c r="B9" s="297">
        <v>0.7</v>
      </c>
      <c r="C9" s="280">
        <v>0.65</v>
      </c>
      <c r="D9" s="56"/>
      <c r="E9" s="10"/>
      <c r="F9" s="10"/>
      <c r="G9" s="10"/>
      <c r="H9" s="10"/>
      <c r="I9" s="10"/>
      <c r="J9" s="10"/>
    </row>
    <row r="10" spans="1:10">
      <c r="A10" s="56"/>
      <c r="B10" s="297">
        <v>0.61</v>
      </c>
      <c r="C10" s="280">
        <v>0.7</v>
      </c>
      <c r="D10" s="56"/>
      <c r="E10" s="10"/>
      <c r="F10" s="10"/>
      <c r="G10" s="10"/>
      <c r="H10" s="10"/>
      <c r="I10" s="10"/>
      <c r="J10" s="10"/>
    </row>
    <row r="11" spans="1:10">
      <c r="A11" s="56"/>
      <c r="B11" s="297">
        <v>0.56000000000000005</v>
      </c>
      <c r="C11" s="280">
        <v>0.7</v>
      </c>
      <c r="D11" s="56"/>
      <c r="E11" s="10"/>
      <c r="F11" s="10"/>
      <c r="G11" s="10"/>
      <c r="H11" s="10"/>
      <c r="I11" s="10"/>
      <c r="J11" s="10"/>
    </row>
    <row r="12" spans="1:10">
      <c r="A12" s="56"/>
      <c r="B12" s="297">
        <v>0.56000000000000005</v>
      </c>
      <c r="C12" s="280">
        <v>0.66</v>
      </c>
      <c r="D12" s="56"/>
      <c r="E12" s="10"/>
      <c r="F12" s="10"/>
      <c r="G12" s="10"/>
      <c r="H12" s="10"/>
      <c r="I12" s="10"/>
      <c r="J12" s="10"/>
    </row>
    <row r="13" spans="1:10">
      <c r="A13" s="56"/>
      <c r="B13" s="297">
        <v>0.47</v>
      </c>
      <c r="C13" s="280">
        <v>0.59</v>
      </c>
      <c r="E13" s="10"/>
      <c r="F13" s="10"/>
      <c r="G13" s="10"/>
      <c r="H13" s="10"/>
      <c r="I13" s="10"/>
      <c r="J13" s="10"/>
    </row>
    <row r="14" spans="1:10">
      <c r="A14" s="56"/>
      <c r="B14" s="297">
        <v>0.46</v>
      </c>
      <c r="C14" s="280">
        <v>0.46</v>
      </c>
      <c r="E14" s="10"/>
      <c r="F14" s="10"/>
      <c r="G14" s="10"/>
      <c r="H14" s="10"/>
      <c r="I14" s="10"/>
      <c r="J14" s="10"/>
    </row>
    <row r="15" spans="1:10">
      <c r="A15" s="56"/>
      <c r="B15" s="297">
        <v>0.37</v>
      </c>
      <c r="C15" s="280">
        <v>0.55000000000000004</v>
      </c>
      <c r="E15" s="10"/>
      <c r="F15" s="10"/>
      <c r="G15" s="10"/>
      <c r="H15" s="10"/>
      <c r="I15" s="10"/>
      <c r="J15" s="10"/>
    </row>
    <row r="16" spans="1:10">
      <c r="A16" s="56"/>
      <c r="B16" s="297">
        <v>0.49</v>
      </c>
      <c r="C16" s="280">
        <v>0.4</v>
      </c>
      <c r="E16" s="10"/>
      <c r="F16" s="10"/>
      <c r="G16" s="10"/>
      <c r="H16" s="10"/>
      <c r="I16" s="10"/>
      <c r="J16" s="10"/>
    </row>
    <row r="17" spans="1:10">
      <c r="A17" s="56"/>
      <c r="B17" s="297">
        <v>0.53</v>
      </c>
      <c r="C17" s="280">
        <v>0.41</v>
      </c>
      <c r="E17" s="10"/>
      <c r="F17" s="10"/>
      <c r="G17" s="10"/>
      <c r="H17" s="10"/>
      <c r="I17" s="10"/>
      <c r="J17" s="10"/>
    </row>
    <row r="18" spans="1:10">
      <c r="A18" s="56"/>
      <c r="B18" s="297">
        <v>0.56999999999999995</v>
      </c>
      <c r="C18" s="280">
        <v>0.52</v>
      </c>
      <c r="E18" s="10"/>
      <c r="F18" s="10"/>
      <c r="G18" s="10"/>
      <c r="H18" s="10"/>
      <c r="I18" s="10"/>
      <c r="J18" s="10"/>
    </row>
    <row r="19" spans="1:10">
      <c r="A19" s="56"/>
      <c r="B19" s="297">
        <v>0.65</v>
      </c>
      <c r="C19" s="280">
        <v>0.5</v>
      </c>
      <c r="E19" s="10"/>
      <c r="F19" s="10"/>
      <c r="G19" s="10"/>
      <c r="H19" s="10"/>
      <c r="I19" s="10"/>
      <c r="J19" s="10"/>
    </row>
    <row r="20" spans="1:10">
      <c r="A20" s="56"/>
      <c r="B20" s="297">
        <v>0.61</v>
      </c>
      <c r="C20" s="280">
        <v>0.48</v>
      </c>
      <c r="E20" s="10"/>
      <c r="F20" s="10"/>
      <c r="G20" s="10"/>
      <c r="H20" s="10"/>
      <c r="I20" s="10"/>
      <c r="J20" s="10"/>
    </row>
    <row r="21" spans="1:10">
      <c r="A21" s="56"/>
      <c r="B21" s="297">
        <v>0.6</v>
      </c>
      <c r="C21" s="280">
        <v>0.36</v>
      </c>
      <c r="E21" s="10"/>
      <c r="F21" s="10"/>
      <c r="G21" s="10"/>
      <c r="H21" s="10"/>
      <c r="I21" s="10"/>
      <c r="J21" s="10"/>
    </row>
    <row r="22" spans="1:10">
      <c r="A22" s="56"/>
      <c r="B22" s="297">
        <v>0.41</v>
      </c>
      <c r="C22" s="280">
        <v>0.43</v>
      </c>
      <c r="E22" s="10"/>
      <c r="F22" s="10"/>
      <c r="G22" s="10"/>
      <c r="H22" s="10"/>
      <c r="I22" s="10"/>
      <c r="J22" s="10"/>
    </row>
    <row r="23" spans="1:10">
      <c r="A23" s="283"/>
      <c r="B23" s="298">
        <v>0.67</v>
      </c>
      <c r="C23" s="281">
        <v>0.65</v>
      </c>
      <c r="E23" s="10"/>
      <c r="F23" s="10"/>
      <c r="G23" s="10"/>
      <c r="H23" s="10"/>
      <c r="I23" s="10"/>
      <c r="J23" s="10"/>
    </row>
    <row r="24" spans="1:10">
      <c r="A24" s="283"/>
      <c r="B24" s="298">
        <v>0.59</v>
      </c>
      <c r="C24" s="281">
        <v>0.71</v>
      </c>
      <c r="E24" s="10"/>
      <c r="F24" s="10"/>
      <c r="G24" s="10"/>
      <c r="H24" s="10"/>
      <c r="I24" s="10"/>
      <c r="J24" s="10"/>
    </row>
    <row r="25" spans="1:10">
      <c r="A25" s="283"/>
      <c r="B25" s="298">
        <v>0.81</v>
      </c>
      <c r="C25" s="281">
        <v>0.67</v>
      </c>
      <c r="E25" s="10"/>
      <c r="F25" s="10"/>
      <c r="G25" s="10"/>
      <c r="I25" s="10"/>
      <c r="J25" s="10"/>
    </row>
    <row r="26" spans="1:10">
      <c r="A26" s="283"/>
      <c r="B26" s="298">
        <v>0.74</v>
      </c>
      <c r="C26" s="281">
        <v>0.7</v>
      </c>
      <c r="E26" s="10"/>
      <c r="G26" s="10"/>
      <c r="I26" s="10"/>
      <c r="J26" s="10"/>
    </row>
    <row r="27" spans="1:10">
      <c r="A27" s="283"/>
      <c r="B27" s="298">
        <v>0.74</v>
      </c>
      <c r="C27" s="281">
        <v>0.7</v>
      </c>
      <c r="E27" s="10"/>
      <c r="G27" s="10"/>
      <c r="I27" s="10"/>
      <c r="J27" s="10"/>
    </row>
    <row r="28" spans="1:10">
      <c r="A28" s="283"/>
      <c r="B28" s="298">
        <v>0.79</v>
      </c>
      <c r="C28" s="281">
        <v>0.56999999999999995</v>
      </c>
      <c r="E28" s="10"/>
      <c r="G28" s="10"/>
      <c r="I28" s="10"/>
      <c r="J28" s="10"/>
    </row>
    <row r="29" spans="1:10">
      <c r="A29" s="283"/>
      <c r="B29" s="298">
        <v>0.83</v>
      </c>
      <c r="C29" s="281">
        <v>0.56999999999999995</v>
      </c>
      <c r="E29" s="10"/>
      <c r="G29" s="10"/>
      <c r="I29" s="10"/>
      <c r="J29" s="10"/>
    </row>
    <row r="30" spans="1:10">
      <c r="A30" s="283"/>
      <c r="B30" s="298">
        <v>0.77</v>
      </c>
      <c r="C30" s="281">
        <v>0.64</v>
      </c>
      <c r="E30" s="10"/>
      <c r="G30" s="10"/>
      <c r="I30" s="10"/>
      <c r="J30" s="10"/>
    </row>
    <row r="31" spans="1:10">
      <c r="A31" s="283"/>
      <c r="B31" s="298">
        <v>0.66</v>
      </c>
      <c r="C31" s="281">
        <v>0.81</v>
      </c>
      <c r="D31" s="56"/>
      <c r="E31" s="10"/>
      <c r="G31" s="10"/>
      <c r="I31" s="10"/>
      <c r="J31" s="10"/>
    </row>
    <row r="32" spans="1:10">
      <c r="A32" s="283"/>
      <c r="B32" s="298">
        <v>0.67</v>
      </c>
      <c r="C32" s="281">
        <v>0.81</v>
      </c>
      <c r="D32" s="56"/>
      <c r="E32" s="10"/>
      <c r="G32" s="10"/>
      <c r="I32" s="10"/>
      <c r="J32" s="10"/>
    </row>
    <row r="33" spans="1:10" ht="17" thickBot="1">
      <c r="A33" s="283"/>
      <c r="B33" s="298">
        <v>0.75</v>
      </c>
      <c r="C33" s="282">
        <v>0.82</v>
      </c>
      <c r="D33" s="56"/>
      <c r="E33" s="10"/>
      <c r="G33" s="10"/>
      <c r="I33" s="10"/>
      <c r="J33" s="10"/>
    </row>
    <row r="34" spans="1:10">
      <c r="A34" s="283"/>
      <c r="B34" s="281">
        <v>0.71</v>
      </c>
      <c r="C34" s="10"/>
      <c r="D34" s="10"/>
      <c r="E34" s="10"/>
      <c r="G34" s="10"/>
      <c r="I34" s="10"/>
      <c r="J34" s="10"/>
    </row>
    <row r="35" spans="1:10">
      <c r="A35" s="283"/>
      <c r="B35" s="281">
        <v>0.78</v>
      </c>
      <c r="C35" s="10"/>
      <c r="D35" s="10"/>
      <c r="E35" s="10"/>
      <c r="G35" s="10"/>
      <c r="I35" s="10"/>
      <c r="J35" s="10"/>
    </row>
    <row r="36" spans="1:10">
      <c r="A36" s="283"/>
      <c r="B36" s="281">
        <v>0.74</v>
      </c>
      <c r="C36" s="10"/>
      <c r="D36" s="11"/>
      <c r="E36" s="10"/>
      <c r="G36" s="10"/>
      <c r="H36" s="10"/>
      <c r="I36" s="10"/>
      <c r="J36" s="10"/>
    </row>
    <row r="37" spans="1:10">
      <c r="A37" s="283"/>
      <c r="B37" s="281">
        <v>0.51</v>
      </c>
      <c r="C37" s="10"/>
      <c r="D37" s="10"/>
      <c r="E37" s="10"/>
      <c r="G37" s="10"/>
      <c r="H37" s="10"/>
      <c r="I37" s="10"/>
      <c r="J37" s="10"/>
    </row>
    <row r="38" spans="1:10" ht="17" thickBot="1">
      <c r="A38" s="283"/>
      <c r="B38" s="282">
        <v>0.52</v>
      </c>
      <c r="C38" s="10"/>
      <c r="D38" s="10"/>
      <c r="E38" s="10"/>
      <c r="G38" s="10"/>
      <c r="H38" s="10"/>
      <c r="I38" s="10"/>
      <c r="J38" s="10"/>
    </row>
    <row r="39" spans="1:10">
      <c r="B39" s="10"/>
      <c r="C39" s="10"/>
      <c r="D39" s="10"/>
      <c r="E39" s="10"/>
      <c r="G39" s="10"/>
      <c r="H39" s="10"/>
      <c r="I39" s="10"/>
      <c r="J39" s="10"/>
    </row>
    <row r="40" spans="1:10">
      <c r="B40" s="10"/>
      <c r="C40" s="10"/>
      <c r="D40" s="10"/>
      <c r="E40" s="10"/>
      <c r="G40" s="10"/>
      <c r="H40" s="10"/>
      <c r="I40" s="10"/>
      <c r="J40" s="10"/>
    </row>
    <row r="41" spans="1:10">
      <c r="A41" s="11"/>
      <c r="B41" s="10"/>
      <c r="C41" s="10"/>
      <c r="D41" s="10"/>
      <c r="E41" s="10"/>
      <c r="G41" s="10"/>
      <c r="H41" s="10"/>
      <c r="I41" s="10"/>
      <c r="J41" s="10"/>
    </row>
    <row r="42" spans="1:10">
      <c r="A42" s="11"/>
      <c r="B42" s="10"/>
      <c r="C42" s="10"/>
      <c r="D42" s="10"/>
      <c r="E42" s="10"/>
      <c r="F42" s="10"/>
      <c r="G42" s="10"/>
      <c r="H42" s="10"/>
      <c r="I42" s="10"/>
      <c r="J42" s="10"/>
    </row>
    <row r="43" spans="1:10">
      <c r="A43" s="11"/>
      <c r="B43" s="10"/>
      <c r="C43" s="10"/>
      <c r="D43" s="10"/>
      <c r="E43" s="10"/>
      <c r="F43" s="10"/>
      <c r="G43" s="10"/>
      <c r="H43" s="10"/>
      <c r="I43" s="10"/>
      <c r="J43" s="10"/>
    </row>
    <row r="44" spans="1:10">
      <c r="A44" s="11"/>
      <c r="B44" s="10"/>
      <c r="C44" s="10"/>
      <c r="D44" s="10"/>
      <c r="E44" s="10"/>
      <c r="F44" s="10"/>
      <c r="G44" s="10"/>
      <c r="H44" s="10"/>
      <c r="I44" s="10"/>
      <c r="J44" s="10"/>
    </row>
    <row r="45" spans="1:10">
      <c r="A45" s="11"/>
      <c r="B45" s="10"/>
      <c r="C45" s="10"/>
      <c r="D45" s="10"/>
      <c r="E45" s="10"/>
      <c r="F45" s="10"/>
      <c r="G45" s="10"/>
      <c r="H45" s="10"/>
      <c r="I45" s="10"/>
      <c r="J45" s="10"/>
    </row>
    <row r="46" spans="1:10">
      <c r="A46" s="10"/>
      <c r="B46" s="10"/>
      <c r="C46" s="10"/>
      <c r="D46" s="10"/>
      <c r="E46" s="10"/>
      <c r="F46" s="10"/>
      <c r="G46" s="10"/>
      <c r="H46" s="10"/>
      <c r="I46" s="10"/>
      <c r="J46" s="10"/>
    </row>
    <row r="47" spans="1:10">
      <c r="A47" s="10"/>
      <c r="B47" s="10"/>
      <c r="C47" s="10"/>
      <c r="D47" s="10"/>
      <c r="E47" s="10"/>
      <c r="F47" s="10"/>
      <c r="G47" s="10"/>
      <c r="H47" s="10"/>
      <c r="I47" s="10"/>
      <c r="J47" s="10"/>
    </row>
    <row r="48" spans="1:10">
      <c r="A48" s="10"/>
      <c r="B48" s="10"/>
      <c r="C48" s="10"/>
      <c r="D48" s="10"/>
      <c r="E48" s="10"/>
      <c r="F48" s="10"/>
      <c r="G48" s="10"/>
      <c r="H48" s="10"/>
      <c r="I48" s="10"/>
      <c r="J48" s="10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6B13C-057F-464F-BD4D-36CBC5C1AE42}">
  <dimension ref="A1:Y247"/>
  <sheetViews>
    <sheetView zoomScale="70" zoomScaleNormal="70" workbookViewId="0">
      <selection activeCell="D15" sqref="D15"/>
    </sheetView>
  </sheetViews>
  <sheetFormatPr baseColWidth="10" defaultColWidth="8.83203125" defaultRowHeight="16"/>
  <cols>
    <col min="2" max="2" width="27.83203125" customWidth="1"/>
    <col min="3" max="3" width="32.33203125" customWidth="1"/>
    <col min="7" max="7" width="12.6640625" bestFit="1" customWidth="1"/>
    <col min="10" max="10" width="12.1640625" bestFit="1" customWidth="1"/>
    <col min="12" max="13" width="8.6640625" customWidth="1"/>
    <col min="14" max="14" width="30.83203125" customWidth="1"/>
    <col min="15" max="15" width="28" customWidth="1"/>
    <col min="19" max="19" width="15.5" bestFit="1" customWidth="1"/>
    <col min="22" max="22" width="12.6640625" bestFit="1" customWidth="1"/>
  </cols>
  <sheetData>
    <row r="1" spans="1:25">
      <c r="A1" s="10" t="s">
        <v>264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ht="17" thickBo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7" thickBot="1">
      <c r="A3" s="10"/>
      <c r="B3" s="301" t="s">
        <v>93</v>
      </c>
      <c r="C3" s="303"/>
      <c r="D3" s="10"/>
      <c r="E3" s="10"/>
      <c r="F3" s="14" t="s">
        <v>63</v>
      </c>
      <c r="G3" s="16" t="s">
        <v>38</v>
      </c>
      <c r="H3" s="10"/>
      <c r="I3" s="14" t="s">
        <v>64</v>
      </c>
      <c r="J3" s="16" t="s">
        <v>41</v>
      </c>
      <c r="K3" s="10"/>
      <c r="L3" s="10"/>
      <c r="M3" s="10"/>
      <c r="N3" s="301" t="s">
        <v>265</v>
      </c>
      <c r="O3" s="303"/>
      <c r="P3" s="10"/>
      <c r="Q3" s="10"/>
      <c r="R3" s="14" t="s">
        <v>63</v>
      </c>
      <c r="S3" s="16" t="s">
        <v>38</v>
      </c>
      <c r="T3" s="10"/>
      <c r="U3" s="14" t="s">
        <v>64</v>
      </c>
      <c r="V3" s="16" t="s">
        <v>41</v>
      </c>
      <c r="W3" s="10"/>
      <c r="X3" s="10"/>
      <c r="Y3" s="10"/>
    </row>
    <row r="4" spans="1:25" ht="17" thickBot="1">
      <c r="A4" s="10"/>
      <c r="B4" s="37" t="s">
        <v>24</v>
      </c>
      <c r="C4" s="37" t="s">
        <v>25</v>
      </c>
      <c r="D4" s="50"/>
      <c r="E4" s="10"/>
      <c r="F4" s="35" t="s">
        <v>28</v>
      </c>
      <c r="G4" s="36">
        <f>COUNTIF($B$5:$C$403,"&gt;=100")-(COUNTIF($B$5:$C$403,"&gt;=150"))</f>
        <v>0</v>
      </c>
      <c r="H4" s="10"/>
      <c r="I4" s="35" t="s">
        <v>40</v>
      </c>
      <c r="J4" s="36">
        <f t="shared" ref="J4:J13" si="0">G4/$G$15*100</f>
        <v>0</v>
      </c>
      <c r="K4" s="10"/>
      <c r="L4" s="10"/>
      <c r="M4" s="10"/>
      <c r="N4" s="37" t="s">
        <v>24</v>
      </c>
      <c r="O4" s="37" t="s">
        <v>25</v>
      </c>
      <c r="P4" s="50"/>
      <c r="Q4" s="10"/>
      <c r="R4" s="35" t="s">
        <v>28</v>
      </c>
      <c r="S4" s="36">
        <f>COUNTIF($N$5:$O$403,"&gt;=100")-(COUNTIF($N$5:$O$403,"&gt;=150"))</f>
        <v>185</v>
      </c>
      <c r="T4" s="10"/>
      <c r="U4" s="35" t="s">
        <v>40</v>
      </c>
      <c r="V4" s="36">
        <f t="shared" ref="V4:V13" si="1">S4/$S$15*100</f>
        <v>47.55784061696658</v>
      </c>
      <c r="W4" s="10"/>
      <c r="X4" s="10"/>
      <c r="Y4" s="10"/>
    </row>
    <row r="5" spans="1:25">
      <c r="A5" s="10"/>
      <c r="B5" s="35">
        <v>403</v>
      </c>
      <c r="C5" s="36">
        <v>370</v>
      </c>
      <c r="D5" s="10"/>
      <c r="E5" s="10"/>
      <c r="F5" s="29" t="s">
        <v>29</v>
      </c>
      <c r="G5" s="24">
        <f>COUNTIF($B$5:$C$403,"&gt;=150")-(COUNTIF($B$5:$C$403,"&gt;=200"))</f>
        <v>2</v>
      </c>
      <c r="H5" s="10"/>
      <c r="I5" s="29" t="s">
        <v>29</v>
      </c>
      <c r="J5" s="24">
        <f t="shared" si="0"/>
        <v>0.60606060606060608</v>
      </c>
      <c r="K5" s="10"/>
      <c r="L5" s="10"/>
      <c r="M5" s="10"/>
      <c r="N5" s="35">
        <v>162</v>
      </c>
      <c r="O5" s="36">
        <v>196</v>
      </c>
      <c r="P5" s="10"/>
      <c r="Q5" s="10"/>
      <c r="R5" s="29" t="s">
        <v>29</v>
      </c>
      <c r="S5" s="24">
        <f>COUNTIF($N$5:$O$403,"&gt;=150")-(COUNTIF($N$5:$O$403,"&gt;=200"))</f>
        <v>183</v>
      </c>
      <c r="T5" s="10"/>
      <c r="U5" s="29" t="s">
        <v>29</v>
      </c>
      <c r="V5" s="24">
        <f t="shared" si="1"/>
        <v>47.043701799485859</v>
      </c>
      <c r="W5" s="10"/>
      <c r="X5" s="10"/>
      <c r="Y5" s="10"/>
    </row>
    <row r="6" spans="1:25">
      <c r="A6" s="10"/>
      <c r="B6" s="29">
        <v>379</v>
      </c>
      <c r="C6" s="24">
        <v>369</v>
      </c>
      <c r="D6" s="10"/>
      <c r="E6" s="10"/>
      <c r="F6" s="29" t="s">
        <v>30</v>
      </c>
      <c r="G6" s="24">
        <f>COUNTIF($B$5:$C$403,"&gt;=200")-(COUNTIF($B$5:$C$403,"&gt;=250"))</f>
        <v>18</v>
      </c>
      <c r="H6" s="10"/>
      <c r="I6" s="29" t="s">
        <v>30</v>
      </c>
      <c r="J6" s="24">
        <f t="shared" si="0"/>
        <v>5.4545454545454541</v>
      </c>
      <c r="K6" s="10"/>
      <c r="L6" s="10"/>
      <c r="M6" s="10"/>
      <c r="N6" s="29">
        <v>134</v>
      </c>
      <c r="O6" s="24">
        <v>167</v>
      </c>
      <c r="P6" s="10"/>
      <c r="Q6" s="10"/>
      <c r="R6" s="29" t="s">
        <v>30</v>
      </c>
      <c r="S6" s="24">
        <f>COUNTIF($N$5:$O$403,"&gt;=200")-(COUNTIF($N$5:$O$403,"&gt;=250"))</f>
        <v>17</v>
      </c>
      <c r="T6" s="10"/>
      <c r="U6" s="29" t="s">
        <v>30</v>
      </c>
      <c r="V6" s="24">
        <f t="shared" si="1"/>
        <v>4.3701799485861184</v>
      </c>
      <c r="W6" s="10"/>
      <c r="X6" s="10"/>
      <c r="Y6" s="10"/>
    </row>
    <row r="7" spans="1:25">
      <c r="A7" s="10"/>
      <c r="B7" s="29">
        <v>278</v>
      </c>
      <c r="C7" s="24">
        <v>338</v>
      </c>
      <c r="D7" s="10"/>
      <c r="E7" s="10"/>
      <c r="F7" s="29" t="s">
        <v>31</v>
      </c>
      <c r="G7" s="24">
        <f>COUNTIF($B$5:$C$403,"&gt;=250")-(COUNTIF($B$5:$C$403,"&gt;=300"))</f>
        <v>70</v>
      </c>
      <c r="H7" s="10"/>
      <c r="I7" s="29" t="s">
        <v>31</v>
      </c>
      <c r="J7" s="24">
        <f t="shared" si="0"/>
        <v>21.212121212121211</v>
      </c>
      <c r="K7" s="10"/>
      <c r="L7" s="10"/>
      <c r="M7" s="10"/>
      <c r="N7" s="29">
        <v>151</v>
      </c>
      <c r="O7" s="24">
        <v>139</v>
      </c>
      <c r="P7" s="10"/>
      <c r="Q7" s="10"/>
      <c r="R7" s="29" t="s">
        <v>31</v>
      </c>
      <c r="S7" s="24">
        <f>COUNTIF($N$5:$O$403,"&gt;=250")-(COUNTIF($N$5:$O$403,"&gt;=300"))</f>
        <v>2</v>
      </c>
      <c r="T7" s="10"/>
      <c r="U7" s="29" t="s">
        <v>31</v>
      </c>
      <c r="V7" s="24">
        <f t="shared" si="1"/>
        <v>0.51413881748071977</v>
      </c>
      <c r="W7" s="10"/>
      <c r="X7" s="10"/>
      <c r="Y7" s="10"/>
    </row>
    <row r="8" spans="1:25">
      <c r="A8" s="10"/>
      <c r="B8" s="29">
        <v>394</v>
      </c>
      <c r="C8" s="24">
        <v>388</v>
      </c>
      <c r="D8" s="10"/>
      <c r="E8" s="10"/>
      <c r="F8" s="29" t="s">
        <v>32</v>
      </c>
      <c r="G8" s="24">
        <f>COUNTIF($B$5:$C$403,"&gt;=300")-(COUNTIF($B$5:$C$403,"&gt;=350"))</f>
        <v>84</v>
      </c>
      <c r="H8" s="10"/>
      <c r="I8" s="29" t="s">
        <v>32</v>
      </c>
      <c r="J8" s="24">
        <f t="shared" si="0"/>
        <v>25.454545454545453</v>
      </c>
      <c r="K8" s="10"/>
      <c r="L8" s="10"/>
      <c r="M8" s="10"/>
      <c r="N8" s="29">
        <v>106</v>
      </c>
      <c r="O8" s="24">
        <v>209</v>
      </c>
      <c r="P8" s="10"/>
      <c r="Q8" s="10"/>
      <c r="R8" s="29" t="s">
        <v>32</v>
      </c>
      <c r="S8" s="24">
        <f>COUNTIF($N$5:$O$403,"&gt;=300")-(COUNTIF($N$5:$O$403,"&gt;=350"))</f>
        <v>0</v>
      </c>
      <c r="T8" s="10"/>
      <c r="U8" s="29" t="s">
        <v>32</v>
      </c>
      <c r="V8" s="24">
        <f t="shared" si="1"/>
        <v>0</v>
      </c>
      <c r="W8" s="10"/>
      <c r="X8" s="10"/>
      <c r="Y8" s="10"/>
    </row>
    <row r="9" spans="1:25">
      <c r="A9" s="10"/>
      <c r="B9" s="29">
        <v>294</v>
      </c>
      <c r="C9" s="24">
        <v>478</v>
      </c>
      <c r="D9" s="10"/>
      <c r="E9" s="10"/>
      <c r="F9" s="29" t="s">
        <v>33</v>
      </c>
      <c r="G9" s="24">
        <f>COUNTIF($B$5:$C$403,"&gt;=350")-(COUNTIF($B$5:$C$403,"&gt;=400"))</f>
        <v>80</v>
      </c>
      <c r="H9" s="10"/>
      <c r="I9" s="29" t="s">
        <v>33</v>
      </c>
      <c r="J9" s="24">
        <f t="shared" si="0"/>
        <v>24.242424242424242</v>
      </c>
      <c r="K9" s="10"/>
      <c r="L9" s="10"/>
      <c r="M9" s="10"/>
      <c r="N9" s="29">
        <v>136</v>
      </c>
      <c r="O9" s="24">
        <v>151</v>
      </c>
      <c r="P9" s="10"/>
      <c r="Q9" s="10"/>
      <c r="R9" s="29" t="s">
        <v>33</v>
      </c>
      <c r="S9" s="24">
        <f>COUNTIF($N$5:$O$403,"&gt;=350")-(COUNTIF($N$5:$O$403,"&gt;=400"))</f>
        <v>0</v>
      </c>
      <c r="T9" s="10"/>
      <c r="U9" s="29" t="s">
        <v>33</v>
      </c>
      <c r="V9" s="24">
        <f t="shared" si="1"/>
        <v>0</v>
      </c>
      <c r="W9" s="10"/>
      <c r="X9" s="10"/>
      <c r="Y9" s="10"/>
    </row>
    <row r="10" spans="1:25">
      <c r="A10" s="10"/>
      <c r="B10" s="29">
        <v>322</v>
      </c>
      <c r="C10" s="24">
        <v>435</v>
      </c>
      <c r="D10" s="10"/>
      <c r="E10" s="10"/>
      <c r="F10" s="29" t="s">
        <v>34</v>
      </c>
      <c r="G10" s="24">
        <f>COUNTIF($B$5:$C$403,"&gt;=400")-(COUNTIF($B$5:$C$403,"&gt;=450"))</f>
        <v>47</v>
      </c>
      <c r="H10" s="10"/>
      <c r="I10" s="29" t="s">
        <v>34</v>
      </c>
      <c r="J10" s="24">
        <f t="shared" si="0"/>
        <v>14.242424242424242</v>
      </c>
      <c r="K10" s="10"/>
      <c r="L10" s="10"/>
      <c r="M10" s="10"/>
      <c r="N10" s="29">
        <v>118</v>
      </c>
      <c r="O10" s="24">
        <v>155</v>
      </c>
      <c r="P10" s="10"/>
      <c r="Q10" s="10"/>
      <c r="R10" s="29" t="s">
        <v>34</v>
      </c>
      <c r="S10" s="24">
        <f>COUNTIF($N$5:$O$403,"&gt;=400")-(COUNTIF($N$5:$O$403,"&gt;=450"))</f>
        <v>0</v>
      </c>
      <c r="T10" s="10"/>
      <c r="U10" s="29" t="s">
        <v>34</v>
      </c>
      <c r="V10" s="24">
        <f t="shared" si="1"/>
        <v>0</v>
      </c>
      <c r="W10" s="10"/>
      <c r="X10" s="10"/>
      <c r="Y10" s="10"/>
    </row>
    <row r="11" spans="1:25">
      <c r="A11" s="10"/>
      <c r="B11" s="29">
        <v>350</v>
      </c>
      <c r="C11" s="24">
        <v>475</v>
      </c>
      <c r="D11" s="10"/>
      <c r="E11" s="10"/>
      <c r="F11" s="29" t="s">
        <v>35</v>
      </c>
      <c r="G11" s="24">
        <f>COUNTIF($B$5:$C$403,"&gt;=450")-(COUNTIF($B$5:$C$403,"&gt;=500"))</f>
        <v>25</v>
      </c>
      <c r="H11" s="10"/>
      <c r="I11" s="29" t="s">
        <v>35</v>
      </c>
      <c r="J11" s="24">
        <f t="shared" si="0"/>
        <v>7.5757575757575761</v>
      </c>
      <c r="K11" s="10"/>
      <c r="L11" s="10"/>
      <c r="M11" s="10"/>
      <c r="N11" s="29">
        <v>111</v>
      </c>
      <c r="O11" s="24">
        <v>178</v>
      </c>
      <c r="P11" s="10"/>
      <c r="Q11" s="10"/>
      <c r="R11" s="29" t="s">
        <v>35</v>
      </c>
      <c r="S11" s="24">
        <f>COUNTIF($N$5:$O$403,"&gt;=450")-(COUNTIF($N$5:$O$403,"&gt;=500"))</f>
        <v>0</v>
      </c>
      <c r="T11" s="10"/>
      <c r="U11" s="29" t="s">
        <v>35</v>
      </c>
      <c r="V11" s="24">
        <f t="shared" si="1"/>
        <v>0</v>
      </c>
      <c r="W11" s="10"/>
      <c r="X11" s="10"/>
      <c r="Y11" s="10"/>
    </row>
    <row r="12" spans="1:25">
      <c r="A12" s="10"/>
      <c r="B12" s="29">
        <v>320</v>
      </c>
      <c r="C12" s="24">
        <v>427</v>
      </c>
      <c r="D12" s="10"/>
      <c r="E12" s="10"/>
      <c r="F12" s="29" t="s">
        <v>36</v>
      </c>
      <c r="G12" s="24">
        <f>COUNTIF($B$5:$C$403,"&gt;=500")-(COUNTIF($B$5:$C$403,"&gt;=550"))</f>
        <v>3</v>
      </c>
      <c r="H12" s="10"/>
      <c r="I12" s="29" t="s">
        <v>36</v>
      </c>
      <c r="J12" s="24">
        <f t="shared" si="0"/>
        <v>0.90909090909090906</v>
      </c>
      <c r="K12" s="10"/>
      <c r="L12" s="10"/>
      <c r="M12" s="10"/>
      <c r="N12" s="29">
        <v>120</v>
      </c>
      <c r="O12" s="24">
        <v>169</v>
      </c>
      <c r="P12" s="10"/>
      <c r="Q12" s="10"/>
      <c r="R12" s="29" t="s">
        <v>36</v>
      </c>
      <c r="S12" s="24">
        <f>COUNTIF($N$5:$O$403,"&gt;=500")-(COUNTIF($N$5:$O$403,"&gt;=550"))</f>
        <v>0</v>
      </c>
      <c r="T12" s="10"/>
      <c r="U12" s="29" t="s">
        <v>36</v>
      </c>
      <c r="V12" s="24">
        <f t="shared" si="1"/>
        <v>0</v>
      </c>
      <c r="W12" s="10"/>
      <c r="X12" s="10"/>
      <c r="Y12" s="10"/>
    </row>
    <row r="13" spans="1:25" ht="17" thickBot="1">
      <c r="A13" s="10"/>
      <c r="B13" s="29">
        <v>400</v>
      </c>
      <c r="C13" s="24">
        <v>573</v>
      </c>
      <c r="D13" s="10"/>
      <c r="E13" s="10"/>
      <c r="F13" s="31" t="s">
        <v>37</v>
      </c>
      <c r="G13" s="28">
        <f>COUNTIF($B$5:$C$403,"&gt;=550")-(COUNTIF($B$5:$C$403,"&gt;=600"))</f>
        <v>1</v>
      </c>
      <c r="H13" s="10"/>
      <c r="I13" s="31" t="s">
        <v>37</v>
      </c>
      <c r="J13" s="28">
        <f t="shared" si="0"/>
        <v>0.30303030303030304</v>
      </c>
      <c r="K13" s="10"/>
      <c r="L13" s="10"/>
      <c r="M13" s="10"/>
      <c r="N13" s="29">
        <v>141</v>
      </c>
      <c r="O13" s="24">
        <v>141</v>
      </c>
      <c r="P13" s="10"/>
      <c r="Q13" s="10"/>
      <c r="R13" s="31" t="s">
        <v>37</v>
      </c>
      <c r="S13" s="28">
        <f>COUNTIF($N$5:$O$403,"&gt;=550")-(COUNTIF($N$5:$O$403,"&gt;=600"))</f>
        <v>0</v>
      </c>
      <c r="T13" s="10"/>
      <c r="U13" s="31" t="s">
        <v>37</v>
      </c>
      <c r="V13" s="28">
        <f t="shared" si="1"/>
        <v>0</v>
      </c>
      <c r="W13" s="10"/>
      <c r="X13" s="10"/>
      <c r="Y13" s="10"/>
    </row>
    <row r="14" spans="1:25">
      <c r="A14" s="10"/>
      <c r="B14" s="29">
        <v>275</v>
      </c>
      <c r="C14" s="24">
        <v>338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29">
        <v>160</v>
      </c>
      <c r="O14" s="24">
        <v>179</v>
      </c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>
      <c r="A15" s="10"/>
      <c r="B15" s="29">
        <v>347</v>
      </c>
      <c r="C15" s="24">
        <v>379</v>
      </c>
      <c r="D15" s="10"/>
      <c r="E15" s="10"/>
      <c r="F15" s="13" t="s">
        <v>43</v>
      </c>
      <c r="G15" s="10">
        <f>COUNT(B5:C189)</f>
        <v>330</v>
      </c>
      <c r="H15" s="10"/>
      <c r="I15" s="10"/>
      <c r="J15" s="10"/>
      <c r="K15" s="10"/>
      <c r="L15" s="10"/>
      <c r="M15" s="10"/>
      <c r="N15" s="29">
        <v>198</v>
      </c>
      <c r="O15" s="24">
        <v>169</v>
      </c>
      <c r="P15" s="10"/>
      <c r="Q15" s="10"/>
      <c r="R15" s="13" t="s">
        <v>43</v>
      </c>
      <c r="S15" s="10">
        <f>COUNT(N5:O247)</f>
        <v>389</v>
      </c>
      <c r="T15" s="10"/>
      <c r="U15" s="10"/>
      <c r="V15" s="10"/>
      <c r="W15" s="10"/>
      <c r="X15" s="10"/>
      <c r="Y15" s="10"/>
    </row>
    <row r="16" spans="1:25">
      <c r="A16" s="10"/>
      <c r="B16" s="29">
        <v>308</v>
      </c>
      <c r="C16" s="24">
        <v>487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29">
        <v>146</v>
      </c>
      <c r="O16" s="24">
        <v>129</v>
      </c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>
      <c r="A17" s="10"/>
      <c r="B17" s="29">
        <v>363</v>
      </c>
      <c r="C17" s="24">
        <v>396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29">
        <v>144</v>
      </c>
      <c r="O17" s="24">
        <v>130</v>
      </c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>
      <c r="A18" s="10"/>
      <c r="B18" s="29">
        <v>281</v>
      </c>
      <c r="C18" s="24">
        <v>488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29">
        <v>125</v>
      </c>
      <c r="O18" s="24">
        <v>181</v>
      </c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>
      <c r="A19" s="10"/>
      <c r="B19" s="29">
        <v>394</v>
      </c>
      <c r="C19" s="24">
        <v>345</v>
      </c>
      <c r="D19" s="10"/>
      <c r="E19" s="10"/>
      <c r="F19" s="10" t="s">
        <v>42</v>
      </c>
      <c r="G19" s="39">
        <f>AVERAGE($B$5:$C$403)</f>
        <v>348.92424242424244</v>
      </c>
      <c r="H19" s="10"/>
      <c r="I19" s="10"/>
      <c r="J19" s="10"/>
      <c r="K19" s="10"/>
      <c r="L19" s="10"/>
      <c r="M19" s="10"/>
      <c r="N19" s="29">
        <v>130</v>
      </c>
      <c r="O19" s="24">
        <v>155</v>
      </c>
      <c r="P19" s="10"/>
      <c r="Q19" s="10"/>
      <c r="R19" s="10" t="s">
        <v>42</v>
      </c>
      <c r="S19" s="39">
        <f>AVERAGE($N$5:$O$403)</f>
        <v>152.9254498714653</v>
      </c>
      <c r="T19" s="10"/>
      <c r="U19" s="10"/>
      <c r="V19" s="10"/>
      <c r="W19" s="10"/>
      <c r="X19" s="10"/>
      <c r="Y19" s="10"/>
    </row>
    <row r="20" spans="1:25">
      <c r="A20" s="10"/>
      <c r="B20" s="29">
        <v>256</v>
      </c>
      <c r="C20" s="24">
        <v>492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29">
        <v>130</v>
      </c>
      <c r="O20" s="24">
        <v>203</v>
      </c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>
      <c r="A21" s="10"/>
      <c r="B21" s="29">
        <v>470</v>
      </c>
      <c r="C21" s="24">
        <v>294</v>
      </c>
      <c r="D21" s="10"/>
      <c r="E21" s="10"/>
      <c r="F21" s="10" t="s">
        <v>39</v>
      </c>
      <c r="G21" s="10">
        <f>STDEVA($B$5:$C$403)</f>
        <v>68.025900352183911</v>
      </c>
      <c r="H21" s="10"/>
      <c r="I21" s="10"/>
      <c r="J21" s="10"/>
      <c r="K21" s="10"/>
      <c r="L21" s="10"/>
      <c r="M21" s="10"/>
      <c r="N21" s="29">
        <v>122</v>
      </c>
      <c r="O21" s="24">
        <v>163</v>
      </c>
      <c r="P21" s="10"/>
      <c r="Q21" s="10"/>
      <c r="R21" s="10" t="s">
        <v>39</v>
      </c>
      <c r="S21" s="10">
        <f>STDEVA($N$5:$O$403)</f>
        <v>26.858777196484482</v>
      </c>
      <c r="T21" s="10"/>
      <c r="U21" s="10"/>
      <c r="V21" s="10"/>
      <c r="W21" s="10"/>
      <c r="X21" s="10"/>
      <c r="Y21" s="10"/>
    </row>
    <row r="22" spans="1:25">
      <c r="A22" s="10"/>
      <c r="B22" s="29">
        <v>314</v>
      </c>
      <c r="C22" s="24">
        <v>382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29">
        <v>119</v>
      </c>
      <c r="O22" s="24">
        <v>131</v>
      </c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>
      <c r="A23" s="10"/>
      <c r="B23" s="29">
        <v>319</v>
      </c>
      <c r="C23" s="24">
        <v>343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29">
        <v>136</v>
      </c>
      <c r="O23" s="24">
        <v>153</v>
      </c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1:25">
      <c r="A24" s="10"/>
      <c r="B24" s="29">
        <v>328</v>
      </c>
      <c r="C24" s="24">
        <v>339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29">
        <v>120</v>
      </c>
      <c r="O24" s="24">
        <v>179</v>
      </c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1:25">
      <c r="A25" s="10"/>
      <c r="B25" s="29">
        <v>379</v>
      </c>
      <c r="C25" s="24">
        <v>313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29">
        <v>177</v>
      </c>
      <c r="O25" s="24">
        <v>104</v>
      </c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>
      <c r="A26" s="10"/>
      <c r="B26" s="29">
        <v>287</v>
      </c>
      <c r="C26" s="24">
        <v>410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29">
        <v>140</v>
      </c>
      <c r="O26" s="24">
        <v>160</v>
      </c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>
      <c r="A27" s="10"/>
      <c r="B27" s="29">
        <v>344</v>
      </c>
      <c r="C27" s="24">
        <v>401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29">
        <v>144</v>
      </c>
      <c r="O27" s="24">
        <v>184</v>
      </c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1:25">
      <c r="A28" s="10"/>
      <c r="B28" s="29">
        <v>345</v>
      </c>
      <c r="C28" s="24">
        <v>449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29">
        <v>138</v>
      </c>
      <c r="O28" s="24">
        <v>124</v>
      </c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>
      <c r="A29" s="10"/>
      <c r="B29" s="29">
        <v>419</v>
      </c>
      <c r="C29" s="24">
        <v>451</v>
      </c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29">
        <v>122</v>
      </c>
      <c r="O29" s="24">
        <v>195</v>
      </c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>
      <c r="A30" s="10"/>
      <c r="B30" s="29">
        <v>459</v>
      </c>
      <c r="C30" s="24">
        <v>364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29">
        <v>119</v>
      </c>
      <c r="O30" s="24">
        <v>160</v>
      </c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spans="1:25">
      <c r="A31" s="10"/>
      <c r="B31" s="29">
        <v>284</v>
      </c>
      <c r="C31" s="24">
        <v>416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29">
        <v>125</v>
      </c>
      <c r="O31" s="24">
        <v>166</v>
      </c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spans="1:25">
      <c r="A32" s="10"/>
      <c r="B32" s="29">
        <v>273</v>
      </c>
      <c r="C32" s="24">
        <v>343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29">
        <v>146</v>
      </c>
      <c r="O32" s="24">
        <v>158</v>
      </c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spans="1:25">
      <c r="A33" s="10"/>
      <c r="B33" s="29">
        <v>281</v>
      </c>
      <c r="C33" s="24">
        <v>425</v>
      </c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29">
        <v>176</v>
      </c>
      <c r="O33" s="24">
        <v>199</v>
      </c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spans="1:25">
      <c r="A34" s="10"/>
      <c r="B34" s="29">
        <v>376</v>
      </c>
      <c r="C34" s="24">
        <v>316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29">
        <v>124</v>
      </c>
      <c r="O34" s="24">
        <v>142</v>
      </c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spans="1:25">
      <c r="A35" s="10"/>
      <c r="B35" s="29">
        <v>364</v>
      </c>
      <c r="C35" s="24">
        <v>353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29">
        <v>100</v>
      </c>
      <c r="O35" s="24">
        <v>161</v>
      </c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spans="1:25">
      <c r="A36" s="10"/>
      <c r="B36" s="29">
        <v>458</v>
      </c>
      <c r="C36" s="24">
        <v>289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29">
        <v>123</v>
      </c>
      <c r="O36" s="24">
        <v>133</v>
      </c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spans="1:25">
      <c r="A37" s="10"/>
      <c r="B37" s="29">
        <v>232</v>
      </c>
      <c r="C37" s="24">
        <v>299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29">
        <v>116</v>
      </c>
      <c r="O37" s="24">
        <v>170</v>
      </c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1:25">
      <c r="A38" s="10"/>
      <c r="B38" s="29">
        <v>419</v>
      </c>
      <c r="C38" s="24">
        <v>295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29">
        <v>148</v>
      </c>
      <c r="O38" s="24">
        <v>142</v>
      </c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spans="1:25">
      <c r="A39" s="10"/>
      <c r="B39" s="29">
        <v>361</v>
      </c>
      <c r="C39" s="24">
        <v>279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29">
        <v>138</v>
      </c>
      <c r="O39" s="24">
        <v>146</v>
      </c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spans="1:25">
      <c r="A40" s="10"/>
      <c r="B40" s="29">
        <v>288</v>
      </c>
      <c r="C40" s="24">
        <v>307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29">
        <v>161</v>
      </c>
      <c r="O40" s="24">
        <v>143</v>
      </c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1:25">
      <c r="A41" s="10"/>
      <c r="B41" s="29">
        <v>338</v>
      </c>
      <c r="C41" s="24">
        <v>347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29">
        <v>134</v>
      </c>
      <c r="O41" s="24">
        <v>139</v>
      </c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1:25">
      <c r="A42" s="10"/>
      <c r="B42" s="29">
        <v>337</v>
      </c>
      <c r="C42" s="24">
        <v>286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29">
        <v>130</v>
      </c>
      <c r="O42" s="24">
        <v>162</v>
      </c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spans="1:25">
      <c r="A43" s="10"/>
      <c r="B43" s="29">
        <v>350</v>
      </c>
      <c r="C43" s="24">
        <v>289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29">
        <v>171</v>
      </c>
      <c r="O43" s="24">
        <v>128</v>
      </c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spans="1:25">
      <c r="A44" s="10"/>
      <c r="B44" s="29">
        <v>417</v>
      </c>
      <c r="C44" s="24">
        <v>287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29">
        <v>139</v>
      </c>
      <c r="O44" s="24">
        <v>154</v>
      </c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spans="1:25">
      <c r="A45" s="10"/>
      <c r="B45" s="29">
        <v>255</v>
      </c>
      <c r="C45" s="24">
        <v>271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29">
        <v>185</v>
      </c>
      <c r="O45" s="24">
        <v>119</v>
      </c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>
      <c r="A46" s="10"/>
      <c r="B46" s="29">
        <v>318</v>
      </c>
      <c r="C46" s="24">
        <v>351</v>
      </c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29">
        <v>185</v>
      </c>
      <c r="O46" s="24">
        <v>219</v>
      </c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spans="1:25">
      <c r="A47" s="10"/>
      <c r="B47" s="29">
        <v>251</v>
      </c>
      <c r="C47" s="24">
        <v>423</v>
      </c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29">
        <v>192</v>
      </c>
      <c r="O47" s="24">
        <v>196</v>
      </c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spans="1:25">
      <c r="A48" s="10"/>
      <c r="B48" s="29">
        <v>218</v>
      </c>
      <c r="C48" s="24">
        <v>325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29">
        <v>166</v>
      </c>
      <c r="O48" s="24">
        <v>162</v>
      </c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1:25">
      <c r="A49" s="10"/>
      <c r="B49" s="29">
        <v>441</v>
      </c>
      <c r="C49" s="24">
        <v>304</v>
      </c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29">
        <v>143</v>
      </c>
      <c r="O49" s="24">
        <v>201</v>
      </c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1:25">
      <c r="A50" s="10"/>
      <c r="B50" s="29">
        <v>371</v>
      </c>
      <c r="C50" s="24">
        <v>312</v>
      </c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29">
        <v>155</v>
      </c>
      <c r="O50" s="24">
        <v>120</v>
      </c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1:25">
      <c r="A51" s="10"/>
      <c r="B51" s="29">
        <v>331</v>
      </c>
      <c r="C51" s="24">
        <v>309</v>
      </c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29">
        <v>169</v>
      </c>
      <c r="O51" s="24">
        <v>118</v>
      </c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spans="1:25">
      <c r="A52" s="10"/>
      <c r="B52" s="29">
        <v>424</v>
      </c>
      <c r="C52" s="24">
        <v>389</v>
      </c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29">
        <v>125</v>
      </c>
      <c r="O52" s="24">
        <v>193</v>
      </c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>
      <c r="A53" s="10"/>
      <c r="B53" s="29">
        <v>361</v>
      </c>
      <c r="C53" s="24">
        <v>435</v>
      </c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29">
        <v>143</v>
      </c>
      <c r="O53" s="24">
        <v>186</v>
      </c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>
      <c r="A54" s="10"/>
      <c r="B54" s="29">
        <v>235</v>
      </c>
      <c r="C54" s="24">
        <v>345</v>
      </c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29">
        <v>161</v>
      </c>
      <c r="O54" s="24">
        <v>216</v>
      </c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>
      <c r="A55" s="10"/>
      <c r="B55" s="29">
        <v>253</v>
      </c>
      <c r="C55" s="24">
        <v>318</v>
      </c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29">
        <v>136</v>
      </c>
      <c r="O55" s="24">
        <v>157</v>
      </c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>
      <c r="A56" s="10"/>
      <c r="B56" s="29">
        <v>249</v>
      </c>
      <c r="C56" s="24">
        <v>351</v>
      </c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29">
        <v>159</v>
      </c>
      <c r="O56" s="24">
        <v>136</v>
      </c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>
      <c r="A57" s="10"/>
      <c r="B57" s="29">
        <v>233</v>
      </c>
      <c r="C57" s="24">
        <v>374</v>
      </c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29">
        <v>174</v>
      </c>
      <c r="O57" s="24">
        <v>160</v>
      </c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>
      <c r="A58" s="10"/>
      <c r="B58" s="29">
        <v>289</v>
      </c>
      <c r="C58" s="24">
        <v>271</v>
      </c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29">
        <v>130</v>
      </c>
      <c r="O58" s="24">
        <v>103</v>
      </c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>
      <c r="A59" s="10"/>
      <c r="B59" s="29">
        <v>258</v>
      </c>
      <c r="C59" s="24">
        <v>353</v>
      </c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29">
        <v>171</v>
      </c>
      <c r="O59" s="24">
        <v>143</v>
      </c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>
      <c r="A60" s="10"/>
      <c r="B60" s="29">
        <v>322</v>
      </c>
      <c r="C60" s="24">
        <v>404</v>
      </c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29">
        <v>132</v>
      </c>
      <c r="O60" s="24">
        <v>163</v>
      </c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>
      <c r="A61" s="10"/>
      <c r="B61" s="29">
        <v>296</v>
      </c>
      <c r="C61" s="24">
        <v>363</v>
      </c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29">
        <v>210</v>
      </c>
      <c r="O61" s="24">
        <v>142</v>
      </c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>
      <c r="A62" s="10"/>
      <c r="B62" s="29">
        <v>355</v>
      </c>
      <c r="C62" s="24">
        <v>402</v>
      </c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29">
        <v>134</v>
      </c>
      <c r="O62" s="24">
        <v>185</v>
      </c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>
      <c r="A63" s="10"/>
      <c r="B63" s="29">
        <v>255</v>
      </c>
      <c r="C63" s="24">
        <v>398</v>
      </c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29">
        <v>124</v>
      </c>
      <c r="O63" s="24">
        <v>199</v>
      </c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>
      <c r="A64" s="10"/>
      <c r="B64" s="29">
        <v>424</v>
      </c>
      <c r="C64" s="24">
        <v>421</v>
      </c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29">
        <v>141</v>
      </c>
      <c r="O64" s="24">
        <v>171</v>
      </c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>
      <c r="A65" s="10"/>
      <c r="B65" s="29">
        <v>355</v>
      </c>
      <c r="C65" s="24">
        <v>275</v>
      </c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29">
        <v>151</v>
      </c>
      <c r="O65" s="24">
        <v>133</v>
      </c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>
      <c r="A66" s="10"/>
      <c r="B66" s="29">
        <v>418</v>
      </c>
      <c r="C66" s="24">
        <v>350</v>
      </c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29">
        <v>189</v>
      </c>
      <c r="O66" s="24">
        <v>164</v>
      </c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>
      <c r="A67" s="10"/>
      <c r="B67" s="29">
        <v>327</v>
      </c>
      <c r="C67" s="24">
        <v>354</v>
      </c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29">
        <v>184</v>
      </c>
      <c r="O67" s="24">
        <v>159</v>
      </c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10"/>
      <c r="B68" s="29">
        <v>391</v>
      </c>
      <c r="C68" s="24">
        <v>293</v>
      </c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29">
        <v>166</v>
      </c>
      <c r="O68" s="24">
        <v>156</v>
      </c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>
      <c r="A69" s="10"/>
      <c r="B69" s="29">
        <v>452</v>
      </c>
      <c r="C69" s="24">
        <v>316</v>
      </c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29">
        <v>127</v>
      </c>
      <c r="O69" s="24">
        <v>218</v>
      </c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10"/>
      <c r="B70" s="29">
        <v>331</v>
      </c>
      <c r="C70" s="24">
        <v>366</v>
      </c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29">
        <v>157</v>
      </c>
      <c r="O70" s="24">
        <v>142</v>
      </c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>
      <c r="A71" s="10"/>
      <c r="B71" s="29">
        <v>298</v>
      </c>
      <c r="C71" s="24">
        <v>348</v>
      </c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29">
        <v>142</v>
      </c>
      <c r="O71" s="24">
        <v>190</v>
      </c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>
      <c r="A72" s="10"/>
      <c r="B72" s="29">
        <v>322</v>
      </c>
      <c r="C72" s="24">
        <v>392</v>
      </c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29">
        <v>155</v>
      </c>
      <c r="O72" s="24">
        <v>186</v>
      </c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>
      <c r="A73" s="10"/>
      <c r="B73" s="29">
        <v>294</v>
      </c>
      <c r="C73" s="24">
        <v>363</v>
      </c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29">
        <v>181</v>
      </c>
      <c r="O73" s="24">
        <v>160</v>
      </c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>
      <c r="A74" s="10"/>
      <c r="B74" s="29">
        <v>289</v>
      </c>
      <c r="C74" s="24">
        <v>414</v>
      </c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29">
        <v>145</v>
      </c>
      <c r="O74" s="24">
        <v>130</v>
      </c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>
      <c r="A75" s="10"/>
      <c r="B75" s="29">
        <v>306</v>
      </c>
      <c r="C75" s="24">
        <v>367</v>
      </c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29">
        <v>190</v>
      </c>
      <c r="O75" s="24">
        <v>126</v>
      </c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>
      <c r="A76" s="10"/>
      <c r="B76" s="29">
        <v>346</v>
      </c>
      <c r="C76" s="24">
        <v>429</v>
      </c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29">
        <v>137</v>
      </c>
      <c r="O76" s="24">
        <v>140</v>
      </c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>
      <c r="A77" s="10"/>
      <c r="B77" s="29">
        <v>302</v>
      </c>
      <c r="C77" s="24">
        <v>347</v>
      </c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29">
        <v>145</v>
      </c>
      <c r="O77" s="24">
        <v>160</v>
      </c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>
      <c r="A78" s="10"/>
      <c r="B78" s="29">
        <v>380</v>
      </c>
      <c r="C78" s="24">
        <v>358</v>
      </c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29">
        <v>142</v>
      </c>
      <c r="O78" s="24">
        <v>155</v>
      </c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>
      <c r="A79" s="10"/>
      <c r="B79" s="29">
        <v>391</v>
      </c>
      <c r="C79" s="24">
        <v>274</v>
      </c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29">
        <v>176</v>
      </c>
      <c r="O79" s="24">
        <v>127</v>
      </c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>
      <c r="A80" s="10"/>
      <c r="B80" s="29">
        <v>428</v>
      </c>
      <c r="C80" s="24">
        <v>269</v>
      </c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29">
        <v>163</v>
      </c>
      <c r="O80" s="24">
        <v>139</v>
      </c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>
      <c r="A81" s="10"/>
      <c r="B81" s="29">
        <v>307</v>
      </c>
      <c r="C81" s="24">
        <v>198</v>
      </c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29">
        <v>183</v>
      </c>
      <c r="O81" s="24">
        <v>96</v>
      </c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>
      <c r="A82" s="10"/>
      <c r="B82" s="29">
        <v>469</v>
      </c>
      <c r="C82" s="24">
        <v>320</v>
      </c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29">
        <v>173</v>
      </c>
      <c r="O82" s="24">
        <v>151</v>
      </c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>
      <c r="A83" s="10"/>
      <c r="B83" s="29">
        <v>323</v>
      </c>
      <c r="C83" s="24">
        <v>281</v>
      </c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29">
        <v>166</v>
      </c>
      <c r="O83" s="24">
        <v>176</v>
      </c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>
      <c r="A84" s="10"/>
      <c r="B84" s="29">
        <v>479</v>
      </c>
      <c r="C84" s="24">
        <v>286</v>
      </c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29">
        <v>204</v>
      </c>
      <c r="O84" s="24">
        <v>128</v>
      </c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>
      <c r="A85" s="10"/>
      <c r="B85" s="29">
        <v>443</v>
      </c>
      <c r="C85" s="24">
        <v>354</v>
      </c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29">
        <v>176</v>
      </c>
      <c r="O85" s="24">
        <v>194</v>
      </c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>
      <c r="A86" s="10"/>
      <c r="B86" s="29">
        <v>398</v>
      </c>
      <c r="C86" s="24">
        <v>295</v>
      </c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29">
        <v>171</v>
      </c>
      <c r="O86" s="24">
        <v>155</v>
      </c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>
      <c r="A87" s="10"/>
      <c r="B87" s="29">
        <v>330</v>
      </c>
      <c r="C87" s="24">
        <v>431</v>
      </c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29">
        <v>176</v>
      </c>
      <c r="O87" s="24">
        <v>177</v>
      </c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>
      <c r="A88" s="10"/>
      <c r="B88" s="29">
        <v>339</v>
      </c>
      <c r="C88" s="24">
        <v>272</v>
      </c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29">
        <v>132</v>
      </c>
      <c r="O88" s="24">
        <v>153</v>
      </c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>
      <c r="A89" s="10"/>
      <c r="B89" s="29">
        <v>324</v>
      </c>
      <c r="C89" s="24">
        <v>227</v>
      </c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29">
        <v>135</v>
      </c>
      <c r="O89" s="24">
        <v>147</v>
      </c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>
      <c r="A90" s="10"/>
      <c r="B90" s="29">
        <v>390</v>
      </c>
      <c r="C90" s="24">
        <v>409</v>
      </c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29">
        <v>126</v>
      </c>
      <c r="O90" s="24">
        <v>127</v>
      </c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>
      <c r="A91" s="10"/>
      <c r="B91" s="29">
        <v>329</v>
      </c>
      <c r="C91" s="24">
        <v>342</v>
      </c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29">
        <v>175</v>
      </c>
      <c r="O91" s="24">
        <v>145</v>
      </c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>
      <c r="A92" s="10"/>
      <c r="B92" s="29">
        <v>475</v>
      </c>
      <c r="C92" s="24">
        <v>316</v>
      </c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29">
        <v>161</v>
      </c>
      <c r="O92" s="24">
        <v>185</v>
      </c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>
      <c r="A93" s="10"/>
      <c r="B93" s="29">
        <v>269</v>
      </c>
      <c r="C93" s="24">
        <v>328</v>
      </c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29">
        <v>194</v>
      </c>
      <c r="O93" s="24">
        <v>158</v>
      </c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>
      <c r="A94" s="10"/>
      <c r="B94" s="29">
        <v>338</v>
      </c>
      <c r="C94" s="24">
        <v>357</v>
      </c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29">
        <v>194</v>
      </c>
      <c r="O94" s="24">
        <v>140</v>
      </c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>
      <c r="A95" s="10"/>
      <c r="B95" s="29">
        <v>376</v>
      </c>
      <c r="C95" s="24">
        <v>282</v>
      </c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29">
        <v>150</v>
      </c>
      <c r="O95" s="24">
        <v>107</v>
      </c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>
      <c r="A96" s="10"/>
      <c r="B96" s="29">
        <v>413</v>
      </c>
      <c r="C96" s="24">
        <v>253</v>
      </c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29">
        <v>179</v>
      </c>
      <c r="O96" s="24">
        <v>116</v>
      </c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>
      <c r="A97" s="10"/>
      <c r="B97" s="29">
        <v>336</v>
      </c>
      <c r="C97" s="24">
        <v>293</v>
      </c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29">
        <v>142</v>
      </c>
      <c r="O97" s="24">
        <v>133</v>
      </c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>
      <c r="A98" s="10"/>
      <c r="B98" s="29">
        <v>366</v>
      </c>
      <c r="C98" s="24">
        <v>235</v>
      </c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29">
        <v>142</v>
      </c>
      <c r="O98" s="24">
        <v>152</v>
      </c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>
      <c r="A99" s="10"/>
      <c r="B99" s="29">
        <v>398</v>
      </c>
      <c r="C99" s="24">
        <v>315</v>
      </c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29">
        <v>160</v>
      </c>
      <c r="O99" s="24">
        <v>144</v>
      </c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>
      <c r="A100" s="10"/>
      <c r="B100" s="29">
        <v>322</v>
      </c>
      <c r="C100" s="24">
        <v>284</v>
      </c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29">
        <v>160</v>
      </c>
      <c r="O100" s="24">
        <v>169</v>
      </c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>
      <c r="A101" s="10"/>
      <c r="B101" s="29">
        <v>314</v>
      </c>
      <c r="C101" s="24">
        <v>363</v>
      </c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29">
        <v>151</v>
      </c>
      <c r="O101" s="24">
        <v>164</v>
      </c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>
      <c r="A102" s="10"/>
      <c r="B102" s="29">
        <v>333</v>
      </c>
      <c r="C102" s="24">
        <v>351</v>
      </c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29">
        <v>165</v>
      </c>
      <c r="O102" s="24">
        <v>119</v>
      </c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>
      <c r="A103" s="10"/>
      <c r="B103" s="29">
        <v>472</v>
      </c>
      <c r="C103" s="24">
        <v>247</v>
      </c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29">
        <v>203</v>
      </c>
      <c r="O103" s="24">
        <v>181</v>
      </c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>
      <c r="A104" s="10"/>
      <c r="B104" s="29">
        <v>468</v>
      </c>
      <c r="C104" s="24">
        <v>349</v>
      </c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29">
        <v>165</v>
      </c>
      <c r="O104" s="24">
        <v>186</v>
      </c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>
      <c r="A105" s="10"/>
      <c r="B105" s="29">
        <v>310</v>
      </c>
      <c r="C105" s="24">
        <v>406</v>
      </c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29">
        <v>173</v>
      </c>
      <c r="O105" s="24">
        <v>149</v>
      </c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>
      <c r="A106" s="10"/>
      <c r="B106" s="29">
        <v>279</v>
      </c>
      <c r="C106" s="24">
        <v>386</v>
      </c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29">
        <v>188</v>
      </c>
      <c r="O106" s="24">
        <v>117</v>
      </c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>
      <c r="A107" s="10"/>
      <c r="B107" s="29">
        <v>485</v>
      </c>
      <c r="C107" s="24">
        <v>471</v>
      </c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29">
        <v>117</v>
      </c>
      <c r="O107" s="24">
        <v>131</v>
      </c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25">
      <c r="A108" s="10"/>
      <c r="B108" s="29">
        <v>393</v>
      </c>
      <c r="C108" s="24">
        <v>320</v>
      </c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29">
        <v>151</v>
      </c>
      <c r="O108" s="24">
        <v>190</v>
      </c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>
      <c r="A109" s="10"/>
      <c r="B109" s="29">
        <v>382</v>
      </c>
      <c r="C109" s="24">
        <v>309</v>
      </c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29">
        <v>156</v>
      </c>
      <c r="O109" s="24">
        <v>193</v>
      </c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1:25">
      <c r="A110" s="10"/>
      <c r="B110" s="29">
        <v>342</v>
      </c>
      <c r="C110" s="24">
        <v>381</v>
      </c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29">
        <v>163</v>
      </c>
      <c r="O110" s="24">
        <v>127</v>
      </c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1:25">
      <c r="A111" s="10"/>
      <c r="B111" s="29">
        <v>430</v>
      </c>
      <c r="C111" s="24">
        <v>333</v>
      </c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29">
        <v>154</v>
      </c>
      <c r="O111" s="24">
        <v>123</v>
      </c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  <row r="112" spans="1:25">
      <c r="A112" s="10"/>
      <c r="B112" s="29">
        <v>356</v>
      </c>
      <c r="C112" s="24">
        <v>219</v>
      </c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29">
        <v>155</v>
      </c>
      <c r="O112" s="24">
        <v>133</v>
      </c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spans="1:25">
      <c r="A113" s="10"/>
      <c r="B113" s="29">
        <v>301</v>
      </c>
      <c r="C113" s="24">
        <v>419</v>
      </c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29">
        <v>132</v>
      </c>
      <c r="O113" s="24">
        <v>134</v>
      </c>
      <c r="P113" s="10"/>
      <c r="Q113" s="10"/>
      <c r="R113" s="10"/>
      <c r="S113" s="10"/>
      <c r="T113" s="10"/>
      <c r="U113" s="10"/>
      <c r="V113" s="10"/>
      <c r="W113" s="10"/>
      <c r="X113" s="10"/>
      <c r="Y113" s="10"/>
    </row>
    <row r="114" spans="1:25">
      <c r="A114" s="10"/>
      <c r="B114" s="29">
        <v>286</v>
      </c>
      <c r="C114" s="24">
        <v>266</v>
      </c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29">
        <v>177</v>
      </c>
      <c r="O114" s="24">
        <v>153</v>
      </c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 spans="1:25">
      <c r="A115" s="10"/>
      <c r="B115" s="29">
        <v>357</v>
      </c>
      <c r="C115" s="24">
        <v>360</v>
      </c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29">
        <v>200</v>
      </c>
      <c r="O115" s="24">
        <v>127</v>
      </c>
      <c r="P115" s="10"/>
      <c r="Q115" s="10"/>
      <c r="R115" s="10"/>
      <c r="S115" s="10"/>
      <c r="T115" s="10"/>
      <c r="U115" s="10"/>
      <c r="V115" s="10"/>
      <c r="W115" s="10"/>
      <c r="X115" s="10"/>
      <c r="Y115" s="10"/>
    </row>
    <row r="116" spans="1:25">
      <c r="A116" s="10"/>
      <c r="B116" s="29">
        <v>392</v>
      </c>
      <c r="C116" s="24">
        <v>339</v>
      </c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29">
        <v>171</v>
      </c>
      <c r="O116" s="24">
        <v>130</v>
      </c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spans="1:25">
      <c r="A117" s="10"/>
      <c r="B117" s="29">
        <v>374</v>
      </c>
      <c r="C117" s="24">
        <v>351</v>
      </c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29">
        <v>208</v>
      </c>
      <c r="O117" s="24">
        <v>152</v>
      </c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spans="1:25">
      <c r="A118" s="10"/>
      <c r="B118" s="29">
        <v>391</v>
      </c>
      <c r="C118" s="24">
        <v>314</v>
      </c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29">
        <v>135</v>
      </c>
      <c r="O118" s="24">
        <v>156</v>
      </c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 spans="1:25">
      <c r="A119" s="10"/>
      <c r="B119" s="29">
        <v>356</v>
      </c>
      <c r="C119" s="24">
        <v>285</v>
      </c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29">
        <v>185</v>
      </c>
      <c r="O119" s="24">
        <v>140</v>
      </c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spans="1:25">
      <c r="A120" s="10"/>
      <c r="B120" s="29">
        <v>383</v>
      </c>
      <c r="C120" s="24">
        <v>341</v>
      </c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29">
        <v>174</v>
      </c>
      <c r="O120" s="24">
        <v>175</v>
      </c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 spans="1:25">
      <c r="A121" s="10"/>
      <c r="B121" s="29">
        <v>314</v>
      </c>
      <c r="C121" s="24">
        <v>239</v>
      </c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29">
        <v>185</v>
      </c>
      <c r="O121" s="24">
        <v>212</v>
      </c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 spans="1:25">
      <c r="A122" s="10"/>
      <c r="B122" s="29">
        <v>277</v>
      </c>
      <c r="C122" s="24">
        <v>389</v>
      </c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29">
        <v>158</v>
      </c>
      <c r="O122" s="24">
        <v>271</v>
      </c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spans="1:25">
      <c r="A123" s="10"/>
      <c r="B123" s="29">
        <v>331</v>
      </c>
      <c r="C123" s="24">
        <v>382</v>
      </c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29">
        <v>140</v>
      </c>
      <c r="O123" s="24">
        <v>175</v>
      </c>
      <c r="P123" s="10"/>
      <c r="Q123" s="10"/>
      <c r="R123" s="10"/>
      <c r="S123" s="10"/>
      <c r="T123" s="10"/>
      <c r="U123" s="10"/>
      <c r="V123" s="10"/>
      <c r="W123" s="10"/>
      <c r="X123" s="10"/>
      <c r="Y123" s="10"/>
    </row>
    <row r="124" spans="1:25">
      <c r="A124" s="10"/>
      <c r="B124" s="29">
        <v>230</v>
      </c>
      <c r="C124" s="24">
        <v>258</v>
      </c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29">
        <v>151</v>
      </c>
      <c r="O124" s="24">
        <v>198</v>
      </c>
      <c r="P124" s="10"/>
      <c r="Q124" s="10"/>
      <c r="R124" s="10"/>
      <c r="S124" s="10"/>
      <c r="T124" s="10"/>
      <c r="U124" s="10"/>
      <c r="V124" s="10"/>
      <c r="W124" s="10"/>
      <c r="X124" s="10"/>
      <c r="Y124" s="10"/>
    </row>
    <row r="125" spans="1:25">
      <c r="A125" s="10"/>
      <c r="B125" s="29">
        <v>492</v>
      </c>
      <c r="C125" s="24">
        <v>265</v>
      </c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29">
        <v>170</v>
      </c>
      <c r="O125" s="24">
        <v>146</v>
      </c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spans="1:25">
      <c r="A126" s="10"/>
      <c r="B126" s="29">
        <v>359</v>
      </c>
      <c r="C126" s="24">
        <v>501</v>
      </c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29">
        <v>166</v>
      </c>
      <c r="O126" s="24">
        <v>146</v>
      </c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spans="1:25">
      <c r="A127" s="10"/>
      <c r="B127" s="29">
        <v>203</v>
      </c>
      <c r="C127" s="24">
        <v>289</v>
      </c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29">
        <v>160</v>
      </c>
      <c r="O127" s="24">
        <v>155</v>
      </c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 spans="1:25">
      <c r="A128" s="10"/>
      <c r="B128" s="29">
        <v>396</v>
      </c>
      <c r="C128" s="24">
        <v>293</v>
      </c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29">
        <v>155</v>
      </c>
      <c r="O128" s="24">
        <v>125</v>
      </c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 spans="1:25">
      <c r="A129" s="10"/>
      <c r="B129" s="29">
        <v>287</v>
      </c>
      <c r="C129" s="24">
        <v>466</v>
      </c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29">
        <v>161</v>
      </c>
      <c r="O129" s="24">
        <v>127</v>
      </c>
      <c r="P129" s="10"/>
      <c r="Q129" s="10"/>
      <c r="R129" s="10"/>
      <c r="S129" s="10"/>
      <c r="T129" s="10"/>
      <c r="U129" s="10"/>
      <c r="V129" s="10"/>
      <c r="W129" s="10"/>
      <c r="X129" s="10"/>
      <c r="Y129" s="10"/>
    </row>
    <row r="130" spans="1:25">
      <c r="A130" s="10"/>
      <c r="B130" s="29">
        <v>297</v>
      </c>
      <c r="C130" s="24">
        <v>341</v>
      </c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29">
        <v>125</v>
      </c>
      <c r="O130" s="24">
        <v>156</v>
      </c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spans="1:25">
      <c r="A131" s="10"/>
      <c r="B131" s="29">
        <v>451</v>
      </c>
      <c r="C131" s="24">
        <v>379</v>
      </c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29">
        <v>112</v>
      </c>
      <c r="O131" s="24">
        <v>109</v>
      </c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10"/>
      <c r="B132" s="29">
        <v>225</v>
      </c>
      <c r="C132" s="24">
        <v>299</v>
      </c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29">
        <v>143</v>
      </c>
      <c r="O132" s="24">
        <v>176</v>
      </c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spans="1:25">
      <c r="A133" s="10"/>
      <c r="B133" s="29">
        <v>314</v>
      </c>
      <c r="C133" s="24">
        <v>289</v>
      </c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29">
        <v>142</v>
      </c>
      <c r="O133" s="24">
        <v>133</v>
      </c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10"/>
      <c r="B134" s="29">
        <v>433</v>
      </c>
      <c r="C134" s="24">
        <v>178</v>
      </c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29">
        <v>147</v>
      </c>
      <c r="O134" s="24">
        <v>145</v>
      </c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 spans="1:25">
      <c r="A135" s="10"/>
      <c r="B135" s="29">
        <v>296</v>
      </c>
      <c r="C135" s="24">
        <v>299</v>
      </c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29">
        <v>190</v>
      </c>
      <c r="O135" s="24">
        <v>120</v>
      </c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 spans="1:25">
      <c r="A136" s="10"/>
      <c r="B136" s="29">
        <v>281</v>
      </c>
      <c r="C136" s="24">
        <v>239</v>
      </c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29">
        <v>149</v>
      </c>
      <c r="O136" s="24">
        <v>129</v>
      </c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 spans="1:25">
      <c r="A137" s="10"/>
      <c r="B137" s="29">
        <v>421</v>
      </c>
      <c r="C137" s="24">
        <v>241</v>
      </c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29">
        <v>139</v>
      </c>
      <c r="O137" s="24">
        <v>111</v>
      </c>
      <c r="P137" s="10"/>
      <c r="Q137" s="10"/>
      <c r="R137" s="10"/>
      <c r="S137" s="10"/>
      <c r="T137" s="10"/>
      <c r="U137" s="10"/>
      <c r="V137" s="10"/>
      <c r="W137" s="10"/>
      <c r="X137" s="10"/>
      <c r="Y137" s="10"/>
    </row>
    <row r="138" spans="1:25">
      <c r="A138" s="10"/>
      <c r="B138" s="29">
        <v>366</v>
      </c>
      <c r="C138" s="24">
        <v>318</v>
      </c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29">
        <v>129</v>
      </c>
      <c r="O138" s="24">
        <v>135</v>
      </c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spans="1:25">
      <c r="A139" s="10"/>
      <c r="B139" s="29">
        <v>348</v>
      </c>
      <c r="C139" s="24">
        <v>248</v>
      </c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29">
        <v>149</v>
      </c>
      <c r="O139" s="24">
        <v>120</v>
      </c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 spans="1:25">
      <c r="A140" s="10"/>
      <c r="B140" s="29">
        <v>397</v>
      </c>
      <c r="C140" s="24">
        <v>295</v>
      </c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29">
        <v>178</v>
      </c>
      <c r="O140" s="24">
        <v>123</v>
      </c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spans="1:25">
      <c r="A141" s="10"/>
      <c r="B141" s="29">
        <v>233</v>
      </c>
      <c r="C141" s="24">
        <v>270</v>
      </c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29">
        <v>155</v>
      </c>
      <c r="O141" s="24">
        <v>117</v>
      </c>
      <c r="P141" s="10"/>
      <c r="Q141" s="10"/>
      <c r="R141" s="10"/>
      <c r="S141" s="10"/>
      <c r="T141" s="10"/>
      <c r="U141" s="10"/>
      <c r="V141" s="10"/>
      <c r="W141" s="10"/>
      <c r="X141" s="10"/>
      <c r="Y141" s="10"/>
    </row>
    <row r="142" spans="1:25">
      <c r="A142" s="10"/>
      <c r="B142" s="29">
        <v>437</v>
      </c>
      <c r="C142" s="24">
        <v>237</v>
      </c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29">
        <v>157</v>
      </c>
      <c r="O142" s="24">
        <v>116</v>
      </c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spans="1:25">
      <c r="A143" s="10"/>
      <c r="B143" s="29">
        <v>349</v>
      </c>
      <c r="C143" s="24">
        <v>277</v>
      </c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29">
        <v>177</v>
      </c>
      <c r="O143" s="24">
        <v>137</v>
      </c>
      <c r="P143" s="10"/>
      <c r="Q143" s="10"/>
      <c r="R143" s="10"/>
      <c r="S143" s="10"/>
      <c r="T143" s="10"/>
      <c r="U143" s="10"/>
      <c r="V143" s="10"/>
      <c r="W143" s="10"/>
      <c r="X143" s="10"/>
      <c r="Y143" s="10"/>
    </row>
    <row r="144" spans="1:25">
      <c r="A144" s="10"/>
      <c r="B144" s="29">
        <v>331</v>
      </c>
      <c r="C144" s="24">
        <v>281</v>
      </c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29">
        <v>130</v>
      </c>
      <c r="O144" s="24">
        <v>157</v>
      </c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spans="1:25">
      <c r="A145" s="10"/>
      <c r="B145" s="29">
        <v>260</v>
      </c>
      <c r="C145" s="24">
        <v>368</v>
      </c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29">
        <v>149</v>
      </c>
      <c r="O145" s="24">
        <v>117</v>
      </c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 spans="1:25">
      <c r="A146" s="10"/>
      <c r="B146" s="29">
        <v>360</v>
      </c>
      <c r="C146" s="24">
        <v>271</v>
      </c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29">
        <v>163</v>
      </c>
      <c r="O146" s="24">
        <v>179</v>
      </c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spans="1:25">
      <c r="A147" s="10"/>
      <c r="B147" s="29">
        <v>378</v>
      </c>
      <c r="C147" s="24">
        <v>325</v>
      </c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29">
        <v>158</v>
      </c>
      <c r="O147" s="24">
        <v>196</v>
      </c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 spans="1:25">
      <c r="A148" s="10"/>
      <c r="B148" s="29">
        <v>269</v>
      </c>
      <c r="C148" s="24">
        <v>366</v>
      </c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29">
        <v>135</v>
      </c>
      <c r="O148" s="24">
        <v>150</v>
      </c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 spans="1:25">
      <c r="A149" s="10"/>
      <c r="B149" s="29">
        <v>357</v>
      </c>
      <c r="C149" s="24">
        <v>277</v>
      </c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29">
        <v>154</v>
      </c>
      <c r="O149" s="24">
        <v>213</v>
      </c>
      <c r="P149" s="10"/>
      <c r="Q149" s="10"/>
      <c r="R149" s="10"/>
      <c r="S149" s="10"/>
      <c r="T149" s="10"/>
      <c r="U149" s="10"/>
      <c r="V149" s="10"/>
      <c r="W149" s="10"/>
      <c r="X149" s="10"/>
      <c r="Y149" s="10"/>
    </row>
    <row r="150" spans="1:25">
      <c r="A150" s="10"/>
      <c r="B150" s="29"/>
      <c r="C150" s="24">
        <v>273</v>
      </c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29">
        <v>135</v>
      </c>
      <c r="O150" s="24">
        <v>167</v>
      </c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 spans="1:25">
      <c r="A151" s="10"/>
      <c r="B151" s="29"/>
      <c r="C151" s="24">
        <v>364</v>
      </c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29"/>
      <c r="O151" s="24">
        <v>152</v>
      </c>
      <c r="P151" s="10"/>
      <c r="Q151" s="10"/>
      <c r="R151" s="10"/>
      <c r="S151" s="10"/>
      <c r="T151" s="10"/>
      <c r="U151" s="10"/>
      <c r="V151" s="10"/>
      <c r="W151" s="10"/>
      <c r="X151" s="10"/>
      <c r="Y151" s="10"/>
    </row>
    <row r="152" spans="1:25">
      <c r="A152" s="10"/>
      <c r="B152" s="29"/>
      <c r="C152" s="24">
        <v>405</v>
      </c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29"/>
      <c r="O152" s="24">
        <v>140</v>
      </c>
      <c r="P152" s="10"/>
      <c r="Q152" s="10"/>
      <c r="R152" s="10"/>
      <c r="S152" s="10"/>
      <c r="T152" s="10"/>
      <c r="U152" s="10"/>
      <c r="V152" s="10"/>
      <c r="W152" s="10"/>
      <c r="X152" s="10"/>
      <c r="Y152" s="10"/>
    </row>
    <row r="153" spans="1:25">
      <c r="A153" s="10"/>
      <c r="B153" s="29"/>
      <c r="C153" s="24">
        <v>445</v>
      </c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29"/>
      <c r="O153" s="24">
        <v>161</v>
      </c>
      <c r="P153" s="10"/>
      <c r="Q153" s="10"/>
      <c r="R153" s="10"/>
      <c r="S153" s="10"/>
      <c r="T153" s="10"/>
      <c r="U153" s="10"/>
      <c r="V153" s="10"/>
      <c r="W153" s="10"/>
      <c r="X153" s="10"/>
      <c r="Y153" s="10"/>
    </row>
    <row r="154" spans="1:25">
      <c r="A154" s="10"/>
      <c r="B154" s="29"/>
      <c r="C154" s="24">
        <v>404</v>
      </c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29"/>
      <c r="O154" s="24">
        <v>129</v>
      </c>
      <c r="P154" s="10"/>
      <c r="Q154" s="10"/>
      <c r="R154" s="10"/>
      <c r="S154" s="10"/>
      <c r="T154" s="10"/>
      <c r="U154" s="10"/>
      <c r="V154" s="10"/>
      <c r="W154" s="10"/>
      <c r="X154" s="10"/>
      <c r="Y154" s="10"/>
    </row>
    <row r="155" spans="1:25">
      <c r="A155" s="10"/>
      <c r="B155" s="29"/>
      <c r="C155" s="24">
        <v>406</v>
      </c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29"/>
      <c r="O155" s="24">
        <v>141</v>
      </c>
      <c r="P155" s="10"/>
      <c r="Q155" s="10"/>
      <c r="R155" s="10"/>
      <c r="S155" s="10"/>
      <c r="T155" s="10"/>
      <c r="U155" s="10"/>
      <c r="V155" s="10"/>
      <c r="W155" s="10"/>
      <c r="X155" s="10"/>
      <c r="Y155" s="10"/>
    </row>
    <row r="156" spans="1:25">
      <c r="A156" s="10"/>
      <c r="B156" s="29"/>
      <c r="C156" s="24">
        <v>379</v>
      </c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29"/>
      <c r="O156" s="24">
        <v>163</v>
      </c>
      <c r="P156" s="10"/>
      <c r="Q156" s="10"/>
      <c r="R156" s="10"/>
      <c r="S156" s="10"/>
      <c r="T156" s="10"/>
      <c r="U156" s="10"/>
      <c r="V156" s="10"/>
      <c r="W156" s="10"/>
      <c r="X156" s="10"/>
      <c r="Y156" s="10"/>
    </row>
    <row r="157" spans="1:25">
      <c r="A157" s="10"/>
      <c r="B157" s="29"/>
      <c r="C157" s="24">
        <v>265</v>
      </c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29"/>
      <c r="O157" s="24">
        <v>148</v>
      </c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spans="1:25">
      <c r="A158" s="10"/>
      <c r="B158" s="29"/>
      <c r="C158" s="24">
        <v>390</v>
      </c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29"/>
      <c r="O158" s="24">
        <v>130</v>
      </c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spans="1:25">
      <c r="A159" s="10"/>
      <c r="B159" s="29"/>
      <c r="C159" s="24">
        <v>373</v>
      </c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29"/>
      <c r="O159" s="24">
        <v>155</v>
      </c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spans="1:25">
      <c r="A160" s="10"/>
      <c r="B160" s="29"/>
      <c r="C160" s="24">
        <v>341</v>
      </c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29"/>
      <c r="O160" s="24">
        <v>205</v>
      </c>
      <c r="P160" s="10"/>
      <c r="Q160" s="10"/>
      <c r="R160" s="10"/>
      <c r="S160" s="10"/>
      <c r="T160" s="10"/>
      <c r="U160" s="10"/>
      <c r="V160" s="10"/>
      <c r="W160" s="10"/>
      <c r="X160" s="10"/>
      <c r="Y160" s="10"/>
    </row>
    <row r="161" spans="1:25">
      <c r="A161" s="10"/>
      <c r="B161" s="29"/>
      <c r="C161" s="24">
        <v>385</v>
      </c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29"/>
      <c r="O161" s="24">
        <v>165</v>
      </c>
      <c r="P161" s="10"/>
      <c r="Q161" s="10"/>
      <c r="R161" s="10"/>
      <c r="S161" s="10"/>
      <c r="T161" s="10"/>
      <c r="U161" s="10"/>
      <c r="V161" s="10"/>
      <c r="W161" s="10"/>
      <c r="X161" s="10"/>
      <c r="Y161" s="10"/>
    </row>
    <row r="162" spans="1:25">
      <c r="A162" s="10"/>
      <c r="B162" s="29"/>
      <c r="C162" s="24">
        <v>411</v>
      </c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29"/>
      <c r="O162" s="24">
        <v>108</v>
      </c>
      <c r="P162" s="10"/>
      <c r="Q162" s="10"/>
      <c r="R162" s="10"/>
      <c r="S162" s="10"/>
      <c r="T162" s="10"/>
      <c r="U162" s="10"/>
      <c r="V162" s="10"/>
      <c r="W162" s="10"/>
      <c r="X162" s="10"/>
      <c r="Y162" s="10"/>
    </row>
    <row r="163" spans="1:25">
      <c r="A163" s="10"/>
      <c r="B163" s="29"/>
      <c r="C163" s="24">
        <v>444</v>
      </c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29"/>
      <c r="O163" s="24">
        <v>215</v>
      </c>
      <c r="P163" s="10"/>
      <c r="Q163" s="10"/>
      <c r="R163" s="10"/>
      <c r="S163" s="10"/>
      <c r="T163" s="10"/>
      <c r="U163" s="10"/>
      <c r="V163" s="10"/>
      <c r="W163" s="10"/>
      <c r="X163" s="10"/>
      <c r="Y163" s="10"/>
    </row>
    <row r="164" spans="1:25">
      <c r="A164" s="10"/>
      <c r="B164" s="29"/>
      <c r="C164" s="24">
        <v>338</v>
      </c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29"/>
      <c r="O164" s="24">
        <v>168</v>
      </c>
      <c r="P164" s="10"/>
      <c r="Q164" s="10"/>
      <c r="R164" s="10"/>
      <c r="S164" s="10"/>
      <c r="T164" s="10"/>
      <c r="U164" s="10"/>
      <c r="V164" s="10"/>
      <c r="W164" s="10"/>
      <c r="X164" s="10"/>
      <c r="Y164" s="10"/>
    </row>
    <row r="165" spans="1:25">
      <c r="A165" s="10"/>
      <c r="B165" s="29"/>
      <c r="C165" s="24">
        <v>414</v>
      </c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29"/>
      <c r="O165" s="24">
        <v>108</v>
      </c>
      <c r="P165" s="10"/>
      <c r="Q165" s="10"/>
      <c r="R165" s="10"/>
      <c r="S165" s="10"/>
      <c r="T165" s="10"/>
      <c r="U165" s="10"/>
      <c r="V165" s="10"/>
      <c r="W165" s="10"/>
      <c r="X165" s="10"/>
      <c r="Y165" s="10"/>
    </row>
    <row r="166" spans="1:25">
      <c r="A166" s="10"/>
      <c r="B166" s="29"/>
      <c r="C166" s="24">
        <v>447</v>
      </c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29"/>
      <c r="O166" s="24">
        <v>140</v>
      </c>
      <c r="P166" s="10"/>
      <c r="Q166" s="10"/>
      <c r="R166" s="10"/>
      <c r="S166" s="10"/>
      <c r="T166" s="10"/>
      <c r="U166" s="10"/>
      <c r="V166" s="10"/>
      <c r="W166" s="10"/>
      <c r="X166" s="10"/>
      <c r="Y166" s="10"/>
    </row>
    <row r="167" spans="1:25">
      <c r="A167" s="10"/>
      <c r="B167" s="29"/>
      <c r="C167" s="24">
        <v>386</v>
      </c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29"/>
      <c r="O167" s="24">
        <v>155</v>
      </c>
      <c r="P167" s="10"/>
      <c r="Q167" s="10"/>
      <c r="R167" s="10"/>
      <c r="S167" s="10"/>
      <c r="T167" s="10"/>
      <c r="U167" s="10"/>
      <c r="V167" s="10"/>
      <c r="W167" s="10"/>
      <c r="X167" s="10"/>
      <c r="Y167" s="10"/>
    </row>
    <row r="168" spans="1:25">
      <c r="A168" s="10"/>
      <c r="B168" s="29"/>
      <c r="C168" s="24">
        <v>470</v>
      </c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29"/>
      <c r="O168" s="24">
        <v>124</v>
      </c>
      <c r="P168" s="10"/>
      <c r="Q168" s="10"/>
      <c r="R168" s="10"/>
      <c r="S168" s="10"/>
      <c r="T168" s="10"/>
      <c r="U168" s="10"/>
      <c r="V168" s="10"/>
      <c r="W168" s="10"/>
      <c r="X168" s="10"/>
      <c r="Y168" s="10"/>
    </row>
    <row r="169" spans="1:25">
      <c r="A169" s="10"/>
      <c r="B169" s="29"/>
      <c r="C169" s="24">
        <v>323</v>
      </c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29"/>
      <c r="O169" s="24">
        <v>145</v>
      </c>
      <c r="P169" s="10"/>
      <c r="Q169" s="10"/>
      <c r="R169" s="10"/>
      <c r="S169" s="10"/>
      <c r="T169" s="10"/>
      <c r="U169" s="10"/>
      <c r="V169" s="10"/>
      <c r="W169" s="10"/>
      <c r="X169" s="10"/>
      <c r="Y169" s="10"/>
    </row>
    <row r="170" spans="1:25">
      <c r="A170" s="10"/>
      <c r="B170" s="29"/>
      <c r="C170" s="24">
        <v>328</v>
      </c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29"/>
      <c r="O170" s="24">
        <v>122</v>
      </c>
      <c r="P170" s="10"/>
      <c r="Q170" s="10"/>
      <c r="R170" s="10"/>
      <c r="S170" s="10"/>
      <c r="T170" s="10"/>
      <c r="U170" s="10"/>
      <c r="V170" s="10"/>
      <c r="W170" s="10"/>
      <c r="X170" s="10"/>
      <c r="Y170" s="10"/>
    </row>
    <row r="171" spans="1:25">
      <c r="A171" s="10"/>
      <c r="B171" s="29"/>
      <c r="C171" s="24">
        <v>509</v>
      </c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29"/>
      <c r="O171" s="24">
        <v>112</v>
      </c>
      <c r="P171" s="10"/>
      <c r="Q171" s="10"/>
      <c r="R171" s="10"/>
      <c r="S171" s="10"/>
      <c r="T171" s="10"/>
      <c r="U171" s="10"/>
      <c r="V171" s="10"/>
      <c r="W171" s="10"/>
      <c r="X171" s="10"/>
      <c r="Y171" s="10"/>
    </row>
    <row r="172" spans="1:25">
      <c r="A172" s="10"/>
      <c r="B172" s="29"/>
      <c r="C172" s="24">
        <v>400</v>
      </c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29"/>
      <c r="O172" s="24">
        <v>110</v>
      </c>
      <c r="P172" s="10"/>
      <c r="Q172" s="10"/>
      <c r="R172" s="10"/>
      <c r="S172" s="10"/>
      <c r="T172" s="10"/>
      <c r="U172" s="10"/>
      <c r="V172" s="10"/>
      <c r="W172" s="10"/>
      <c r="X172" s="10"/>
      <c r="Y172" s="10"/>
    </row>
    <row r="173" spans="1:25">
      <c r="A173" s="10"/>
      <c r="B173" s="29"/>
      <c r="C173" s="24">
        <v>403</v>
      </c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29"/>
      <c r="O173" s="24">
        <v>142</v>
      </c>
      <c r="P173" s="10"/>
      <c r="Q173" s="10"/>
      <c r="R173" s="10"/>
      <c r="S173" s="10"/>
      <c r="T173" s="10"/>
      <c r="U173" s="10"/>
      <c r="V173" s="10"/>
      <c r="W173" s="10"/>
      <c r="X173" s="10"/>
      <c r="Y173" s="10"/>
    </row>
    <row r="174" spans="1:25">
      <c r="A174" s="10"/>
      <c r="B174" s="29"/>
      <c r="C174" s="24">
        <v>302</v>
      </c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29"/>
      <c r="O174" s="24">
        <v>136</v>
      </c>
      <c r="P174" s="10"/>
      <c r="Q174" s="10"/>
      <c r="R174" s="10"/>
      <c r="S174" s="10"/>
      <c r="T174" s="10"/>
      <c r="U174" s="10"/>
      <c r="V174" s="10"/>
      <c r="W174" s="10"/>
      <c r="X174" s="10"/>
      <c r="Y174" s="10"/>
    </row>
    <row r="175" spans="1:25">
      <c r="A175" s="10"/>
      <c r="B175" s="29"/>
      <c r="C175" s="24">
        <v>314</v>
      </c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29"/>
      <c r="O175" s="24">
        <v>136</v>
      </c>
      <c r="P175" s="10"/>
      <c r="Q175" s="10"/>
      <c r="R175" s="10"/>
      <c r="S175" s="10"/>
      <c r="T175" s="10"/>
      <c r="U175" s="10"/>
      <c r="V175" s="10"/>
      <c r="W175" s="10"/>
      <c r="X175" s="10"/>
      <c r="Y175" s="10"/>
    </row>
    <row r="176" spans="1:25">
      <c r="A176" s="10"/>
      <c r="B176" s="29"/>
      <c r="C176" s="24">
        <v>323</v>
      </c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29"/>
      <c r="O176" s="24">
        <v>131</v>
      </c>
      <c r="P176" s="10"/>
      <c r="Q176" s="10"/>
      <c r="R176" s="10"/>
      <c r="S176" s="10"/>
      <c r="T176" s="10"/>
      <c r="U176" s="10"/>
      <c r="V176" s="10"/>
      <c r="W176" s="10"/>
      <c r="X176" s="10"/>
      <c r="Y176" s="10"/>
    </row>
    <row r="177" spans="1:25">
      <c r="A177" s="10"/>
      <c r="B177" s="29"/>
      <c r="C177" s="24">
        <v>471</v>
      </c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29"/>
      <c r="O177" s="24">
        <v>172</v>
      </c>
      <c r="P177" s="10"/>
      <c r="Q177" s="10"/>
      <c r="R177" s="10"/>
      <c r="S177" s="10"/>
      <c r="T177" s="10"/>
      <c r="U177" s="10"/>
      <c r="V177" s="10"/>
      <c r="W177" s="10"/>
      <c r="X177" s="10"/>
      <c r="Y177" s="10"/>
    </row>
    <row r="178" spans="1:25">
      <c r="A178" s="10"/>
      <c r="B178" s="29"/>
      <c r="C178" s="24">
        <v>391</v>
      </c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29"/>
      <c r="O178" s="24">
        <v>167</v>
      </c>
      <c r="P178" s="10"/>
      <c r="Q178" s="10"/>
      <c r="R178" s="10"/>
      <c r="S178" s="10"/>
      <c r="T178" s="10"/>
      <c r="U178" s="10"/>
      <c r="V178" s="10"/>
      <c r="W178" s="10"/>
      <c r="X178" s="10"/>
      <c r="Y178" s="10"/>
    </row>
    <row r="179" spans="1:25">
      <c r="A179" s="10"/>
      <c r="B179" s="29"/>
      <c r="C179" s="24">
        <v>476</v>
      </c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29"/>
      <c r="O179" s="24">
        <v>168</v>
      </c>
      <c r="P179" s="10"/>
      <c r="Q179" s="10"/>
      <c r="R179" s="10"/>
      <c r="S179" s="10"/>
      <c r="T179" s="10"/>
      <c r="U179" s="10"/>
      <c r="V179" s="10"/>
      <c r="W179" s="10"/>
      <c r="X179" s="10"/>
      <c r="Y179" s="10"/>
    </row>
    <row r="180" spans="1:25">
      <c r="A180" s="10"/>
      <c r="B180" s="29"/>
      <c r="C180" s="24">
        <v>445</v>
      </c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29"/>
      <c r="O180" s="24">
        <v>155</v>
      </c>
      <c r="P180" s="10"/>
      <c r="Q180" s="10"/>
      <c r="R180" s="10"/>
      <c r="S180" s="10"/>
      <c r="T180" s="10"/>
      <c r="U180" s="10"/>
      <c r="V180" s="10"/>
      <c r="W180" s="10"/>
      <c r="X180" s="10"/>
      <c r="Y180" s="10"/>
    </row>
    <row r="181" spans="1:25">
      <c r="A181" s="10"/>
      <c r="B181" s="29"/>
      <c r="C181" s="24">
        <v>477</v>
      </c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29"/>
      <c r="O181" s="24">
        <v>122</v>
      </c>
      <c r="P181" s="10"/>
      <c r="Q181" s="10"/>
      <c r="R181" s="10"/>
      <c r="S181" s="10"/>
      <c r="T181" s="10"/>
      <c r="U181" s="10"/>
      <c r="V181" s="10"/>
      <c r="W181" s="10"/>
      <c r="X181" s="10"/>
      <c r="Y181" s="10"/>
    </row>
    <row r="182" spans="1:25">
      <c r="A182" s="10"/>
      <c r="B182" s="29"/>
      <c r="C182" s="24">
        <v>319</v>
      </c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29"/>
      <c r="O182" s="24">
        <v>144</v>
      </c>
      <c r="P182" s="10"/>
      <c r="Q182" s="10"/>
      <c r="R182" s="10"/>
      <c r="S182" s="10"/>
      <c r="T182" s="10"/>
      <c r="U182" s="10"/>
      <c r="V182" s="10"/>
      <c r="W182" s="10"/>
      <c r="X182" s="10"/>
      <c r="Y182" s="10"/>
    </row>
    <row r="183" spans="1:25">
      <c r="A183" s="10"/>
      <c r="B183" s="29"/>
      <c r="C183" s="24">
        <v>455</v>
      </c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29"/>
      <c r="O183" s="24">
        <v>150</v>
      </c>
      <c r="P183" s="10"/>
      <c r="Q183" s="10"/>
      <c r="R183" s="10"/>
      <c r="S183" s="10"/>
      <c r="T183" s="10"/>
      <c r="U183" s="10"/>
      <c r="V183" s="10"/>
      <c r="W183" s="10"/>
      <c r="X183" s="10"/>
      <c r="Y183" s="10"/>
    </row>
    <row r="184" spans="1:25">
      <c r="A184" s="10"/>
      <c r="B184" s="29"/>
      <c r="C184" s="24">
        <v>426</v>
      </c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29"/>
      <c r="O184" s="24">
        <v>134</v>
      </c>
      <c r="P184" s="10"/>
      <c r="Q184" s="10"/>
      <c r="R184" s="10"/>
      <c r="S184" s="10"/>
      <c r="T184" s="10"/>
      <c r="U184" s="10"/>
      <c r="V184" s="10"/>
      <c r="W184" s="10"/>
      <c r="X184" s="10"/>
      <c r="Y184" s="10"/>
    </row>
    <row r="185" spans="1:25">
      <c r="A185" s="10"/>
      <c r="B185" s="29"/>
      <c r="C185" s="24">
        <v>295</v>
      </c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29"/>
      <c r="O185" s="24">
        <v>160</v>
      </c>
      <c r="P185" s="10"/>
      <c r="Q185" s="10"/>
      <c r="R185" s="10"/>
      <c r="S185" s="10"/>
      <c r="T185" s="10"/>
      <c r="U185" s="10"/>
      <c r="V185" s="10"/>
      <c r="W185" s="10"/>
      <c r="X185" s="10"/>
      <c r="Y185" s="10"/>
    </row>
    <row r="186" spans="1:25">
      <c r="A186" s="10"/>
      <c r="B186" s="29"/>
      <c r="C186" s="24">
        <v>516</v>
      </c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29"/>
      <c r="O186" s="24">
        <v>160</v>
      </c>
      <c r="P186" s="10"/>
      <c r="Q186" s="10"/>
      <c r="R186" s="10"/>
      <c r="S186" s="10"/>
      <c r="T186" s="10"/>
      <c r="U186" s="10"/>
      <c r="V186" s="10"/>
      <c r="W186" s="10"/>
      <c r="X186" s="10"/>
      <c r="Y186" s="10"/>
    </row>
    <row r="187" spans="1:25">
      <c r="A187" s="10"/>
      <c r="B187" s="29"/>
      <c r="C187" s="24">
        <v>421</v>
      </c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29"/>
      <c r="O187" s="24">
        <v>195</v>
      </c>
      <c r="P187" s="10"/>
      <c r="Q187" s="10"/>
      <c r="R187" s="10"/>
      <c r="S187" s="10"/>
      <c r="T187" s="10"/>
      <c r="U187" s="10"/>
      <c r="V187" s="10"/>
      <c r="W187" s="10"/>
      <c r="X187" s="10"/>
      <c r="Y187" s="10"/>
    </row>
    <row r="188" spans="1:25">
      <c r="A188" s="10"/>
      <c r="B188" s="29"/>
      <c r="C188" s="24">
        <v>343</v>
      </c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29"/>
      <c r="O188" s="24">
        <v>161</v>
      </c>
      <c r="P188" s="10"/>
      <c r="Q188" s="10"/>
      <c r="R188" s="10"/>
      <c r="S188" s="10"/>
      <c r="T188" s="10"/>
      <c r="U188" s="10"/>
      <c r="V188" s="10"/>
      <c r="W188" s="10"/>
      <c r="X188" s="10"/>
      <c r="Y188" s="10"/>
    </row>
    <row r="189" spans="1:25" ht="17" thickBot="1">
      <c r="A189" s="10"/>
      <c r="B189" s="31"/>
      <c r="C189" s="28">
        <v>316</v>
      </c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29"/>
      <c r="O189" s="24">
        <v>167</v>
      </c>
      <c r="P189" s="10"/>
      <c r="Q189" s="10"/>
      <c r="R189" s="10"/>
      <c r="S189" s="10"/>
      <c r="T189" s="10"/>
      <c r="U189" s="10"/>
      <c r="V189" s="10"/>
      <c r="W189" s="10"/>
      <c r="X189" s="10"/>
      <c r="Y189" s="10"/>
    </row>
    <row r="190" spans="1: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29"/>
      <c r="O190" s="24">
        <v>132</v>
      </c>
      <c r="P190" s="10"/>
      <c r="Q190" s="10"/>
      <c r="R190" s="10"/>
      <c r="S190" s="10"/>
      <c r="T190" s="10"/>
      <c r="U190" s="10"/>
      <c r="V190" s="10"/>
      <c r="W190" s="10"/>
      <c r="X190" s="10"/>
      <c r="Y190" s="10"/>
    </row>
    <row r="191" spans="1: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29"/>
      <c r="O191" s="24">
        <v>191</v>
      </c>
      <c r="P191" s="10"/>
      <c r="Q191" s="10"/>
      <c r="R191" s="10"/>
      <c r="S191" s="10"/>
      <c r="T191" s="10"/>
      <c r="U191" s="10"/>
      <c r="V191" s="10"/>
      <c r="W191" s="10"/>
      <c r="X191" s="10"/>
      <c r="Y191" s="10"/>
    </row>
    <row r="192" spans="1: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29"/>
      <c r="O192" s="24">
        <v>161</v>
      </c>
      <c r="P192" s="10"/>
      <c r="Q192" s="10"/>
      <c r="R192" s="10"/>
      <c r="S192" s="10"/>
      <c r="T192" s="10"/>
      <c r="U192" s="10"/>
      <c r="V192" s="10"/>
      <c r="W192" s="10"/>
      <c r="X192" s="10"/>
      <c r="Y192" s="10"/>
    </row>
    <row r="193" spans="1: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29"/>
      <c r="O193" s="24">
        <v>133</v>
      </c>
      <c r="P193" s="10"/>
      <c r="Q193" s="10"/>
      <c r="R193" s="10"/>
      <c r="S193" s="10"/>
      <c r="T193" s="10"/>
      <c r="U193" s="10"/>
      <c r="V193" s="10"/>
      <c r="W193" s="10"/>
      <c r="X193" s="10"/>
      <c r="Y193" s="10"/>
    </row>
    <row r="194" spans="1: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29"/>
      <c r="O194" s="24">
        <v>182</v>
      </c>
      <c r="P194" s="10"/>
      <c r="Q194" s="10"/>
      <c r="R194" s="10"/>
      <c r="S194" s="10"/>
      <c r="T194" s="10"/>
      <c r="U194" s="10"/>
      <c r="V194" s="10"/>
      <c r="W194" s="10"/>
      <c r="X194" s="10"/>
      <c r="Y194" s="10"/>
    </row>
    <row r="195" spans="1: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29"/>
      <c r="O195" s="24">
        <v>174</v>
      </c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29"/>
      <c r="O196" s="24">
        <v>174</v>
      </c>
      <c r="P196" s="10"/>
      <c r="Q196" s="10"/>
      <c r="R196" s="10"/>
      <c r="S196" s="10"/>
      <c r="T196" s="10"/>
      <c r="U196" s="10"/>
      <c r="V196" s="10"/>
      <c r="W196" s="10"/>
      <c r="X196" s="10"/>
      <c r="Y196" s="10"/>
    </row>
    <row r="197" spans="1: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29"/>
      <c r="O197" s="24">
        <v>172</v>
      </c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29"/>
      <c r="O198" s="24">
        <v>122</v>
      </c>
      <c r="P198" s="10"/>
      <c r="Q198" s="10"/>
      <c r="R198" s="10"/>
      <c r="S198" s="10"/>
      <c r="T198" s="10"/>
      <c r="U198" s="10"/>
      <c r="V198" s="10"/>
      <c r="W198" s="10"/>
      <c r="X198" s="10"/>
      <c r="Y198" s="10"/>
    </row>
    <row r="199" spans="1: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29"/>
      <c r="O199" s="24">
        <v>139</v>
      </c>
      <c r="P199" s="10"/>
      <c r="Q199" s="10"/>
      <c r="R199" s="10"/>
      <c r="S199" s="10"/>
      <c r="T199" s="10"/>
      <c r="U199" s="10"/>
      <c r="V199" s="10"/>
      <c r="W199" s="10"/>
      <c r="X199" s="10"/>
      <c r="Y199" s="10"/>
    </row>
    <row r="200" spans="1: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29"/>
      <c r="O200" s="24">
        <v>158</v>
      </c>
      <c r="P200" s="10"/>
      <c r="Q200" s="10"/>
      <c r="R200" s="10"/>
      <c r="S200" s="10"/>
      <c r="T200" s="10"/>
      <c r="U200" s="10"/>
      <c r="V200" s="10"/>
      <c r="W200" s="10"/>
      <c r="X200" s="10"/>
      <c r="Y200" s="10"/>
    </row>
    <row r="201" spans="1: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29"/>
      <c r="O201" s="24">
        <v>182</v>
      </c>
      <c r="P201" s="10"/>
      <c r="Q201" s="10"/>
      <c r="R201" s="10"/>
      <c r="S201" s="10"/>
      <c r="T201" s="10"/>
      <c r="U201" s="10"/>
      <c r="V201" s="10"/>
      <c r="W201" s="10"/>
      <c r="X201" s="10"/>
      <c r="Y201" s="10"/>
    </row>
    <row r="202" spans="1: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29"/>
      <c r="O202" s="24">
        <v>131</v>
      </c>
      <c r="P202" s="10"/>
      <c r="Q202" s="10"/>
      <c r="R202" s="10"/>
      <c r="S202" s="10"/>
      <c r="T202" s="10"/>
      <c r="U202" s="10"/>
      <c r="V202" s="10"/>
      <c r="W202" s="10"/>
      <c r="X202" s="10"/>
      <c r="Y202" s="10"/>
    </row>
    <row r="203" spans="1: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29"/>
      <c r="O203" s="24">
        <v>135</v>
      </c>
      <c r="P203" s="10"/>
      <c r="Q203" s="10"/>
      <c r="R203" s="10"/>
      <c r="S203" s="10"/>
      <c r="T203" s="10"/>
      <c r="U203" s="10"/>
      <c r="V203" s="10"/>
      <c r="W203" s="10"/>
      <c r="X203" s="10"/>
      <c r="Y203" s="10"/>
    </row>
    <row r="204" spans="1: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29"/>
      <c r="O204" s="24">
        <v>131</v>
      </c>
      <c r="P204" s="10"/>
      <c r="Q204" s="10"/>
      <c r="R204" s="10"/>
      <c r="S204" s="10"/>
      <c r="T204" s="10"/>
      <c r="U204" s="10"/>
      <c r="V204" s="10"/>
      <c r="W204" s="10"/>
      <c r="X204" s="10"/>
      <c r="Y204" s="10"/>
    </row>
    <row r="205" spans="1: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29"/>
      <c r="O205" s="24">
        <v>146</v>
      </c>
      <c r="P205" s="10"/>
      <c r="Q205" s="10"/>
      <c r="R205" s="10"/>
      <c r="S205" s="10"/>
      <c r="T205" s="10"/>
      <c r="U205" s="10"/>
      <c r="V205" s="10"/>
      <c r="W205" s="10"/>
      <c r="X205" s="10"/>
      <c r="Y205" s="10"/>
    </row>
    <row r="206" spans="1: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29"/>
      <c r="O206" s="24">
        <v>120</v>
      </c>
      <c r="P206" s="10"/>
      <c r="Q206" s="10"/>
      <c r="R206" s="10"/>
      <c r="S206" s="10"/>
      <c r="T206" s="10"/>
      <c r="U206" s="10"/>
      <c r="V206" s="10"/>
      <c r="W206" s="10"/>
      <c r="X206" s="10"/>
      <c r="Y206" s="10"/>
    </row>
    <row r="207" spans="1: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29"/>
      <c r="O207" s="24">
        <v>138</v>
      </c>
      <c r="P207" s="10"/>
      <c r="Q207" s="10"/>
      <c r="R207" s="10"/>
      <c r="S207" s="10"/>
      <c r="T207" s="10"/>
      <c r="U207" s="10"/>
      <c r="V207" s="10"/>
      <c r="W207" s="10"/>
      <c r="X207" s="10"/>
      <c r="Y207" s="10"/>
    </row>
    <row r="208" spans="1: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29"/>
      <c r="O208" s="24">
        <v>129</v>
      </c>
      <c r="P208" s="10"/>
      <c r="Q208" s="10"/>
      <c r="R208" s="10"/>
      <c r="S208" s="10"/>
      <c r="T208" s="10"/>
      <c r="U208" s="10"/>
      <c r="V208" s="10"/>
      <c r="W208" s="10"/>
      <c r="X208" s="10"/>
      <c r="Y208" s="10"/>
    </row>
    <row r="209" spans="1: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29"/>
      <c r="O209" s="24">
        <v>163</v>
      </c>
      <c r="P209" s="10"/>
      <c r="Q209" s="10"/>
      <c r="R209" s="10"/>
      <c r="S209" s="10"/>
      <c r="T209" s="10"/>
      <c r="U209" s="10"/>
      <c r="V209" s="10"/>
      <c r="W209" s="10"/>
      <c r="X209" s="10"/>
      <c r="Y209" s="10"/>
    </row>
    <row r="210" spans="1: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29"/>
      <c r="O210" s="24">
        <v>125</v>
      </c>
      <c r="P210" s="10"/>
      <c r="Q210" s="10"/>
      <c r="R210" s="10"/>
      <c r="S210" s="10"/>
      <c r="T210" s="10"/>
      <c r="U210" s="10"/>
      <c r="V210" s="10"/>
      <c r="W210" s="10"/>
      <c r="X210" s="10"/>
      <c r="Y210" s="10"/>
    </row>
    <row r="211" spans="1: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29"/>
      <c r="O211" s="24">
        <v>157</v>
      </c>
      <c r="P211" s="10"/>
      <c r="Q211" s="10"/>
      <c r="R211" s="10"/>
      <c r="S211" s="10"/>
      <c r="T211" s="10"/>
      <c r="U211" s="10"/>
      <c r="V211" s="10"/>
      <c r="W211" s="10"/>
      <c r="X211" s="10"/>
      <c r="Y211" s="10"/>
    </row>
    <row r="212" spans="1: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29"/>
      <c r="O212" s="24">
        <v>166</v>
      </c>
      <c r="P212" s="10"/>
      <c r="Q212" s="10"/>
      <c r="R212" s="10"/>
      <c r="S212" s="10"/>
      <c r="T212" s="10"/>
      <c r="U212" s="10"/>
      <c r="V212" s="10"/>
      <c r="W212" s="10"/>
      <c r="X212" s="10"/>
      <c r="Y212" s="10"/>
    </row>
    <row r="213" spans="1: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29"/>
      <c r="O213" s="24">
        <v>113</v>
      </c>
      <c r="P213" s="10"/>
      <c r="Q213" s="10"/>
      <c r="R213" s="10"/>
      <c r="S213" s="10"/>
      <c r="T213" s="10"/>
      <c r="U213" s="10"/>
      <c r="V213" s="10"/>
      <c r="W213" s="10"/>
      <c r="X213" s="10"/>
      <c r="Y213" s="10"/>
    </row>
    <row r="214" spans="1: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29"/>
      <c r="O214" s="24">
        <v>163</v>
      </c>
      <c r="P214" s="10"/>
      <c r="Q214" s="10"/>
      <c r="R214" s="10"/>
      <c r="S214" s="10"/>
      <c r="T214" s="10"/>
      <c r="U214" s="10"/>
      <c r="V214" s="10"/>
      <c r="W214" s="10"/>
      <c r="X214" s="10"/>
      <c r="Y214" s="10"/>
    </row>
    <row r="215" spans="1: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29"/>
      <c r="O215" s="24">
        <v>97</v>
      </c>
      <c r="P215" s="10"/>
      <c r="Q215" s="10"/>
      <c r="R215" s="10"/>
      <c r="S215" s="10"/>
      <c r="T215" s="10"/>
      <c r="U215" s="10"/>
      <c r="V215" s="10"/>
      <c r="W215" s="10"/>
      <c r="X215" s="10"/>
      <c r="Y215" s="10"/>
    </row>
    <row r="216" spans="1: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29"/>
      <c r="O216" s="24">
        <v>179</v>
      </c>
      <c r="P216" s="10"/>
      <c r="Q216" s="10"/>
      <c r="R216" s="10"/>
      <c r="S216" s="10"/>
      <c r="T216" s="10"/>
      <c r="U216" s="10"/>
      <c r="V216" s="10"/>
      <c r="W216" s="10"/>
      <c r="X216" s="10"/>
      <c r="Y216" s="10"/>
    </row>
    <row r="217" spans="1: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29"/>
      <c r="O217" s="24">
        <v>142</v>
      </c>
      <c r="P217" s="10"/>
      <c r="Q217" s="10"/>
      <c r="R217" s="10"/>
      <c r="S217" s="10"/>
      <c r="T217" s="10"/>
      <c r="U217" s="10"/>
      <c r="V217" s="10"/>
      <c r="W217" s="10"/>
      <c r="X217" s="10"/>
      <c r="Y217" s="10"/>
    </row>
    <row r="218" spans="1: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29"/>
      <c r="O218" s="24">
        <v>121</v>
      </c>
      <c r="P218" s="10"/>
      <c r="Q218" s="10"/>
      <c r="R218" s="10"/>
      <c r="S218" s="10"/>
      <c r="T218" s="10"/>
      <c r="U218" s="10"/>
      <c r="V218" s="10"/>
      <c r="W218" s="10"/>
      <c r="X218" s="10"/>
      <c r="Y218" s="10"/>
    </row>
    <row r="219" spans="1: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29"/>
      <c r="O219" s="24">
        <v>164</v>
      </c>
      <c r="P219" s="10"/>
      <c r="Q219" s="10"/>
      <c r="R219" s="10"/>
      <c r="S219" s="10"/>
      <c r="T219" s="10"/>
      <c r="U219" s="10"/>
      <c r="V219" s="10"/>
      <c r="W219" s="10"/>
      <c r="X219" s="10"/>
      <c r="Y219" s="10"/>
    </row>
    <row r="220" spans="1: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29"/>
      <c r="O220" s="24">
        <v>123</v>
      </c>
      <c r="P220" s="10"/>
      <c r="Q220" s="10"/>
      <c r="R220" s="10"/>
      <c r="S220" s="10"/>
      <c r="T220" s="10"/>
      <c r="U220" s="10"/>
      <c r="V220" s="10"/>
      <c r="W220" s="10"/>
      <c r="X220" s="10"/>
      <c r="Y220" s="10"/>
    </row>
    <row r="221" spans="1: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29"/>
      <c r="O221" s="24">
        <v>145</v>
      </c>
      <c r="P221" s="10"/>
      <c r="Q221" s="10"/>
      <c r="R221" s="10"/>
      <c r="S221" s="10"/>
      <c r="T221" s="10"/>
      <c r="U221" s="10"/>
      <c r="V221" s="10"/>
      <c r="W221" s="10"/>
      <c r="X221" s="10"/>
      <c r="Y221" s="10"/>
    </row>
    <row r="222" spans="1: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29"/>
      <c r="O222" s="24">
        <v>131</v>
      </c>
      <c r="P222" s="10"/>
      <c r="Q222" s="10"/>
      <c r="R222" s="10"/>
      <c r="S222" s="10"/>
      <c r="T222" s="10"/>
      <c r="U222" s="10"/>
      <c r="V222" s="10"/>
      <c r="W222" s="10"/>
      <c r="X222" s="10"/>
      <c r="Y222" s="10"/>
    </row>
    <row r="223" spans="1: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29"/>
      <c r="O223" s="24">
        <v>145</v>
      </c>
      <c r="P223" s="10"/>
      <c r="Q223" s="10"/>
      <c r="R223" s="10"/>
      <c r="S223" s="10"/>
      <c r="T223" s="10"/>
      <c r="U223" s="10"/>
      <c r="V223" s="10"/>
      <c r="W223" s="10"/>
      <c r="X223" s="10"/>
      <c r="Y223" s="10"/>
    </row>
    <row r="224" spans="1: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29"/>
      <c r="O224" s="24">
        <v>124</v>
      </c>
      <c r="P224" s="10"/>
      <c r="Q224" s="10"/>
      <c r="R224" s="10"/>
      <c r="S224" s="10"/>
      <c r="T224" s="10"/>
      <c r="U224" s="10"/>
      <c r="V224" s="10"/>
      <c r="W224" s="10"/>
      <c r="X224" s="10"/>
      <c r="Y224" s="10"/>
    </row>
    <row r="225" spans="1: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29"/>
      <c r="O225" s="24">
        <v>101</v>
      </c>
      <c r="P225" s="10"/>
      <c r="Q225" s="10"/>
      <c r="R225" s="10"/>
      <c r="S225" s="10"/>
      <c r="T225" s="10"/>
      <c r="U225" s="10"/>
      <c r="V225" s="10"/>
      <c r="W225" s="10"/>
      <c r="X225" s="10"/>
      <c r="Y225" s="10"/>
    </row>
    <row r="226" spans="1: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29"/>
      <c r="O226" s="24">
        <v>154</v>
      </c>
      <c r="P226" s="10"/>
      <c r="Q226" s="10"/>
      <c r="R226" s="10"/>
      <c r="S226" s="10"/>
      <c r="T226" s="10"/>
      <c r="U226" s="10"/>
      <c r="V226" s="10"/>
      <c r="W226" s="10"/>
      <c r="X226" s="10"/>
      <c r="Y226" s="10"/>
    </row>
    <row r="227" spans="1: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29"/>
      <c r="O227" s="24">
        <v>131</v>
      </c>
      <c r="P227" s="10"/>
      <c r="Q227" s="10"/>
      <c r="R227" s="10"/>
      <c r="S227" s="10"/>
      <c r="T227" s="10"/>
      <c r="U227" s="10"/>
      <c r="V227" s="10"/>
      <c r="W227" s="10"/>
      <c r="X227" s="10"/>
      <c r="Y227" s="10"/>
    </row>
    <row r="228" spans="1: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29"/>
      <c r="O228" s="24">
        <v>131</v>
      </c>
      <c r="P228" s="10"/>
      <c r="Q228" s="10"/>
      <c r="R228" s="10"/>
      <c r="S228" s="10"/>
      <c r="T228" s="10"/>
      <c r="U228" s="10"/>
      <c r="V228" s="10"/>
      <c r="W228" s="10"/>
      <c r="X228" s="10"/>
      <c r="Y228" s="10"/>
    </row>
    <row r="229" spans="1: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29"/>
      <c r="O229" s="24">
        <v>138</v>
      </c>
      <c r="P229" s="10"/>
      <c r="Q229" s="10"/>
      <c r="R229" s="10"/>
      <c r="S229" s="10"/>
      <c r="T229" s="10"/>
      <c r="U229" s="10"/>
      <c r="V229" s="10"/>
      <c r="W229" s="10"/>
      <c r="X229" s="10"/>
      <c r="Y229" s="10"/>
    </row>
    <row r="230" spans="1: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29"/>
      <c r="O230" s="24">
        <v>158</v>
      </c>
      <c r="P230" s="10"/>
      <c r="Q230" s="10"/>
      <c r="R230" s="10"/>
      <c r="S230" s="10"/>
      <c r="T230" s="10"/>
      <c r="U230" s="10"/>
      <c r="V230" s="10"/>
      <c r="W230" s="10"/>
      <c r="X230" s="10"/>
      <c r="Y230" s="10"/>
    </row>
    <row r="231" spans="1: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29"/>
      <c r="O231" s="24">
        <v>156</v>
      </c>
      <c r="P231" s="10"/>
      <c r="Q231" s="10"/>
      <c r="R231" s="10"/>
      <c r="S231" s="10"/>
      <c r="T231" s="10"/>
      <c r="U231" s="10"/>
      <c r="V231" s="10"/>
      <c r="W231" s="10"/>
      <c r="X231" s="10"/>
      <c r="Y231" s="10"/>
    </row>
    <row r="232" spans="1: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29"/>
      <c r="O232" s="24">
        <v>131</v>
      </c>
      <c r="P232" s="10"/>
      <c r="Q232" s="10"/>
      <c r="R232" s="10"/>
      <c r="S232" s="10"/>
      <c r="T232" s="10"/>
      <c r="U232" s="10"/>
      <c r="V232" s="10"/>
      <c r="W232" s="10"/>
      <c r="X232" s="10"/>
      <c r="Y232" s="10"/>
    </row>
    <row r="233" spans="1: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29"/>
      <c r="O233" s="24">
        <v>154</v>
      </c>
      <c r="P233" s="10"/>
      <c r="Q233" s="10"/>
      <c r="R233" s="10"/>
      <c r="S233" s="10"/>
      <c r="T233" s="10"/>
      <c r="U233" s="10"/>
      <c r="V233" s="10"/>
      <c r="W233" s="10"/>
      <c r="X233" s="10"/>
      <c r="Y233" s="10"/>
    </row>
    <row r="234" spans="1: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29"/>
      <c r="O234" s="24">
        <v>114</v>
      </c>
      <c r="P234" s="10"/>
      <c r="Q234" s="10"/>
      <c r="R234" s="10"/>
      <c r="S234" s="10"/>
      <c r="T234" s="10"/>
      <c r="U234" s="10"/>
      <c r="V234" s="10"/>
      <c r="W234" s="10"/>
      <c r="X234" s="10"/>
      <c r="Y234" s="10"/>
    </row>
    <row r="235" spans="1: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29"/>
      <c r="O235" s="24">
        <v>184</v>
      </c>
      <c r="P235" s="10"/>
      <c r="Q235" s="10"/>
      <c r="R235" s="10"/>
      <c r="S235" s="10"/>
      <c r="T235" s="10"/>
      <c r="U235" s="10"/>
      <c r="V235" s="10"/>
      <c r="W235" s="10"/>
      <c r="X235" s="10"/>
      <c r="Y235" s="10"/>
    </row>
    <row r="236" spans="1: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29"/>
      <c r="O236" s="24">
        <v>240</v>
      </c>
      <c r="P236" s="10"/>
      <c r="Q236" s="10"/>
      <c r="R236" s="10"/>
      <c r="S236" s="10"/>
      <c r="T236" s="10"/>
      <c r="U236" s="10"/>
      <c r="V236" s="10"/>
      <c r="W236" s="10"/>
      <c r="X236" s="10"/>
      <c r="Y236" s="10"/>
    </row>
    <row r="237" spans="1: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29"/>
      <c r="O237" s="24">
        <v>136</v>
      </c>
      <c r="P237" s="10"/>
      <c r="Q237" s="10"/>
      <c r="R237" s="10"/>
      <c r="S237" s="10"/>
      <c r="T237" s="10"/>
      <c r="U237" s="10"/>
      <c r="V237" s="10"/>
      <c r="W237" s="10"/>
      <c r="X237" s="10"/>
      <c r="Y237" s="10"/>
    </row>
    <row r="238" spans="1: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29"/>
      <c r="O238" s="24">
        <v>136</v>
      </c>
      <c r="P238" s="10"/>
      <c r="Q238" s="10"/>
      <c r="R238" s="10"/>
      <c r="S238" s="10"/>
      <c r="T238" s="10"/>
      <c r="U238" s="10"/>
      <c r="V238" s="10"/>
      <c r="W238" s="10"/>
      <c r="X238" s="10"/>
      <c r="Y238" s="10"/>
    </row>
    <row r="239" spans="1: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29"/>
      <c r="O239" s="24">
        <v>147</v>
      </c>
      <c r="P239" s="10"/>
      <c r="Q239" s="10"/>
      <c r="R239" s="10"/>
      <c r="S239" s="10"/>
      <c r="T239" s="10"/>
      <c r="U239" s="10"/>
      <c r="V239" s="10"/>
      <c r="W239" s="10"/>
      <c r="X239" s="10"/>
      <c r="Y239" s="10"/>
    </row>
    <row r="240" spans="1: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29"/>
      <c r="O240" s="24">
        <v>223</v>
      </c>
      <c r="P240" s="10"/>
      <c r="Q240" s="10"/>
      <c r="R240" s="10"/>
      <c r="S240" s="10"/>
      <c r="T240" s="10"/>
      <c r="U240" s="10"/>
      <c r="V240" s="10"/>
      <c r="W240" s="10"/>
      <c r="X240" s="10"/>
      <c r="Y240" s="10"/>
    </row>
    <row r="241" spans="1: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29"/>
      <c r="O241" s="24">
        <v>256</v>
      </c>
      <c r="P241" s="10"/>
      <c r="Q241" s="10"/>
      <c r="R241" s="10"/>
      <c r="S241" s="10"/>
      <c r="T241" s="10"/>
      <c r="U241" s="10"/>
      <c r="V241" s="10"/>
      <c r="W241" s="10"/>
      <c r="X241" s="10"/>
      <c r="Y241" s="10"/>
    </row>
    <row r="242" spans="1: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29"/>
      <c r="O242" s="24">
        <v>153</v>
      </c>
      <c r="P242" s="10"/>
      <c r="Q242" s="10"/>
      <c r="R242" s="10"/>
      <c r="S242" s="10"/>
      <c r="T242" s="10"/>
      <c r="U242" s="10"/>
      <c r="V242" s="10"/>
      <c r="W242" s="10"/>
      <c r="X242" s="10"/>
      <c r="Y242" s="10"/>
    </row>
    <row r="243" spans="1: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29"/>
      <c r="O243" s="24">
        <v>149</v>
      </c>
      <c r="P243" s="10"/>
      <c r="Q243" s="10"/>
      <c r="R243" s="10"/>
      <c r="S243" s="10"/>
      <c r="T243" s="10"/>
      <c r="U243" s="10"/>
      <c r="V243" s="10"/>
      <c r="W243" s="10"/>
      <c r="X243" s="10"/>
      <c r="Y243" s="10"/>
    </row>
    <row r="244" spans="1: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29"/>
      <c r="O244" s="24">
        <v>133</v>
      </c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spans="1: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29"/>
      <c r="O245" s="24">
        <v>162</v>
      </c>
      <c r="P245" s="10"/>
      <c r="Q245" s="10"/>
      <c r="R245" s="10"/>
      <c r="S245" s="10"/>
      <c r="T245" s="10"/>
      <c r="U245" s="10"/>
      <c r="V245" s="10"/>
      <c r="W245" s="10"/>
      <c r="X245" s="10"/>
      <c r="Y245" s="10"/>
    </row>
    <row r="246" spans="1: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29"/>
      <c r="O246" s="24">
        <v>156</v>
      </c>
      <c r="P246" s="10"/>
      <c r="Q246" s="10"/>
      <c r="R246" s="10"/>
      <c r="S246" s="10"/>
      <c r="T246" s="10"/>
      <c r="U246" s="10"/>
      <c r="V246" s="10"/>
      <c r="W246" s="10"/>
      <c r="X246" s="10"/>
      <c r="Y246" s="10"/>
    </row>
    <row r="247" spans="1:25" ht="17" thickBo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31"/>
      <c r="O247" s="28">
        <v>177</v>
      </c>
      <c r="P247" s="10"/>
      <c r="Q247" s="10"/>
      <c r="R247" s="10"/>
      <c r="S247" s="10"/>
      <c r="T247" s="10"/>
      <c r="U247" s="10"/>
      <c r="V247" s="10"/>
      <c r="W247" s="10"/>
      <c r="X247" s="10"/>
      <c r="Y247" s="10"/>
    </row>
  </sheetData>
  <mergeCells count="2">
    <mergeCell ref="B3:C3"/>
    <mergeCell ref="N3:O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5D2CF-1412-284C-9318-2B8C95A10BBD}">
  <dimension ref="A1:H32"/>
  <sheetViews>
    <sheetView zoomScale="85" zoomScaleNormal="85" workbookViewId="0">
      <selection activeCell="H24" sqref="H24"/>
    </sheetView>
  </sheetViews>
  <sheetFormatPr baseColWidth="10" defaultColWidth="10.83203125" defaultRowHeight="16"/>
  <cols>
    <col min="2" max="3" width="11.83203125" bestFit="1" customWidth="1"/>
    <col min="4" max="4" width="11.6640625" bestFit="1" customWidth="1"/>
    <col min="5" max="5" width="12.6640625" bestFit="1" customWidth="1"/>
  </cols>
  <sheetData>
    <row r="1" spans="1:8">
      <c r="A1" s="10" t="s">
        <v>167</v>
      </c>
      <c r="B1" s="10"/>
      <c r="C1" s="10"/>
      <c r="D1" s="10"/>
      <c r="E1" s="10"/>
      <c r="F1" s="10"/>
      <c r="G1" s="10"/>
      <c r="H1" s="10"/>
    </row>
    <row r="2" spans="1:8">
      <c r="A2" s="161"/>
      <c r="B2" s="161"/>
      <c r="C2" s="161"/>
      <c r="D2" s="161"/>
      <c r="E2" s="161"/>
      <c r="F2" s="161"/>
      <c r="G2" s="161"/>
      <c r="H2" s="10"/>
    </row>
    <row r="3" spans="1:8">
      <c r="A3" s="161"/>
      <c r="B3" s="161"/>
      <c r="C3" s="161"/>
      <c r="D3" s="161"/>
      <c r="E3" s="161"/>
      <c r="F3" s="161"/>
      <c r="G3" s="161"/>
      <c r="H3" s="10"/>
    </row>
    <row r="4" spans="1:8" ht="17" thickBot="1">
      <c r="A4" s="161"/>
      <c r="B4" s="161"/>
      <c r="C4" s="161"/>
      <c r="D4" s="161"/>
      <c r="E4" s="161"/>
      <c r="F4" s="161"/>
      <c r="G4" s="161"/>
      <c r="H4" s="10"/>
    </row>
    <row r="5" spans="1:8" ht="17" thickBot="1">
      <c r="A5" s="161"/>
      <c r="B5" s="14" t="s">
        <v>195</v>
      </c>
      <c r="C5" s="15" t="s">
        <v>196</v>
      </c>
      <c r="D5" s="15" t="s">
        <v>197</v>
      </c>
      <c r="E5" s="51" t="s">
        <v>198</v>
      </c>
      <c r="F5" s="161"/>
      <c r="G5" s="161"/>
      <c r="H5" s="10"/>
    </row>
    <row r="6" spans="1:8">
      <c r="A6" s="161"/>
      <c r="B6" s="182" t="s">
        <v>168</v>
      </c>
      <c r="C6" s="184" t="s">
        <v>169</v>
      </c>
      <c r="D6" s="184" t="s">
        <v>170</v>
      </c>
      <c r="E6" s="190">
        <v>0.35</v>
      </c>
      <c r="F6" s="161"/>
      <c r="G6" s="161"/>
    </row>
    <row r="7" spans="1:8">
      <c r="A7" s="161"/>
      <c r="B7" s="183" t="s">
        <v>172</v>
      </c>
      <c r="C7" s="185" t="s">
        <v>173</v>
      </c>
      <c r="D7" s="185" t="s">
        <v>174</v>
      </c>
      <c r="E7" s="190">
        <v>0.46</v>
      </c>
      <c r="F7" s="161"/>
      <c r="G7" s="161"/>
    </row>
    <row r="8" spans="1:8">
      <c r="A8" s="161"/>
      <c r="B8" s="183" t="s">
        <v>175</v>
      </c>
      <c r="C8" s="185" t="s">
        <v>176</v>
      </c>
      <c r="D8" s="185" t="s">
        <v>177</v>
      </c>
      <c r="E8" s="190">
        <v>0.44</v>
      </c>
      <c r="F8" s="161"/>
      <c r="G8" s="180" t="s">
        <v>10</v>
      </c>
    </row>
    <row r="9" spans="1:8">
      <c r="A9" s="161"/>
      <c r="B9" s="183" t="s">
        <v>179</v>
      </c>
      <c r="C9" s="188" t="s">
        <v>180</v>
      </c>
      <c r="D9" s="185" t="s">
        <v>170</v>
      </c>
      <c r="E9" s="190">
        <v>0.51</v>
      </c>
      <c r="F9" s="161"/>
      <c r="G9" s="181" t="s">
        <v>11</v>
      </c>
      <c r="H9" s="10"/>
    </row>
    <row r="10" spans="1:8">
      <c r="A10" s="161"/>
      <c r="B10" s="183" t="s">
        <v>179</v>
      </c>
      <c r="C10" s="188" t="s">
        <v>175</v>
      </c>
      <c r="D10" s="185" t="s">
        <v>180</v>
      </c>
      <c r="E10" s="190">
        <v>0.47</v>
      </c>
      <c r="F10" s="161"/>
      <c r="G10" s="161"/>
      <c r="H10" s="10"/>
    </row>
    <row r="11" spans="1:8">
      <c r="A11" s="161"/>
      <c r="B11" s="183" t="s">
        <v>179</v>
      </c>
      <c r="C11" s="188" t="s">
        <v>182</v>
      </c>
      <c r="D11" s="185" t="s">
        <v>169</v>
      </c>
      <c r="E11" s="190">
        <v>0.49</v>
      </c>
      <c r="F11" s="161"/>
      <c r="G11" s="161"/>
      <c r="H11" s="10"/>
    </row>
    <row r="12" spans="1:8">
      <c r="A12" s="161"/>
      <c r="B12" s="183" t="s">
        <v>183</v>
      </c>
      <c r="C12" s="188" t="s">
        <v>168</v>
      </c>
      <c r="D12" s="188" t="s">
        <v>171</v>
      </c>
      <c r="E12" s="190">
        <v>0.42</v>
      </c>
      <c r="F12" s="161"/>
      <c r="G12" s="161"/>
      <c r="H12" s="10"/>
    </row>
    <row r="13" spans="1:8">
      <c r="A13" s="161"/>
      <c r="B13" s="183" t="s">
        <v>184</v>
      </c>
      <c r="C13" s="188" t="s">
        <v>185</v>
      </c>
      <c r="D13" s="188" t="s">
        <v>186</v>
      </c>
      <c r="E13" s="189">
        <v>0.48</v>
      </c>
      <c r="F13" s="161"/>
      <c r="G13" s="161"/>
      <c r="H13" s="10"/>
    </row>
    <row r="14" spans="1:8">
      <c r="A14" s="161"/>
      <c r="B14" s="186" t="s">
        <v>187</v>
      </c>
      <c r="C14" s="188" t="s">
        <v>171</v>
      </c>
      <c r="D14" s="188" t="s">
        <v>186</v>
      </c>
      <c r="E14" s="189">
        <v>0.44</v>
      </c>
      <c r="F14" s="161"/>
      <c r="G14" s="161"/>
      <c r="H14" s="10"/>
    </row>
    <row r="15" spans="1:8">
      <c r="A15" s="161"/>
      <c r="B15" s="186" t="s">
        <v>188</v>
      </c>
      <c r="C15" s="188" t="s">
        <v>169</v>
      </c>
      <c r="D15" s="188" t="s">
        <v>189</v>
      </c>
      <c r="E15" s="189">
        <v>0.56000000000000005</v>
      </c>
      <c r="F15" s="161"/>
      <c r="G15" s="161"/>
      <c r="H15" s="10"/>
    </row>
    <row r="16" spans="1:8">
      <c r="A16" s="161"/>
      <c r="B16" s="186" t="s">
        <v>179</v>
      </c>
      <c r="C16" s="188" t="s">
        <v>181</v>
      </c>
      <c r="D16" s="188" t="s">
        <v>178</v>
      </c>
      <c r="E16" s="189">
        <v>0.5</v>
      </c>
      <c r="F16" s="161"/>
      <c r="G16" s="161"/>
      <c r="H16" s="10"/>
    </row>
    <row r="17" spans="1:8">
      <c r="A17" s="161"/>
      <c r="B17" s="186" t="s">
        <v>176</v>
      </c>
      <c r="C17" s="23"/>
      <c r="D17" s="188" t="s">
        <v>190</v>
      </c>
      <c r="E17" s="24"/>
      <c r="F17" s="161"/>
      <c r="G17" s="161"/>
      <c r="H17" s="10"/>
    </row>
    <row r="18" spans="1:8">
      <c r="A18" s="161"/>
      <c r="B18" s="186" t="s">
        <v>191</v>
      </c>
      <c r="C18" s="23"/>
      <c r="D18" s="188" t="s">
        <v>169</v>
      </c>
      <c r="E18" s="24"/>
      <c r="F18" s="161"/>
      <c r="G18" s="161"/>
      <c r="H18" s="10"/>
    </row>
    <row r="19" spans="1:8">
      <c r="A19" s="161"/>
      <c r="B19" s="186" t="s">
        <v>192</v>
      </c>
      <c r="C19" s="23"/>
      <c r="D19" s="23"/>
      <c r="E19" s="24"/>
      <c r="F19" s="161"/>
      <c r="G19" s="161"/>
      <c r="H19" s="10"/>
    </row>
    <row r="20" spans="1:8">
      <c r="A20" s="161"/>
      <c r="B20" s="186" t="s">
        <v>188</v>
      </c>
      <c r="C20" s="23"/>
      <c r="D20" s="23"/>
      <c r="E20" s="24"/>
      <c r="F20" s="161"/>
      <c r="G20" s="161"/>
      <c r="H20" s="10"/>
    </row>
    <row r="21" spans="1:8">
      <c r="A21" s="161"/>
      <c r="B21" s="186" t="s">
        <v>172</v>
      </c>
      <c r="C21" s="23"/>
      <c r="D21" s="23"/>
      <c r="E21" s="24"/>
      <c r="F21" s="161"/>
      <c r="G21" s="161"/>
      <c r="H21" s="10"/>
    </row>
    <row r="22" spans="1:8">
      <c r="A22" s="161"/>
      <c r="B22" s="186" t="s">
        <v>193</v>
      </c>
      <c r="C22" s="23"/>
      <c r="D22" s="23"/>
      <c r="E22" s="24"/>
      <c r="F22" s="161"/>
      <c r="G22" s="161"/>
      <c r="H22" s="10"/>
    </row>
    <row r="23" spans="1:8">
      <c r="A23" s="161"/>
      <c r="B23" s="186" t="s">
        <v>194</v>
      </c>
      <c r="C23" s="23"/>
      <c r="D23" s="23"/>
      <c r="E23" s="24"/>
      <c r="F23" s="161"/>
      <c r="G23" s="161"/>
      <c r="H23" s="10"/>
    </row>
    <row r="24" spans="1:8" ht="17" thickBot="1">
      <c r="A24" s="161"/>
      <c r="B24" s="187" t="s">
        <v>188</v>
      </c>
      <c r="C24" s="27"/>
      <c r="D24" s="27"/>
      <c r="E24" s="28"/>
      <c r="F24" s="161"/>
      <c r="G24" s="161"/>
      <c r="H24" s="10"/>
    </row>
    <row r="25" spans="1:8">
      <c r="A25" s="161"/>
      <c r="B25" s="161"/>
      <c r="C25" s="161"/>
      <c r="D25" s="161"/>
      <c r="E25" s="161"/>
      <c r="F25" s="161"/>
      <c r="G25" s="161"/>
      <c r="H25" s="10"/>
    </row>
    <row r="26" spans="1:8">
      <c r="A26" s="10"/>
      <c r="B26" s="10"/>
      <c r="C26" s="10"/>
      <c r="D26" s="10"/>
      <c r="E26" s="10"/>
      <c r="F26" s="10"/>
      <c r="G26" s="10"/>
      <c r="H26" s="10"/>
    </row>
    <row r="27" spans="1:8">
      <c r="A27" s="10"/>
      <c r="B27" s="10"/>
      <c r="C27" s="10"/>
      <c r="D27" s="10"/>
      <c r="E27" s="10"/>
      <c r="F27" s="10"/>
      <c r="G27" s="10"/>
      <c r="H27" s="10"/>
    </row>
    <row r="28" spans="1:8">
      <c r="A28" s="10"/>
      <c r="B28" s="10"/>
      <c r="C28" s="10"/>
      <c r="D28" s="10"/>
      <c r="E28" s="10"/>
      <c r="F28" s="10"/>
      <c r="G28" s="10"/>
      <c r="H28" s="10"/>
    </row>
    <row r="29" spans="1:8">
      <c r="A29" s="10"/>
      <c r="B29" s="10"/>
      <c r="C29" s="10"/>
      <c r="D29" s="10"/>
      <c r="E29" s="10"/>
      <c r="F29" s="10"/>
      <c r="G29" s="10"/>
      <c r="H29" s="10"/>
    </row>
    <row r="30" spans="1:8">
      <c r="A30" s="10"/>
      <c r="B30" s="10"/>
      <c r="C30" s="10"/>
      <c r="D30" s="10"/>
      <c r="E30" s="10"/>
      <c r="F30" s="10"/>
      <c r="G30" s="10"/>
      <c r="H30" s="10"/>
    </row>
    <row r="31" spans="1:8">
      <c r="A31" s="10"/>
      <c r="B31" s="10"/>
      <c r="C31" s="10"/>
      <c r="D31" s="10"/>
      <c r="E31" s="10"/>
      <c r="F31" s="10"/>
      <c r="G31" s="10"/>
      <c r="H31" s="10"/>
    </row>
    <row r="32" spans="1:8">
      <c r="A32" s="10"/>
      <c r="B32" s="10"/>
      <c r="C32" s="10"/>
      <c r="D32" s="10"/>
      <c r="E32" s="10"/>
      <c r="F32" s="10"/>
      <c r="G32" s="10"/>
      <c r="H32" s="10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CF737-8367-4A4B-B8BD-8A395B6C7FF1}">
  <dimension ref="A1:AL181"/>
  <sheetViews>
    <sheetView zoomScale="80" zoomScaleNormal="80" zoomScaleSheetLayoutView="50" workbookViewId="0">
      <selection activeCell="F28" sqref="F28"/>
    </sheetView>
  </sheetViews>
  <sheetFormatPr baseColWidth="10" defaultColWidth="10.83203125" defaultRowHeight="16"/>
  <cols>
    <col min="2" max="2" width="20.83203125" customWidth="1"/>
    <col min="3" max="3" width="20.33203125" customWidth="1"/>
    <col min="4" max="4" width="26.6640625" customWidth="1"/>
    <col min="6" max="6" width="13.5" bestFit="1" customWidth="1"/>
    <col min="7" max="7" width="15.5" bestFit="1" customWidth="1"/>
    <col min="9" max="9" width="13.83203125" bestFit="1" customWidth="1"/>
    <col min="12" max="12" width="18.1640625" customWidth="1"/>
    <col min="13" max="13" width="19.33203125" customWidth="1"/>
    <col min="14" max="14" width="34.6640625" customWidth="1"/>
    <col min="16" max="16" width="14.1640625" bestFit="1" customWidth="1"/>
    <col min="17" max="17" width="13.1640625" bestFit="1" customWidth="1"/>
    <col min="19" max="19" width="13.83203125" bestFit="1" customWidth="1"/>
    <col min="23" max="23" width="21.5" customWidth="1"/>
    <col min="24" max="24" width="21.1640625" customWidth="1"/>
    <col min="25" max="25" width="30.83203125" customWidth="1"/>
    <col min="27" max="27" width="13.5" bestFit="1" customWidth="1"/>
    <col min="28" max="28" width="13.1640625" bestFit="1" customWidth="1"/>
    <col min="30" max="30" width="13.83203125" bestFit="1" customWidth="1"/>
  </cols>
  <sheetData>
    <row r="1" spans="1:38">
      <c r="A1" s="10" t="s">
        <v>199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</row>
    <row r="2" spans="1:38" ht="17" thickBo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</row>
    <row r="3" spans="1:38" ht="17" thickBot="1">
      <c r="A3" s="10"/>
      <c r="B3" s="301" t="s">
        <v>200</v>
      </c>
      <c r="C3" s="302"/>
      <c r="D3" s="303"/>
      <c r="E3" s="10"/>
      <c r="F3" s="14" t="s">
        <v>63</v>
      </c>
      <c r="G3" s="16" t="s">
        <v>38</v>
      </c>
      <c r="H3" s="10"/>
      <c r="I3" s="14" t="s">
        <v>64</v>
      </c>
      <c r="J3" s="16" t="s">
        <v>41</v>
      </c>
      <c r="K3" s="10"/>
      <c r="L3" s="319" t="s">
        <v>201</v>
      </c>
      <c r="M3" s="320"/>
      <c r="N3" s="321"/>
      <c r="O3" s="10"/>
      <c r="P3" s="14" t="s">
        <v>63</v>
      </c>
      <c r="Q3" s="16" t="s">
        <v>38</v>
      </c>
      <c r="R3" s="10"/>
      <c r="S3" s="14" t="s">
        <v>64</v>
      </c>
      <c r="T3" s="16" t="s">
        <v>41</v>
      </c>
      <c r="U3" s="10"/>
      <c r="V3" s="10"/>
      <c r="W3" s="301" t="s">
        <v>202</v>
      </c>
      <c r="X3" s="302"/>
      <c r="Y3" s="303"/>
      <c r="Z3" s="10"/>
      <c r="AA3" s="14" t="s">
        <v>63</v>
      </c>
      <c r="AB3" s="16" t="s">
        <v>38</v>
      </c>
      <c r="AC3" s="10"/>
      <c r="AD3" s="14" t="s">
        <v>64</v>
      </c>
      <c r="AE3" s="16" t="s">
        <v>41</v>
      </c>
      <c r="AF3" s="10"/>
      <c r="AG3" s="10"/>
      <c r="AH3" s="10"/>
      <c r="AI3" s="10"/>
      <c r="AJ3" s="10"/>
      <c r="AK3" s="10"/>
      <c r="AL3" s="10"/>
    </row>
    <row r="4" spans="1:38" ht="17" thickBot="1">
      <c r="A4" s="10"/>
      <c r="B4" s="32" t="s">
        <v>24</v>
      </c>
      <c r="C4" s="33" t="s">
        <v>25</v>
      </c>
      <c r="D4" s="34" t="s">
        <v>26</v>
      </c>
      <c r="E4" s="10"/>
      <c r="F4" s="35" t="s">
        <v>28</v>
      </c>
      <c r="G4" s="36">
        <f>COUNTIF($B$5:$D$403,"&gt;=100")-(COUNTIF($B$5:$D$403,"&gt;=150"))</f>
        <v>0</v>
      </c>
      <c r="H4" s="10"/>
      <c r="I4" s="35" t="s">
        <v>40</v>
      </c>
      <c r="J4" s="36">
        <f>G4/$G$15*100</f>
        <v>0</v>
      </c>
      <c r="K4" s="10"/>
      <c r="L4" s="32" t="s">
        <v>24</v>
      </c>
      <c r="M4" s="51" t="s">
        <v>25</v>
      </c>
      <c r="N4" s="34" t="s">
        <v>26</v>
      </c>
      <c r="O4" s="10"/>
      <c r="P4" s="35" t="s">
        <v>28</v>
      </c>
      <c r="Q4" s="36">
        <f>COUNTIF($L$5:$N$403,"&gt;=100")-(COUNTIF($L$5:$N$403,"&gt;=150"))</f>
        <v>0</v>
      </c>
      <c r="R4" s="10"/>
      <c r="S4" s="35" t="s">
        <v>40</v>
      </c>
      <c r="T4" s="36">
        <f t="shared" ref="T4:T13" si="0">Q4/$Q$15*100</f>
        <v>0</v>
      </c>
      <c r="U4" s="10"/>
      <c r="V4" s="10"/>
      <c r="W4" s="32" t="s">
        <v>24</v>
      </c>
      <c r="X4" s="33" t="s">
        <v>25</v>
      </c>
      <c r="Y4" s="34" t="s">
        <v>26</v>
      </c>
      <c r="Z4" s="10"/>
      <c r="AA4" s="35" t="s">
        <v>28</v>
      </c>
      <c r="AB4" s="36">
        <f>COUNTIF($W$5:$Y$403,"&gt;=100")-(COUNTIF($W$5:$Y$403,"&gt;=150"))</f>
        <v>117</v>
      </c>
      <c r="AC4" s="10"/>
      <c r="AD4" s="35" t="s">
        <v>40</v>
      </c>
      <c r="AE4" s="36">
        <f t="shared" ref="AE4:AE13" si="1">AB4/$AB$15*100</f>
        <v>42.545454545454547</v>
      </c>
      <c r="AF4" s="10"/>
      <c r="AG4" s="10"/>
      <c r="AH4" s="10"/>
      <c r="AI4" s="10"/>
      <c r="AJ4" s="10"/>
      <c r="AK4" s="10"/>
      <c r="AL4" s="10"/>
    </row>
    <row r="5" spans="1:38">
      <c r="A5" s="10"/>
      <c r="B5" s="38">
        <v>272</v>
      </c>
      <c r="C5" s="52">
        <v>457</v>
      </c>
      <c r="D5" s="20">
        <v>407</v>
      </c>
      <c r="E5" s="10"/>
      <c r="F5" s="29" t="s">
        <v>29</v>
      </c>
      <c r="G5" s="24">
        <f>COUNTIF($B$5:$D$403,"&gt;=150")-(COUNTIF($B$5:$D$403,"&gt;=200"))</f>
        <v>3</v>
      </c>
      <c r="H5" s="10"/>
      <c r="I5" s="29" t="s">
        <v>29</v>
      </c>
      <c r="J5" s="24">
        <f t="shared" ref="J5:J13" si="2">G5/$G$15*100</f>
        <v>0.98684210526315785</v>
      </c>
      <c r="K5" s="10"/>
      <c r="L5" s="38">
        <v>443</v>
      </c>
      <c r="M5" s="19">
        <v>328</v>
      </c>
      <c r="N5" s="20">
        <v>316</v>
      </c>
      <c r="O5" s="10"/>
      <c r="P5" s="29" t="s">
        <v>29</v>
      </c>
      <c r="Q5" s="24">
        <f>COUNTIF($L$5:$N$403,"&gt;=150")-(COUNTIF($L$5:$N$403,"&gt;=200"))</f>
        <v>7</v>
      </c>
      <c r="R5" s="10"/>
      <c r="S5" s="29" t="s">
        <v>29</v>
      </c>
      <c r="T5" s="24">
        <f t="shared" si="0"/>
        <v>3.0434782608695654</v>
      </c>
      <c r="U5" s="10"/>
      <c r="V5" s="10"/>
      <c r="W5" s="38">
        <v>196</v>
      </c>
      <c r="X5" s="19">
        <v>211</v>
      </c>
      <c r="Y5" s="20">
        <v>149</v>
      </c>
      <c r="Z5" s="10"/>
      <c r="AA5" s="29" t="s">
        <v>29</v>
      </c>
      <c r="AB5" s="24">
        <f>COUNTIF($W$5:$Y$403,"&gt;=150")-(COUNTIF($W$5:$Y$403,"&gt;=200"))</f>
        <v>116</v>
      </c>
      <c r="AC5" s="10"/>
      <c r="AD5" s="29" t="s">
        <v>29</v>
      </c>
      <c r="AE5" s="24">
        <f t="shared" si="1"/>
        <v>42.18181818181818</v>
      </c>
      <c r="AF5" s="10"/>
      <c r="AG5" s="10"/>
      <c r="AH5" s="10"/>
      <c r="AI5" s="10"/>
      <c r="AJ5" s="10"/>
      <c r="AK5" s="10"/>
      <c r="AL5" s="10"/>
    </row>
    <row r="6" spans="1:38">
      <c r="A6" s="10"/>
      <c r="B6" s="29">
        <v>276</v>
      </c>
      <c r="C6" s="53">
        <v>406</v>
      </c>
      <c r="D6" s="24">
        <v>349</v>
      </c>
      <c r="E6" s="10"/>
      <c r="F6" s="29" t="s">
        <v>30</v>
      </c>
      <c r="G6" s="24">
        <f>COUNTIF($B$5:$D$403,"&gt;=200")-(COUNTIF($B$5:$D$403,"&gt;=250"))</f>
        <v>41</v>
      </c>
      <c r="H6" s="10"/>
      <c r="I6" s="29" t="s">
        <v>30</v>
      </c>
      <c r="J6" s="24">
        <f t="shared" si="2"/>
        <v>13.486842105263158</v>
      </c>
      <c r="K6" s="10"/>
      <c r="L6" s="29">
        <v>303</v>
      </c>
      <c r="M6" s="23">
        <v>275</v>
      </c>
      <c r="N6" s="24">
        <v>290</v>
      </c>
      <c r="O6" s="10"/>
      <c r="P6" s="29" t="s">
        <v>30</v>
      </c>
      <c r="Q6" s="24">
        <f>COUNTIF($L$5:$N$403,"&gt;=200")-(COUNTIF($L$5:$N$403,"&gt;=250"))</f>
        <v>25</v>
      </c>
      <c r="R6" s="10"/>
      <c r="S6" s="29" t="s">
        <v>30</v>
      </c>
      <c r="T6" s="24">
        <f t="shared" si="0"/>
        <v>10.869565217391305</v>
      </c>
      <c r="U6" s="10"/>
      <c r="V6" s="10"/>
      <c r="W6" s="29">
        <v>140</v>
      </c>
      <c r="X6" s="23">
        <v>207</v>
      </c>
      <c r="Y6" s="24">
        <v>135</v>
      </c>
      <c r="Z6" s="10"/>
      <c r="AA6" s="29" t="s">
        <v>30</v>
      </c>
      <c r="AB6" s="24">
        <f>COUNTIF($W$5:$Y$403,"&gt;=200")-(COUNTIF($W$5:$Y$403,"&gt;=250"))</f>
        <v>31</v>
      </c>
      <c r="AC6" s="10"/>
      <c r="AD6" s="29" t="s">
        <v>30</v>
      </c>
      <c r="AE6" s="24">
        <f t="shared" si="1"/>
        <v>11.272727272727273</v>
      </c>
      <c r="AF6" s="10"/>
      <c r="AG6" s="10"/>
      <c r="AH6" s="10"/>
      <c r="AI6" s="10"/>
      <c r="AJ6" s="10"/>
      <c r="AK6" s="10"/>
      <c r="AL6" s="10"/>
    </row>
    <row r="7" spans="1:38">
      <c r="A7" s="10"/>
      <c r="B7" s="29">
        <v>328</v>
      </c>
      <c r="C7" s="53">
        <v>359</v>
      </c>
      <c r="D7" s="24">
        <v>249</v>
      </c>
      <c r="E7" s="10"/>
      <c r="F7" s="29" t="s">
        <v>31</v>
      </c>
      <c r="G7" s="24">
        <f>COUNTIF($B$5:$D$403,"&gt;=250")-(COUNTIF($B$5:$D$403,"&gt;=300"))</f>
        <v>70</v>
      </c>
      <c r="H7" s="10"/>
      <c r="I7" s="29" t="s">
        <v>31</v>
      </c>
      <c r="J7" s="24">
        <f t="shared" si="2"/>
        <v>23.026315789473685</v>
      </c>
      <c r="K7" s="10"/>
      <c r="L7" s="29">
        <v>352</v>
      </c>
      <c r="M7" s="23">
        <v>343</v>
      </c>
      <c r="N7" s="24">
        <v>319</v>
      </c>
      <c r="O7" s="10"/>
      <c r="P7" s="29" t="s">
        <v>31</v>
      </c>
      <c r="Q7" s="24">
        <f>COUNTIF($L$5:$N$403,"&gt;=250")-(COUNTIF($L$5:$N$403,"&gt;=300"))</f>
        <v>68</v>
      </c>
      <c r="R7" s="10"/>
      <c r="S7" s="29" t="s">
        <v>31</v>
      </c>
      <c r="T7" s="24">
        <f t="shared" si="0"/>
        <v>29.565217391304348</v>
      </c>
      <c r="U7" s="10"/>
      <c r="V7" s="10"/>
      <c r="W7" s="29">
        <v>164</v>
      </c>
      <c r="X7" s="23">
        <v>224</v>
      </c>
      <c r="Y7" s="24">
        <v>149</v>
      </c>
      <c r="Z7" s="10"/>
      <c r="AA7" s="29" t="s">
        <v>31</v>
      </c>
      <c r="AB7" s="24">
        <f>COUNTIF($W$5:$Y$403,"&gt;=250")-(COUNTIF($W$5:$Y$403,"&gt;=300"))</f>
        <v>4</v>
      </c>
      <c r="AC7" s="10"/>
      <c r="AD7" s="29" t="s">
        <v>31</v>
      </c>
      <c r="AE7" s="24">
        <f t="shared" si="1"/>
        <v>1.4545454545454546</v>
      </c>
      <c r="AF7" s="10"/>
      <c r="AG7" s="10"/>
      <c r="AH7" s="10"/>
      <c r="AI7" s="10"/>
      <c r="AJ7" s="10"/>
      <c r="AK7" s="10"/>
      <c r="AL7" s="10"/>
    </row>
    <row r="8" spans="1:38">
      <c r="A8" s="10"/>
      <c r="B8" s="29">
        <v>264</v>
      </c>
      <c r="C8" s="53">
        <v>354</v>
      </c>
      <c r="D8" s="24">
        <v>295</v>
      </c>
      <c r="E8" s="10"/>
      <c r="F8" s="29" t="s">
        <v>32</v>
      </c>
      <c r="G8" s="24">
        <f>COUNTIF($B$5:$D$403,"&gt;=300")-(COUNTIF($B$5:$D$403,"&gt;=350"))</f>
        <v>85</v>
      </c>
      <c r="H8" s="10"/>
      <c r="I8" s="29" t="s">
        <v>32</v>
      </c>
      <c r="J8" s="24">
        <f t="shared" si="2"/>
        <v>27.960526315789476</v>
      </c>
      <c r="K8" s="10"/>
      <c r="L8" s="29">
        <v>329</v>
      </c>
      <c r="M8" s="23">
        <v>285</v>
      </c>
      <c r="N8" s="24">
        <v>315</v>
      </c>
      <c r="O8" s="10"/>
      <c r="P8" s="29" t="s">
        <v>32</v>
      </c>
      <c r="Q8" s="24">
        <f>COUNTIF($L$5:$N$403,"&gt;=300")-(COUNTIF($L$5:$N$403,"&gt;=350"))</f>
        <v>67</v>
      </c>
      <c r="R8" s="10"/>
      <c r="S8" s="29" t="s">
        <v>32</v>
      </c>
      <c r="T8" s="24">
        <f t="shared" si="0"/>
        <v>29.130434782608695</v>
      </c>
      <c r="U8" s="10"/>
      <c r="V8" s="10"/>
      <c r="W8" s="29">
        <v>157</v>
      </c>
      <c r="X8" s="23">
        <v>179</v>
      </c>
      <c r="Y8" s="24">
        <v>134</v>
      </c>
      <c r="Z8" s="10"/>
      <c r="AA8" s="29" t="s">
        <v>32</v>
      </c>
      <c r="AB8" s="24">
        <f>COUNTIF($W$5:$Y$403,"&gt;=300")-(COUNTIF($W$5:$Y$403,"&gt;=350"))</f>
        <v>1</v>
      </c>
      <c r="AC8" s="10"/>
      <c r="AD8" s="29" t="s">
        <v>32</v>
      </c>
      <c r="AE8" s="24">
        <f t="shared" si="1"/>
        <v>0.36363636363636365</v>
      </c>
      <c r="AF8" s="10"/>
      <c r="AG8" s="10"/>
      <c r="AH8" s="10"/>
      <c r="AI8" s="10"/>
      <c r="AJ8" s="10"/>
      <c r="AK8" s="10"/>
      <c r="AL8" s="10"/>
    </row>
    <row r="9" spans="1:38">
      <c r="A9" s="10"/>
      <c r="B9" s="29">
        <v>315</v>
      </c>
      <c r="C9" s="53">
        <v>247</v>
      </c>
      <c r="D9" s="24">
        <v>287</v>
      </c>
      <c r="E9" s="10"/>
      <c r="F9" s="29" t="s">
        <v>33</v>
      </c>
      <c r="G9" s="24">
        <f>COUNTIF($B$5:$D$403,"&gt;=350")-(COUNTIF($B$5:$D$403,"&gt;=400"))</f>
        <v>63</v>
      </c>
      <c r="H9" s="10"/>
      <c r="I9" s="29" t="s">
        <v>33</v>
      </c>
      <c r="J9" s="24">
        <f t="shared" si="2"/>
        <v>20.723684210526315</v>
      </c>
      <c r="K9" s="10"/>
      <c r="L9" s="29">
        <v>374</v>
      </c>
      <c r="M9" s="23">
        <v>318</v>
      </c>
      <c r="N9" s="24">
        <v>280</v>
      </c>
      <c r="O9" s="10"/>
      <c r="P9" s="29" t="s">
        <v>33</v>
      </c>
      <c r="Q9" s="24">
        <f>COUNTIF($L$5:$N$403,"&gt;=350")-(COUNTIF($L$5:$N$403,"&gt;=400"))</f>
        <v>40</v>
      </c>
      <c r="R9" s="10"/>
      <c r="S9" s="29" t="s">
        <v>33</v>
      </c>
      <c r="T9" s="24">
        <f t="shared" si="0"/>
        <v>17.391304347826086</v>
      </c>
      <c r="U9" s="10"/>
      <c r="V9" s="10"/>
      <c r="W9" s="29">
        <v>147</v>
      </c>
      <c r="X9" s="23">
        <v>239</v>
      </c>
      <c r="Y9" s="24">
        <v>129</v>
      </c>
      <c r="Z9" s="10"/>
      <c r="AA9" s="29" t="s">
        <v>33</v>
      </c>
      <c r="AB9" s="24">
        <f>COUNTIF($W$5:$Y$403,"&gt;=350")-(COUNTIF($W$5:$Y$403,"&gt;=400"))</f>
        <v>0</v>
      </c>
      <c r="AC9" s="10"/>
      <c r="AD9" s="29" t="s">
        <v>33</v>
      </c>
      <c r="AE9" s="24">
        <f t="shared" si="1"/>
        <v>0</v>
      </c>
      <c r="AF9" s="10"/>
      <c r="AG9" s="10"/>
      <c r="AH9" s="10"/>
      <c r="AI9" s="10"/>
      <c r="AJ9" s="10"/>
      <c r="AK9" s="10"/>
      <c r="AL9" s="10"/>
    </row>
    <row r="10" spans="1:38">
      <c r="A10" s="10"/>
      <c r="B10" s="29">
        <v>296</v>
      </c>
      <c r="C10" s="53">
        <v>461</v>
      </c>
      <c r="D10" s="24">
        <v>323</v>
      </c>
      <c r="E10" s="10"/>
      <c r="F10" s="29" t="s">
        <v>34</v>
      </c>
      <c r="G10" s="24">
        <f>COUNTIF($B$5:$D$403,"&gt;=400")-(COUNTIF($B$5:$D$403,"&gt;=450"))</f>
        <v>30</v>
      </c>
      <c r="H10" s="10"/>
      <c r="I10" s="29" t="s">
        <v>34</v>
      </c>
      <c r="J10" s="24">
        <f t="shared" si="2"/>
        <v>9.8684210526315788</v>
      </c>
      <c r="K10" s="10"/>
      <c r="L10" s="29">
        <v>394</v>
      </c>
      <c r="M10" s="23">
        <v>237</v>
      </c>
      <c r="N10" s="24">
        <v>306</v>
      </c>
      <c r="O10" s="10"/>
      <c r="P10" s="29" t="s">
        <v>34</v>
      </c>
      <c r="Q10" s="24">
        <f>COUNTIF($L$5:$N$403,"&gt;=400")-(COUNTIF($L$5:$N$403,"&gt;=450"))</f>
        <v>18</v>
      </c>
      <c r="R10" s="10"/>
      <c r="S10" s="29" t="s">
        <v>34</v>
      </c>
      <c r="T10" s="24">
        <f t="shared" si="0"/>
        <v>7.8260869565217401</v>
      </c>
      <c r="U10" s="10"/>
      <c r="V10" s="10"/>
      <c r="W10" s="29">
        <v>121</v>
      </c>
      <c r="X10" s="23">
        <v>220</v>
      </c>
      <c r="Y10" s="24">
        <v>119</v>
      </c>
      <c r="Z10" s="10"/>
      <c r="AA10" s="29" t="s">
        <v>34</v>
      </c>
      <c r="AB10" s="24">
        <f>COUNTIF($W$5:$Y$403,"&gt;=400")-(COUNTIF($W$5:$Y$403,"&gt;=450"))</f>
        <v>0</v>
      </c>
      <c r="AC10" s="10"/>
      <c r="AD10" s="29" t="s">
        <v>34</v>
      </c>
      <c r="AE10" s="24">
        <f t="shared" si="1"/>
        <v>0</v>
      </c>
      <c r="AF10" s="10"/>
      <c r="AG10" s="10"/>
      <c r="AH10" s="10"/>
      <c r="AI10" s="10"/>
      <c r="AJ10" s="10"/>
      <c r="AK10" s="10"/>
      <c r="AL10" s="10"/>
    </row>
    <row r="11" spans="1:38">
      <c r="A11" s="10"/>
      <c r="B11" s="29">
        <v>317</v>
      </c>
      <c r="C11" s="53">
        <v>388</v>
      </c>
      <c r="D11" s="24">
        <v>335</v>
      </c>
      <c r="E11" s="10"/>
      <c r="F11" s="29" t="s">
        <v>35</v>
      </c>
      <c r="G11" s="24">
        <f>COUNTIF($B$5:$D$403,"&gt;=450")-(COUNTIF($B$5:$D$403,"&gt;=500"))</f>
        <v>11</v>
      </c>
      <c r="H11" s="10"/>
      <c r="I11" s="29" t="s">
        <v>35</v>
      </c>
      <c r="J11" s="24">
        <f t="shared" si="2"/>
        <v>3.6184210526315792</v>
      </c>
      <c r="K11" s="10"/>
      <c r="L11" s="29">
        <v>281</v>
      </c>
      <c r="M11" s="23">
        <v>380</v>
      </c>
      <c r="N11" s="24">
        <v>204</v>
      </c>
      <c r="O11" s="10"/>
      <c r="P11" s="29" t="s">
        <v>35</v>
      </c>
      <c r="Q11" s="24">
        <f>COUNTIF($L$5:$N$403,"&gt;=450")-(COUNTIF($L$5:$N$403,"&gt;=500"))</f>
        <v>4</v>
      </c>
      <c r="R11" s="10"/>
      <c r="S11" s="29" t="s">
        <v>35</v>
      </c>
      <c r="T11" s="24">
        <f t="shared" si="0"/>
        <v>1.7391304347826086</v>
      </c>
      <c r="U11" s="10"/>
      <c r="V11" s="10"/>
      <c r="W11" s="29">
        <v>158</v>
      </c>
      <c r="X11" s="23">
        <v>196</v>
      </c>
      <c r="Y11" s="24">
        <v>134</v>
      </c>
      <c r="Z11" s="10"/>
      <c r="AA11" s="29" t="s">
        <v>35</v>
      </c>
      <c r="AB11" s="24">
        <f>COUNTIF($W$5:$Y$403,"&gt;=450")-(COUNTIF($W$5:$Y$403,"&gt;=500"))</f>
        <v>0</v>
      </c>
      <c r="AC11" s="10"/>
      <c r="AD11" s="29" t="s">
        <v>35</v>
      </c>
      <c r="AE11" s="24">
        <f t="shared" si="1"/>
        <v>0</v>
      </c>
      <c r="AF11" s="10"/>
      <c r="AG11" s="10"/>
      <c r="AH11" s="10"/>
      <c r="AI11" s="10"/>
      <c r="AJ11" s="10"/>
      <c r="AK11" s="10"/>
      <c r="AL11" s="10"/>
    </row>
    <row r="12" spans="1:38">
      <c r="A12" s="10"/>
      <c r="B12" s="29">
        <v>357</v>
      </c>
      <c r="C12" s="53">
        <v>312</v>
      </c>
      <c r="D12" s="24">
        <v>291</v>
      </c>
      <c r="E12" s="10"/>
      <c r="F12" s="29" t="s">
        <v>36</v>
      </c>
      <c r="G12" s="24">
        <f>COUNTIF($B$5:$D$403,"&gt;=500")-(COUNTIF($B$5:$D$403,"&gt;=550"))</f>
        <v>1</v>
      </c>
      <c r="H12" s="10"/>
      <c r="I12" s="29" t="s">
        <v>36</v>
      </c>
      <c r="J12" s="24">
        <f t="shared" si="2"/>
        <v>0.3289473684210526</v>
      </c>
      <c r="K12" s="10"/>
      <c r="L12" s="29">
        <v>300</v>
      </c>
      <c r="M12" s="23">
        <v>361</v>
      </c>
      <c r="N12" s="24">
        <v>334</v>
      </c>
      <c r="O12" s="10"/>
      <c r="P12" s="29" t="s">
        <v>36</v>
      </c>
      <c r="Q12" s="24">
        <f>COUNTIF($L$5:$N$403,"&gt;=500")-(COUNTIF($L$5:$N$403,"&gt;=550"))</f>
        <v>1</v>
      </c>
      <c r="R12" s="10"/>
      <c r="S12" s="29" t="s">
        <v>36</v>
      </c>
      <c r="T12" s="24">
        <f t="shared" si="0"/>
        <v>0.43478260869565216</v>
      </c>
      <c r="U12" s="10"/>
      <c r="V12" s="10"/>
      <c r="W12" s="29">
        <v>194</v>
      </c>
      <c r="X12" s="23">
        <v>196</v>
      </c>
      <c r="Y12" s="24">
        <v>149</v>
      </c>
      <c r="Z12" s="10"/>
      <c r="AA12" s="29" t="s">
        <v>36</v>
      </c>
      <c r="AB12" s="24">
        <f>COUNTIF($W$5:$Y$403,"&gt;=500")-(COUNTIF($W$5:$Y$403,"&gt;=550"))</f>
        <v>0</v>
      </c>
      <c r="AC12" s="10"/>
      <c r="AD12" s="29" t="s">
        <v>36</v>
      </c>
      <c r="AE12" s="24">
        <f t="shared" si="1"/>
        <v>0</v>
      </c>
      <c r="AF12" s="10"/>
      <c r="AG12" s="10"/>
      <c r="AH12" s="10"/>
      <c r="AI12" s="10"/>
      <c r="AJ12" s="10"/>
      <c r="AK12" s="10"/>
      <c r="AL12" s="10"/>
    </row>
    <row r="13" spans="1:38" ht="17" thickBot="1">
      <c r="A13" s="10"/>
      <c r="B13" s="29">
        <v>238</v>
      </c>
      <c r="C13" s="53">
        <v>344</v>
      </c>
      <c r="D13" s="24">
        <v>428</v>
      </c>
      <c r="E13" s="10"/>
      <c r="F13" s="31" t="s">
        <v>37</v>
      </c>
      <c r="G13" s="28">
        <f>COUNTIF($B$5:$D$403,"&gt;=550")-(COUNTIF($B$5:$D$403,"&gt;=600"))</f>
        <v>0</v>
      </c>
      <c r="H13" s="10"/>
      <c r="I13" s="31" t="s">
        <v>37</v>
      </c>
      <c r="J13" s="28">
        <f t="shared" si="2"/>
        <v>0</v>
      </c>
      <c r="K13" s="10"/>
      <c r="L13" s="29">
        <v>314</v>
      </c>
      <c r="M13" s="23">
        <v>397</v>
      </c>
      <c r="N13" s="24">
        <v>266</v>
      </c>
      <c r="O13" s="10"/>
      <c r="P13" s="31" t="s">
        <v>37</v>
      </c>
      <c r="Q13" s="28">
        <f>COUNTIF($L$5:$N$403,"&gt;=550")-(COUNTIF($L$5:$N$403,"&gt;=600"))</f>
        <v>0</v>
      </c>
      <c r="R13" s="10"/>
      <c r="S13" s="31" t="s">
        <v>37</v>
      </c>
      <c r="T13" s="28">
        <f t="shared" si="0"/>
        <v>0</v>
      </c>
      <c r="U13" s="10"/>
      <c r="V13" s="10"/>
      <c r="W13" s="29">
        <v>221</v>
      </c>
      <c r="X13" s="23">
        <v>184</v>
      </c>
      <c r="Y13" s="24">
        <v>124</v>
      </c>
      <c r="Z13" s="10"/>
      <c r="AA13" s="31" t="s">
        <v>37</v>
      </c>
      <c r="AB13" s="28">
        <f>COUNTIF($W$5:$Y$403,"&gt;=550")-(COUNTIF($W$5:$Y$403,"&gt;=600"))</f>
        <v>0</v>
      </c>
      <c r="AC13" s="10"/>
      <c r="AD13" s="31" t="s">
        <v>37</v>
      </c>
      <c r="AE13" s="28">
        <f t="shared" si="1"/>
        <v>0</v>
      </c>
      <c r="AF13" s="10"/>
      <c r="AG13" s="10"/>
      <c r="AH13" s="10"/>
      <c r="AI13" s="10"/>
      <c r="AJ13" s="10"/>
      <c r="AK13" s="10"/>
      <c r="AL13" s="10"/>
    </row>
    <row r="14" spans="1:38">
      <c r="A14" s="10"/>
      <c r="B14" s="29">
        <v>322</v>
      </c>
      <c r="C14" s="53">
        <v>257</v>
      </c>
      <c r="D14" s="24">
        <v>254</v>
      </c>
      <c r="E14" s="10"/>
      <c r="F14" s="10"/>
      <c r="G14" s="10"/>
      <c r="H14" s="10"/>
      <c r="I14" s="10"/>
      <c r="J14" s="10"/>
      <c r="K14" s="10"/>
      <c r="L14" s="29">
        <v>391</v>
      </c>
      <c r="M14" s="23">
        <v>326</v>
      </c>
      <c r="N14" s="24">
        <v>283</v>
      </c>
      <c r="O14" s="10"/>
      <c r="P14" s="10"/>
      <c r="Q14" s="10"/>
      <c r="R14" s="10"/>
      <c r="S14" s="10"/>
      <c r="T14" s="10"/>
      <c r="U14" s="10"/>
      <c r="V14" s="10"/>
      <c r="W14" s="29">
        <v>165</v>
      </c>
      <c r="X14" s="23">
        <v>157</v>
      </c>
      <c r="Y14" s="24">
        <v>114</v>
      </c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</row>
    <row r="15" spans="1:38">
      <c r="A15" s="10"/>
      <c r="B15" s="29">
        <v>345</v>
      </c>
      <c r="C15" s="53">
        <v>361</v>
      </c>
      <c r="D15" s="24">
        <v>399</v>
      </c>
      <c r="E15" s="10"/>
      <c r="F15" s="13" t="s">
        <v>43</v>
      </c>
      <c r="G15" s="10">
        <f>SUM(G4:G13)</f>
        <v>304</v>
      </c>
      <c r="H15" s="10"/>
      <c r="I15" s="10"/>
      <c r="J15" s="10"/>
      <c r="K15" s="10"/>
      <c r="L15" s="29">
        <v>401</v>
      </c>
      <c r="M15" s="23">
        <v>355</v>
      </c>
      <c r="N15" s="24">
        <v>275</v>
      </c>
      <c r="O15" s="10"/>
      <c r="P15" s="13" t="s">
        <v>43</v>
      </c>
      <c r="Q15" s="10">
        <f>SUM(Q4:Q13)</f>
        <v>230</v>
      </c>
      <c r="R15" s="10"/>
      <c r="S15" s="10"/>
      <c r="T15" s="10"/>
      <c r="U15" s="10"/>
      <c r="V15" s="10"/>
      <c r="W15" s="29">
        <v>162</v>
      </c>
      <c r="X15" s="23">
        <v>150</v>
      </c>
      <c r="Y15" s="24">
        <v>145</v>
      </c>
      <c r="Z15" s="10"/>
      <c r="AA15" s="13" t="s">
        <v>43</v>
      </c>
      <c r="AB15" s="10">
        <f>COUNT(W5:Y130)</f>
        <v>275</v>
      </c>
      <c r="AC15" s="10"/>
      <c r="AD15" s="10"/>
      <c r="AE15" s="10"/>
      <c r="AF15" s="10"/>
      <c r="AG15" s="10"/>
      <c r="AH15" s="10"/>
      <c r="AI15" s="10"/>
      <c r="AJ15" s="10"/>
      <c r="AK15" s="10"/>
      <c r="AL15" s="10"/>
    </row>
    <row r="16" spans="1:38">
      <c r="A16" s="10"/>
      <c r="B16" s="29">
        <v>214</v>
      </c>
      <c r="C16" s="53">
        <v>369</v>
      </c>
      <c r="D16" s="24">
        <v>383</v>
      </c>
      <c r="E16" s="10"/>
      <c r="F16" s="10"/>
      <c r="G16" s="10"/>
      <c r="H16" s="10"/>
      <c r="I16" s="10"/>
      <c r="J16" s="10"/>
      <c r="K16" s="10"/>
      <c r="L16" s="29">
        <v>332</v>
      </c>
      <c r="M16" s="23">
        <v>365</v>
      </c>
      <c r="N16" s="24">
        <v>245</v>
      </c>
      <c r="O16" s="10"/>
      <c r="P16" s="10"/>
      <c r="Q16" s="10"/>
      <c r="R16" s="10"/>
      <c r="S16" s="10"/>
      <c r="T16" s="10"/>
      <c r="U16" s="10"/>
      <c r="V16" s="10"/>
      <c r="W16" s="29">
        <v>151</v>
      </c>
      <c r="X16" s="23">
        <v>115</v>
      </c>
      <c r="Y16" s="24">
        <v>102</v>
      </c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</row>
    <row r="17" spans="1:38">
      <c r="A17" s="10"/>
      <c r="B17" s="29">
        <v>259</v>
      </c>
      <c r="C17" s="53">
        <v>325</v>
      </c>
      <c r="D17" s="24">
        <v>337</v>
      </c>
      <c r="E17" s="10"/>
      <c r="F17" s="10"/>
      <c r="G17" s="10"/>
      <c r="H17" s="10"/>
      <c r="I17" s="10"/>
      <c r="J17" s="10"/>
      <c r="K17" s="10"/>
      <c r="L17" s="29">
        <v>407</v>
      </c>
      <c r="M17" s="23">
        <v>355</v>
      </c>
      <c r="N17" s="24">
        <v>379</v>
      </c>
      <c r="O17" s="10"/>
      <c r="P17" s="10"/>
      <c r="Q17" s="10"/>
      <c r="R17" s="10"/>
      <c r="S17" s="10"/>
      <c r="T17" s="10"/>
      <c r="U17" s="10"/>
      <c r="V17" s="10"/>
      <c r="W17" s="29">
        <v>128</v>
      </c>
      <c r="X17" s="23">
        <v>207</v>
      </c>
      <c r="Y17" s="24">
        <v>111</v>
      </c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</row>
    <row r="18" spans="1:38">
      <c r="A18" s="10"/>
      <c r="B18" s="29">
        <v>243</v>
      </c>
      <c r="C18" s="53">
        <v>389</v>
      </c>
      <c r="D18" s="24">
        <v>369</v>
      </c>
      <c r="E18" s="10"/>
      <c r="F18" s="10"/>
      <c r="G18" s="10"/>
      <c r="H18" s="10"/>
      <c r="I18" s="10"/>
      <c r="J18" s="10"/>
      <c r="K18" s="10"/>
      <c r="L18" s="29">
        <v>217</v>
      </c>
      <c r="M18" s="23">
        <v>381</v>
      </c>
      <c r="N18" s="24">
        <v>349</v>
      </c>
      <c r="O18" s="10"/>
      <c r="P18" s="10"/>
      <c r="Q18" s="10"/>
      <c r="R18" s="10"/>
      <c r="S18" s="10"/>
      <c r="T18" s="10"/>
      <c r="U18" s="10"/>
      <c r="V18" s="10"/>
      <c r="W18" s="29">
        <v>142</v>
      </c>
      <c r="X18" s="23">
        <v>197</v>
      </c>
      <c r="Y18" s="24">
        <v>103</v>
      </c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</row>
    <row r="19" spans="1:38">
      <c r="A19" s="10"/>
      <c r="B19" s="29">
        <v>363</v>
      </c>
      <c r="C19" s="53">
        <v>336</v>
      </c>
      <c r="D19" s="24">
        <v>403</v>
      </c>
      <c r="E19" s="10"/>
      <c r="F19" s="10" t="s">
        <v>42</v>
      </c>
      <c r="G19" s="39">
        <f>AVERAGE($B$5:$D$403)</f>
        <v>324.42105263157896</v>
      </c>
      <c r="H19" s="10"/>
      <c r="I19" s="10"/>
      <c r="J19" s="10"/>
      <c r="K19" s="10"/>
      <c r="L19" s="29">
        <v>426</v>
      </c>
      <c r="M19" s="23">
        <v>242</v>
      </c>
      <c r="N19" s="24">
        <v>330</v>
      </c>
      <c r="O19" s="10"/>
      <c r="P19" s="10" t="s">
        <v>42</v>
      </c>
      <c r="Q19" s="39">
        <f>AVERAGE($L$5:$N$403)</f>
        <v>315.16521739130434</v>
      </c>
      <c r="R19" s="10"/>
      <c r="S19" s="10"/>
      <c r="T19" s="10"/>
      <c r="U19" s="10"/>
      <c r="V19" s="10"/>
      <c r="W19" s="29">
        <v>170</v>
      </c>
      <c r="X19" s="23">
        <v>149</v>
      </c>
      <c r="Y19" s="24">
        <v>101</v>
      </c>
      <c r="Z19" s="10"/>
      <c r="AA19" s="10" t="s">
        <v>42</v>
      </c>
      <c r="AB19" s="39">
        <f>AVERAGE($W$5:$Y$403)</f>
        <v>157.82909090909092</v>
      </c>
      <c r="AC19" s="10"/>
      <c r="AD19" s="10"/>
      <c r="AE19" s="10"/>
      <c r="AF19" s="10"/>
      <c r="AG19" s="10"/>
      <c r="AH19" s="10"/>
      <c r="AI19" s="10"/>
      <c r="AJ19" s="10"/>
      <c r="AK19" s="10"/>
      <c r="AL19" s="10"/>
    </row>
    <row r="20" spans="1:38">
      <c r="A20" s="10"/>
      <c r="B20" s="29">
        <v>344</v>
      </c>
      <c r="C20" s="53">
        <v>325</v>
      </c>
      <c r="D20" s="24">
        <v>313</v>
      </c>
      <c r="E20" s="10"/>
      <c r="F20" s="10"/>
      <c r="G20" s="10"/>
      <c r="H20" s="10"/>
      <c r="I20" s="10"/>
      <c r="J20" s="10"/>
      <c r="K20" s="10"/>
      <c r="L20" s="29">
        <v>281</v>
      </c>
      <c r="M20" s="23">
        <v>300</v>
      </c>
      <c r="N20" s="24">
        <v>324</v>
      </c>
      <c r="O20" s="10"/>
      <c r="P20" s="10"/>
      <c r="Q20" s="10"/>
      <c r="R20" s="10"/>
      <c r="S20" s="10"/>
      <c r="T20" s="10"/>
      <c r="U20" s="10"/>
      <c r="V20" s="10"/>
      <c r="W20" s="29">
        <v>175</v>
      </c>
      <c r="X20" s="23">
        <v>141</v>
      </c>
      <c r="Y20" s="24">
        <v>88</v>
      </c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</row>
    <row r="21" spans="1:38">
      <c r="A21" s="10"/>
      <c r="B21" s="29">
        <v>396</v>
      </c>
      <c r="C21" s="53">
        <v>404</v>
      </c>
      <c r="D21" s="24">
        <v>386</v>
      </c>
      <c r="E21" s="10"/>
      <c r="F21" s="10" t="s">
        <v>39</v>
      </c>
      <c r="G21" s="10" t="s">
        <v>92</v>
      </c>
      <c r="H21" s="10"/>
      <c r="I21" s="10"/>
      <c r="J21" s="10"/>
      <c r="K21" s="10"/>
      <c r="L21" s="29">
        <v>351</v>
      </c>
      <c r="M21" s="23">
        <v>311</v>
      </c>
      <c r="N21" s="24">
        <v>367</v>
      </c>
      <c r="O21" s="10"/>
      <c r="P21" s="10" t="s">
        <v>39</v>
      </c>
      <c r="Q21" s="10">
        <f>STDEVA($L$5:$N$403)</f>
        <v>62.323978217613579</v>
      </c>
      <c r="R21" s="10"/>
      <c r="S21" s="10"/>
      <c r="T21" s="10"/>
      <c r="U21" s="10"/>
      <c r="V21" s="10"/>
      <c r="W21" s="29">
        <v>188</v>
      </c>
      <c r="X21" s="23">
        <v>198</v>
      </c>
      <c r="Y21" s="24">
        <v>126</v>
      </c>
      <c r="Z21" s="10"/>
      <c r="AA21" s="10" t="s">
        <v>39</v>
      </c>
      <c r="AB21" s="10">
        <f>STDEVA($W$5:$Y$403)</f>
        <v>37.128941201143633</v>
      </c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1:38">
      <c r="A22" s="10"/>
      <c r="B22" s="29">
        <v>341</v>
      </c>
      <c r="C22" s="23">
        <v>332</v>
      </c>
      <c r="D22" s="24">
        <v>299</v>
      </c>
      <c r="E22" s="10"/>
      <c r="F22" s="10"/>
      <c r="G22" s="10"/>
      <c r="H22" s="10"/>
      <c r="I22" s="10"/>
      <c r="J22" s="10"/>
      <c r="K22" s="10"/>
      <c r="L22" s="29">
        <v>258</v>
      </c>
      <c r="M22" s="23">
        <v>348</v>
      </c>
      <c r="N22" s="24">
        <v>273</v>
      </c>
      <c r="O22" s="10"/>
      <c r="P22" s="10"/>
      <c r="Q22" s="10"/>
      <c r="R22" s="10"/>
      <c r="S22" s="10"/>
      <c r="T22" s="10"/>
      <c r="U22" s="10"/>
      <c r="V22" s="10"/>
      <c r="W22" s="29">
        <v>171</v>
      </c>
      <c r="X22" s="23">
        <v>168</v>
      </c>
      <c r="Y22" s="24">
        <v>145</v>
      </c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</row>
    <row r="23" spans="1:38">
      <c r="A23" s="10"/>
      <c r="B23" s="29">
        <v>338</v>
      </c>
      <c r="C23" s="23">
        <v>343</v>
      </c>
      <c r="D23" s="24">
        <v>317</v>
      </c>
      <c r="E23" s="10"/>
      <c r="F23" s="10"/>
      <c r="G23" s="10"/>
      <c r="H23" s="10"/>
      <c r="I23" s="10"/>
      <c r="J23" s="10"/>
      <c r="K23" s="10"/>
      <c r="L23" s="29">
        <v>259</v>
      </c>
      <c r="M23" s="23">
        <v>275</v>
      </c>
      <c r="N23" s="24">
        <v>243</v>
      </c>
      <c r="O23" s="10"/>
      <c r="P23" s="13"/>
      <c r="Q23" s="10"/>
      <c r="R23" s="10"/>
      <c r="S23" s="10"/>
      <c r="T23" s="10"/>
      <c r="U23" s="10"/>
      <c r="V23" s="10"/>
      <c r="W23" s="29">
        <v>177</v>
      </c>
      <c r="X23" s="23">
        <v>171</v>
      </c>
      <c r="Y23" s="24">
        <v>131</v>
      </c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</row>
    <row r="24" spans="1:38">
      <c r="A24" s="10"/>
      <c r="B24" s="29">
        <v>308</v>
      </c>
      <c r="C24" s="23">
        <v>310</v>
      </c>
      <c r="D24" s="24">
        <v>333</v>
      </c>
      <c r="E24" s="10"/>
      <c r="F24" s="10"/>
      <c r="G24" s="10"/>
      <c r="H24" s="10"/>
      <c r="I24" s="10"/>
      <c r="J24" s="10"/>
      <c r="K24" s="10"/>
      <c r="L24" s="29">
        <v>364</v>
      </c>
      <c r="M24" s="23">
        <v>321</v>
      </c>
      <c r="N24" s="24">
        <v>288</v>
      </c>
      <c r="O24" s="10"/>
      <c r="P24" s="10"/>
      <c r="Q24" s="10"/>
      <c r="R24" s="10"/>
      <c r="S24" s="10"/>
      <c r="T24" s="10"/>
      <c r="U24" s="10"/>
      <c r="V24" s="10"/>
      <c r="W24" s="29">
        <v>159</v>
      </c>
      <c r="X24" s="23">
        <v>201</v>
      </c>
      <c r="Y24" s="24">
        <v>142</v>
      </c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</row>
    <row r="25" spans="1:38">
      <c r="A25" s="10"/>
      <c r="B25" s="29">
        <v>337</v>
      </c>
      <c r="C25" s="23">
        <v>258</v>
      </c>
      <c r="D25" s="24">
        <v>255</v>
      </c>
      <c r="E25" s="10"/>
      <c r="F25" s="10"/>
      <c r="G25" s="10"/>
      <c r="H25" s="10"/>
      <c r="I25" s="10"/>
      <c r="J25" s="10"/>
      <c r="K25" s="10"/>
      <c r="L25" s="29">
        <v>332</v>
      </c>
      <c r="M25" s="23">
        <v>253</v>
      </c>
      <c r="N25" s="24">
        <v>321</v>
      </c>
      <c r="O25" s="10"/>
      <c r="P25" s="10"/>
      <c r="Q25" s="10"/>
      <c r="R25" s="10"/>
      <c r="S25" s="10"/>
      <c r="T25" s="10"/>
      <c r="U25" s="10"/>
      <c r="V25" s="10"/>
      <c r="W25" s="29">
        <v>163</v>
      </c>
      <c r="X25" s="23">
        <v>142</v>
      </c>
      <c r="Y25" s="24">
        <v>100</v>
      </c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</row>
    <row r="26" spans="1:38">
      <c r="A26" s="10"/>
      <c r="B26" s="29">
        <v>232</v>
      </c>
      <c r="C26" s="23">
        <v>411</v>
      </c>
      <c r="D26" s="24">
        <v>363</v>
      </c>
      <c r="E26" s="10"/>
      <c r="F26" s="10"/>
      <c r="G26" s="10"/>
      <c r="H26" s="10"/>
      <c r="I26" s="10"/>
      <c r="J26" s="10"/>
      <c r="K26" s="10"/>
      <c r="L26" s="29">
        <v>344</v>
      </c>
      <c r="M26" s="23">
        <v>166</v>
      </c>
      <c r="N26" s="24">
        <v>249</v>
      </c>
      <c r="O26" s="10"/>
      <c r="P26" s="10"/>
      <c r="Q26" s="10"/>
      <c r="R26" s="10"/>
      <c r="S26" s="10"/>
      <c r="T26" s="10"/>
      <c r="U26" s="10"/>
      <c r="V26" s="10"/>
      <c r="W26" s="29">
        <v>214</v>
      </c>
      <c r="X26" s="23">
        <v>169</v>
      </c>
      <c r="Y26" s="24">
        <v>120</v>
      </c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</row>
    <row r="27" spans="1:38">
      <c r="A27" s="10"/>
      <c r="B27" s="29">
        <v>342</v>
      </c>
      <c r="C27" s="23">
        <v>332</v>
      </c>
      <c r="D27" s="24">
        <v>451</v>
      </c>
      <c r="E27" s="10"/>
      <c r="F27" s="10"/>
      <c r="G27" s="10"/>
      <c r="H27" s="10"/>
      <c r="I27" s="10"/>
      <c r="J27" s="10"/>
      <c r="K27" s="10"/>
      <c r="L27" s="29">
        <v>309</v>
      </c>
      <c r="M27" s="23">
        <v>160</v>
      </c>
      <c r="N27" s="24">
        <v>290</v>
      </c>
      <c r="O27" s="10"/>
      <c r="P27" s="10"/>
      <c r="Q27" s="10"/>
      <c r="R27" s="10"/>
      <c r="S27" s="10"/>
      <c r="T27" s="10"/>
      <c r="U27" s="10"/>
      <c r="V27" s="10"/>
      <c r="W27" s="29">
        <v>184</v>
      </c>
      <c r="X27" s="23">
        <v>170</v>
      </c>
      <c r="Y27" s="24">
        <v>111</v>
      </c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</row>
    <row r="28" spans="1:38">
      <c r="A28" s="10"/>
      <c r="B28" s="29">
        <v>307</v>
      </c>
      <c r="C28" s="23">
        <v>315</v>
      </c>
      <c r="D28" s="24">
        <v>453</v>
      </c>
      <c r="E28" s="10"/>
      <c r="F28" s="10"/>
      <c r="G28" s="10"/>
      <c r="H28" s="10"/>
      <c r="I28" s="10"/>
      <c r="J28" s="10"/>
      <c r="K28" s="10"/>
      <c r="L28" s="29">
        <v>359</v>
      </c>
      <c r="M28" s="23">
        <v>188</v>
      </c>
      <c r="N28" s="24">
        <v>361</v>
      </c>
      <c r="O28" s="10"/>
      <c r="P28" s="10"/>
      <c r="Q28" s="10"/>
      <c r="R28" s="10"/>
      <c r="S28" s="10"/>
      <c r="T28" s="10"/>
      <c r="U28" s="10"/>
      <c r="V28" s="10"/>
      <c r="W28" s="29">
        <v>164</v>
      </c>
      <c r="X28" s="23">
        <v>104</v>
      </c>
      <c r="Y28" s="24">
        <v>109</v>
      </c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</row>
    <row r="29" spans="1:38">
      <c r="A29" s="10"/>
      <c r="B29" s="29">
        <v>343</v>
      </c>
      <c r="C29" s="23">
        <v>245</v>
      </c>
      <c r="D29" s="24">
        <v>373</v>
      </c>
      <c r="E29" s="10"/>
      <c r="F29" s="10"/>
      <c r="G29" s="10"/>
      <c r="H29" s="10"/>
      <c r="I29" s="10"/>
      <c r="J29" s="10"/>
      <c r="K29" s="10"/>
      <c r="L29" s="29">
        <v>270</v>
      </c>
      <c r="M29" s="23">
        <v>175</v>
      </c>
      <c r="N29" s="24">
        <v>244</v>
      </c>
      <c r="O29" s="10"/>
      <c r="P29" s="10"/>
      <c r="Q29" s="10"/>
      <c r="R29" s="10"/>
      <c r="S29" s="10"/>
      <c r="T29" s="10"/>
      <c r="U29" s="10"/>
      <c r="V29" s="10"/>
      <c r="W29" s="29">
        <v>153</v>
      </c>
      <c r="X29" s="23">
        <v>169</v>
      </c>
      <c r="Y29" s="24">
        <v>123</v>
      </c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</row>
    <row r="30" spans="1:38">
      <c r="A30" s="10"/>
      <c r="B30" s="29">
        <v>284</v>
      </c>
      <c r="C30" s="23">
        <v>353</v>
      </c>
      <c r="D30" s="24">
        <v>333</v>
      </c>
      <c r="E30" s="10"/>
      <c r="F30" s="10"/>
      <c r="G30" s="10"/>
      <c r="H30" s="10"/>
      <c r="I30" s="10"/>
      <c r="J30" s="10"/>
      <c r="K30" s="10"/>
      <c r="L30" s="29">
        <v>300</v>
      </c>
      <c r="M30" s="23">
        <v>247</v>
      </c>
      <c r="N30" s="24">
        <v>291</v>
      </c>
      <c r="O30" s="10"/>
      <c r="P30" s="10"/>
      <c r="Q30" s="10"/>
      <c r="R30" s="10"/>
      <c r="S30" s="10"/>
      <c r="T30" s="10"/>
      <c r="U30" s="10"/>
      <c r="V30" s="10"/>
      <c r="W30" s="29">
        <v>167</v>
      </c>
      <c r="X30" s="23">
        <v>165</v>
      </c>
      <c r="Y30" s="24">
        <v>128</v>
      </c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</row>
    <row r="31" spans="1:38">
      <c r="A31" s="10"/>
      <c r="B31" s="29">
        <v>296</v>
      </c>
      <c r="C31" s="23">
        <v>389</v>
      </c>
      <c r="D31" s="24">
        <v>330</v>
      </c>
      <c r="E31" s="10"/>
      <c r="F31" s="10"/>
      <c r="G31" s="10"/>
      <c r="H31" s="10"/>
      <c r="I31" s="10"/>
      <c r="J31" s="10"/>
      <c r="K31" s="10"/>
      <c r="L31" s="29">
        <v>293</v>
      </c>
      <c r="M31" s="23">
        <v>310</v>
      </c>
      <c r="N31" s="24">
        <v>258</v>
      </c>
      <c r="O31" s="10"/>
      <c r="P31" s="10"/>
      <c r="Q31" s="10"/>
      <c r="R31" s="10"/>
      <c r="S31" s="10"/>
      <c r="T31" s="10"/>
      <c r="U31" s="10"/>
      <c r="V31" s="10"/>
      <c r="W31" s="29">
        <v>127</v>
      </c>
      <c r="X31" s="23">
        <v>192</v>
      </c>
      <c r="Y31" s="24">
        <v>92</v>
      </c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spans="1:38">
      <c r="A32" s="10"/>
      <c r="B32" s="29">
        <v>228</v>
      </c>
      <c r="C32" s="23">
        <v>320</v>
      </c>
      <c r="D32" s="24">
        <v>217</v>
      </c>
      <c r="E32" s="10"/>
      <c r="F32" s="10"/>
      <c r="G32" s="10"/>
      <c r="H32" s="10"/>
      <c r="I32" s="10"/>
      <c r="J32" s="10"/>
      <c r="K32" s="10"/>
      <c r="L32" s="29">
        <v>308</v>
      </c>
      <c r="M32" s="23">
        <v>499</v>
      </c>
      <c r="N32" s="24">
        <v>350</v>
      </c>
      <c r="O32" s="10"/>
      <c r="P32" s="10"/>
      <c r="Q32" s="10"/>
      <c r="R32" s="10"/>
      <c r="S32" s="10"/>
      <c r="T32" s="10"/>
      <c r="U32" s="10"/>
      <c r="V32" s="10"/>
      <c r="W32" s="29">
        <v>182</v>
      </c>
      <c r="X32" s="23">
        <v>163</v>
      </c>
      <c r="Y32" s="24">
        <v>98</v>
      </c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</row>
    <row r="33" spans="1:38">
      <c r="A33" s="10"/>
      <c r="B33" s="29">
        <v>316</v>
      </c>
      <c r="C33" s="23">
        <v>353</v>
      </c>
      <c r="D33" s="24">
        <v>220</v>
      </c>
      <c r="E33" s="10"/>
      <c r="F33" s="10"/>
      <c r="G33" s="10"/>
      <c r="H33" s="10"/>
      <c r="I33" s="10"/>
      <c r="J33" s="10"/>
      <c r="K33" s="10"/>
      <c r="L33" s="29">
        <v>194</v>
      </c>
      <c r="M33" s="23">
        <v>372</v>
      </c>
      <c r="N33" s="24">
        <v>294</v>
      </c>
      <c r="O33" s="10"/>
      <c r="P33" s="10"/>
      <c r="Q33" s="10"/>
      <c r="R33" s="10"/>
      <c r="S33" s="10"/>
      <c r="T33" s="10"/>
      <c r="U33" s="10"/>
      <c r="V33" s="10"/>
      <c r="W33" s="29">
        <v>160</v>
      </c>
      <c r="X33" s="23">
        <v>204</v>
      </c>
      <c r="Y33" s="24">
        <v>142</v>
      </c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</row>
    <row r="34" spans="1:38">
      <c r="A34" s="10"/>
      <c r="B34" s="29">
        <v>243</v>
      </c>
      <c r="C34" s="23">
        <v>300</v>
      </c>
      <c r="D34" s="24">
        <v>245</v>
      </c>
      <c r="E34" s="10"/>
      <c r="F34" s="10"/>
      <c r="G34" s="10"/>
      <c r="H34" s="10"/>
      <c r="I34" s="10"/>
      <c r="J34" s="10"/>
      <c r="K34" s="10"/>
      <c r="L34" s="29">
        <v>432</v>
      </c>
      <c r="M34" s="23">
        <v>376</v>
      </c>
      <c r="N34" s="24">
        <v>339</v>
      </c>
      <c r="O34" s="10"/>
      <c r="P34" s="10"/>
      <c r="Q34" s="10"/>
      <c r="R34" s="10"/>
      <c r="S34" s="10"/>
      <c r="T34" s="10"/>
      <c r="U34" s="10"/>
      <c r="V34" s="10"/>
      <c r="W34" s="29">
        <v>215</v>
      </c>
      <c r="X34" s="23">
        <v>203</v>
      </c>
      <c r="Y34" s="24">
        <v>116</v>
      </c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</row>
    <row r="35" spans="1:38">
      <c r="A35" s="10"/>
      <c r="B35" s="29">
        <v>303</v>
      </c>
      <c r="C35" s="23">
        <v>295</v>
      </c>
      <c r="D35" s="24">
        <v>274</v>
      </c>
      <c r="E35" s="10"/>
      <c r="F35" s="10"/>
      <c r="G35" s="10"/>
      <c r="H35" s="10"/>
      <c r="I35" s="10"/>
      <c r="J35" s="10"/>
      <c r="K35" s="10"/>
      <c r="L35" s="29">
        <v>267</v>
      </c>
      <c r="M35" s="23">
        <v>452</v>
      </c>
      <c r="N35" s="24">
        <v>301</v>
      </c>
      <c r="O35" s="10"/>
      <c r="P35" s="10"/>
      <c r="Q35" s="10"/>
      <c r="R35" s="10"/>
      <c r="S35" s="10"/>
      <c r="T35" s="10"/>
      <c r="U35" s="10"/>
      <c r="V35" s="10"/>
      <c r="W35" s="29">
        <v>205</v>
      </c>
      <c r="X35" s="23">
        <v>292</v>
      </c>
      <c r="Y35" s="24">
        <v>112</v>
      </c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</row>
    <row r="36" spans="1:38">
      <c r="A36" s="10"/>
      <c r="B36" s="29">
        <v>298</v>
      </c>
      <c r="C36" s="23">
        <v>344</v>
      </c>
      <c r="D36" s="24">
        <v>234</v>
      </c>
      <c r="E36" s="10"/>
      <c r="F36" s="10"/>
      <c r="G36" s="10"/>
      <c r="H36" s="10"/>
      <c r="I36" s="10"/>
      <c r="J36" s="10"/>
      <c r="K36" s="10"/>
      <c r="L36" s="29">
        <v>299</v>
      </c>
      <c r="M36" s="23">
        <v>347</v>
      </c>
      <c r="N36" s="24">
        <v>290</v>
      </c>
      <c r="O36" s="10"/>
      <c r="P36" s="10"/>
      <c r="Q36" s="10"/>
      <c r="R36" s="10"/>
      <c r="S36" s="10"/>
      <c r="T36" s="10"/>
      <c r="U36" s="10"/>
      <c r="V36" s="10"/>
      <c r="W36" s="29">
        <v>183</v>
      </c>
      <c r="X36" s="23">
        <v>250</v>
      </c>
      <c r="Y36" s="24">
        <v>97</v>
      </c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</row>
    <row r="37" spans="1:38">
      <c r="A37" s="10"/>
      <c r="B37" s="29">
        <v>255</v>
      </c>
      <c r="C37" s="23">
        <v>210</v>
      </c>
      <c r="D37" s="24">
        <v>191</v>
      </c>
      <c r="E37" s="10"/>
      <c r="F37" s="10"/>
      <c r="G37" s="10"/>
      <c r="H37" s="10"/>
      <c r="I37" s="10"/>
      <c r="J37" s="10"/>
      <c r="K37" s="10"/>
      <c r="L37" s="29">
        <v>285</v>
      </c>
      <c r="M37" s="23">
        <v>282</v>
      </c>
      <c r="N37" s="24">
        <v>186</v>
      </c>
      <c r="O37" s="10"/>
      <c r="P37" s="10"/>
      <c r="Q37" s="10"/>
      <c r="R37" s="10"/>
      <c r="S37" s="10"/>
      <c r="T37" s="10"/>
      <c r="U37" s="10"/>
      <c r="V37" s="10"/>
      <c r="W37" s="29">
        <v>163</v>
      </c>
      <c r="X37" s="23">
        <v>155</v>
      </c>
      <c r="Y37" s="24">
        <v>140</v>
      </c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</row>
    <row r="38" spans="1:38">
      <c r="A38" s="10"/>
      <c r="B38" s="29">
        <v>333</v>
      </c>
      <c r="C38" s="23">
        <v>363</v>
      </c>
      <c r="D38" s="24">
        <v>235</v>
      </c>
      <c r="E38" s="10"/>
      <c r="F38" s="10"/>
      <c r="G38" s="10"/>
      <c r="H38" s="10"/>
      <c r="I38" s="10"/>
      <c r="J38" s="10"/>
      <c r="K38" s="10"/>
      <c r="L38" s="29">
        <v>241</v>
      </c>
      <c r="M38" s="23">
        <v>331</v>
      </c>
      <c r="N38" s="24">
        <v>305</v>
      </c>
      <c r="O38" s="10"/>
      <c r="P38" s="10"/>
      <c r="Q38" s="10"/>
      <c r="R38" s="10"/>
      <c r="S38" s="10"/>
      <c r="T38" s="10"/>
      <c r="U38" s="10"/>
      <c r="V38" s="10"/>
      <c r="W38" s="29">
        <v>221</v>
      </c>
      <c r="X38" s="23">
        <v>149</v>
      </c>
      <c r="Y38" s="24">
        <v>119</v>
      </c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</row>
    <row r="39" spans="1:38">
      <c r="A39" s="10"/>
      <c r="B39" s="29">
        <v>256</v>
      </c>
      <c r="C39" s="23">
        <v>432</v>
      </c>
      <c r="D39" s="24">
        <v>264</v>
      </c>
      <c r="E39" s="10"/>
      <c r="F39" s="10"/>
      <c r="G39" s="10"/>
      <c r="H39" s="10"/>
      <c r="I39" s="10"/>
      <c r="J39" s="10"/>
      <c r="K39" s="10"/>
      <c r="L39" s="29">
        <v>347</v>
      </c>
      <c r="M39" s="23">
        <v>286</v>
      </c>
      <c r="N39" s="24">
        <v>284</v>
      </c>
      <c r="O39" s="10"/>
      <c r="P39" s="10"/>
      <c r="Q39" s="10"/>
      <c r="R39" s="10"/>
      <c r="S39" s="10"/>
      <c r="T39" s="10"/>
      <c r="U39" s="10"/>
      <c r="V39" s="10"/>
      <c r="W39" s="29">
        <v>155</v>
      </c>
      <c r="X39" s="23">
        <v>173</v>
      </c>
      <c r="Y39" s="24">
        <v>141</v>
      </c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</row>
    <row r="40" spans="1:38">
      <c r="A40" s="10"/>
      <c r="B40" s="29">
        <v>333</v>
      </c>
      <c r="C40" s="23">
        <v>338</v>
      </c>
      <c r="D40" s="24">
        <v>294</v>
      </c>
      <c r="E40" s="10"/>
      <c r="F40" s="10"/>
      <c r="G40" s="10"/>
      <c r="H40" s="10"/>
      <c r="I40" s="10"/>
      <c r="J40" s="10"/>
      <c r="K40" s="10"/>
      <c r="L40" s="29">
        <v>272</v>
      </c>
      <c r="M40" s="23">
        <v>388</v>
      </c>
      <c r="N40" s="24">
        <v>298</v>
      </c>
      <c r="O40" s="10"/>
      <c r="P40" s="10"/>
      <c r="Q40" s="10"/>
      <c r="R40" s="10"/>
      <c r="S40" s="10"/>
      <c r="T40" s="10"/>
      <c r="U40" s="10"/>
      <c r="V40" s="10"/>
      <c r="W40" s="29">
        <v>157</v>
      </c>
      <c r="X40" s="23">
        <v>142</v>
      </c>
      <c r="Y40" s="24">
        <v>98</v>
      </c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</row>
    <row r="41" spans="1:38">
      <c r="A41" s="10"/>
      <c r="B41" s="29">
        <v>255</v>
      </c>
      <c r="C41" s="23">
        <v>374</v>
      </c>
      <c r="D41" s="24">
        <v>302</v>
      </c>
      <c r="E41" s="10"/>
      <c r="F41" s="10"/>
      <c r="G41" s="10"/>
      <c r="H41" s="10"/>
      <c r="I41" s="10"/>
      <c r="J41" s="10"/>
      <c r="K41" s="10"/>
      <c r="L41" s="29">
        <v>328</v>
      </c>
      <c r="M41" s="23">
        <v>415</v>
      </c>
      <c r="N41" s="24">
        <v>254</v>
      </c>
      <c r="O41" s="10"/>
      <c r="P41" s="10"/>
      <c r="Q41" s="10"/>
      <c r="R41" s="10"/>
      <c r="S41" s="10"/>
      <c r="T41" s="10"/>
      <c r="U41" s="10"/>
      <c r="V41" s="10"/>
      <c r="W41" s="29">
        <v>142</v>
      </c>
      <c r="X41" s="23">
        <v>151</v>
      </c>
      <c r="Y41" s="24">
        <v>146</v>
      </c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</row>
    <row r="42" spans="1:38">
      <c r="A42" s="10"/>
      <c r="B42" s="29">
        <v>252</v>
      </c>
      <c r="C42" s="23">
        <v>396</v>
      </c>
      <c r="D42" s="24">
        <v>321</v>
      </c>
      <c r="E42" s="10"/>
      <c r="F42" s="10"/>
      <c r="G42" s="10"/>
      <c r="H42" s="10"/>
      <c r="I42" s="10"/>
      <c r="J42" s="10"/>
      <c r="K42" s="10"/>
      <c r="L42" s="29">
        <v>354</v>
      </c>
      <c r="M42" s="23">
        <v>378</v>
      </c>
      <c r="N42" s="24">
        <v>321</v>
      </c>
      <c r="O42" s="10"/>
      <c r="P42" s="10"/>
      <c r="Q42" s="10"/>
      <c r="R42" s="10"/>
      <c r="S42" s="10"/>
      <c r="T42" s="10"/>
      <c r="U42" s="10"/>
      <c r="V42" s="10"/>
      <c r="W42" s="29">
        <v>179</v>
      </c>
      <c r="X42" s="23">
        <v>163</v>
      </c>
      <c r="Y42" s="24">
        <v>118</v>
      </c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</row>
    <row r="43" spans="1:38">
      <c r="A43" s="10"/>
      <c r="B43" s="29">
        <v>310</v>
      </c>
      <c r="C43" s="23">
        <v>381</v>
      </c>
      <c r="D43" s="24">
        <v>493</v>
      </c>
      <c r="E43" s="10"/>
      <c r="F43" s="10"/>
      <c r="G43" s="10"/>
      <c r="H43" s="10"/>
      <c r="I43" s="10"/>
      <c r="J43" s="10"/>
      <c r="K43" s="10"/>
      <c r="L43" s="29">
        <v>261</v>
      </c>
      <c r="M43" s="23">
        <v>352</v>
      </c>
      <c r="N43" s="24">
        <v>278</v>
      </c>
      <c r="O43" s="10"/>
      <c r="P43" s="10"/>
      <c r="Q43" s="10"/>
      <c r="R43" s="10"/>
      <c r="S43" s="10"/>
      <c r="T43" s="10"/>
      <c r="U43" s="10"/>
      <c r="V43" s="10"/>
      <c r="W43" s="29">
        <v>263</v>
      </c>
      <c r="X43" s="23">
        <v>151</v>
      </c>
      <c r="Y43" s="24">
        <v>100</v>
      </c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</row>
    <row r="44" spans="1:38">
      <c r="A44" s="10"/>
      <c r="B44" s="29">
        <v>286</v>
      </c>
      <c r="C44" s="23">
        <v>390</v>
      </c>
      <c r="D44" s="24">
        <v>289</v>
      </c>
      <c r="E44" s="10"/>
      <c r="F44" s="10"/>
      <c r="G44" s="10"/>
      <c r="H44" s="10"/>
      <c r="I44" s="10"/>
      <c r="J44" s="10"/>
      <c r="K44" s="10"/>
      <c r="L44" s="29">
        <v>368</v>
      </c>
      <c r="M44" s="23">
        <v>334</v>
      </c>
      <c r="N44" s="24">
        <v>261</v>
      </c>
      <c r="O44" s="10"/>
      <c r="P44" s="10"/>
      <c r="Q44" s="10"/>
      <c r="R44" s="10"/>
      <c r="S44" s="10"/>
      <c r="T44" s="10"/>
      <c r="U44" s="10"/>
      <c r="V44" s="10"/>
      <c r="W44" s="29">
        <v>247</v>
      </c>
      <c r="X44" s="23">
        <v>132</v>
      </c>
      <c r="Y44" s="24">
        <v>127</v>
      </c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</row>
    <row r="45" spans="1:38">
      <c r="A45" s="10"/>
      <c r="B45" s="29">
        <v>315</v>
      </c>
      <c r="C45" s="23">
        <v>469</v>
      </c>
      <c r="D45" s="24">
        <v>401</v>
      </c>
      <c r="E45" s="10"/>
      <c r="F45" s="10"/>
      <c r="G45" s="10"/>
      <c r="H45" s="10"/>
      <c r="I45" s="10"/>
      <c r="J45" s="10"/>
      <c r="K45" s="10"/>
      <c r="L45" s="29">
        <v>344</v>
      </c>
      <c r="M45" s="23">
        <v>422</v>
      </c>
      <c r="N45" s="24">
        <v>238</v>
      </c>
      <c r="O45" s="10"/>
      <c r="P45" s="10"/>
      <c r="Q45" s="10"/>
      <c r="R45" s="10"/>
      <c r="S45" s="10"/>
      <c r="T45" s="10"/>
      <c r="U45" s="10"/>
      <c r="V45" s="10"/>
      <c r="W45" s="29">
        <v>138</v>
      </c>
      <c r="X45" s="23">
        <v>227</v>
      </c>
      <c r="Y45" s="24">
        <v>155</v>
      </c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</row>
    <row r="46" spans="1:38">
      <c r="A46" s="10"/>
      <c r="B46" s="29">
        <v>288</v>
      </c>
      <c r="C46" s="23">
        <v>482</v>
      </c>
      <c r="D46" s="24">
        <v>460</v>
      </c>
      <c r="E46" s="10"/>
      <c r="F46" s="10"/>
      <c r="G46" s="10"/>
      <c r="H46" s="10"/>
      <c r="I46" s="10"/>
      <c r="J46" s="10"/>
      <c r="K46" s="10"/>
      <c r="L46" s="29">
        <v>295</v>
      </c>
      <c r="M46" s="23">
        <v>359</v>
      </c>
      <c r="N46" s="24">
        <v>305</v>
      </c>
      <c r="O46" s="10"/>
      <c r="P46" s="10"/>
      <c r="Q46" s="10"/>
      <c r="R46" s="10"/>
      <c r="S46" s="10"/>
      <c r="T46" s="10"/>
      <c r="U46" s="10"/>
      <c r="V46" s="10"/>
      <c r="W46" s="29">
        <v>235</v>
      </c>
      <c r="X46" s="23">
        <v>247</v>
      </c>
      <c r="Y46" s="24">
        <v>118</v>
      </c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</row>
    <row r="47" spans="1:38">
      <c r="A47" s="10"/>
      <c r="B47" s="29">
        <v>331</v>
      </c>
      <c r="C47" s="23">
        <v>378</v>
      </c>
      <c r="D47" s="24">
        <v>336</v>
      </c>
      <c r="E47" s="10"/>
      <c r="F47" s="10"/>
      <c r="G47" s="10"/>
      <c r="H47" s="10"/>
      <c r="I47" s="10"/>
      <c r="J47" s="10"/>
      <c r="K47" s="10"/>
      <c r="L47" s="29">
        <v>299</v>
      </c>
      <c r="M47" s="23">
        <v>370</v>
      </c>
      <c r="N47" s="24">
        <v>340</v>
      </c>
      <c r="O47" s="10"/>
      <c r="P47" s="10"/>
      <c r="Q47" s="10"/>
      <c r="R47" s="10"/>
      <c r="S47" s="10"/>
      <c r="T47" s="10"/>
      <c r="U47" s="10"/>
      <c r="V47" s="10"/>
      <c r="W47" s="29">
        <v>221</v>
      </c>
      <c r="X47" s="23">
        <v>138</v>
      </c>
      <c r="Y47" s="24">
        <v>139</v>
      </c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</row>
    <row r="48" spans="1:38">
      <c r="A48" s="10"/>
      <c r="B48" s="29">
        <v>309</v>
      </c>
      <c r="C48" s="23">
        <v>429</v>
      </c>
      <c r="D48" s="24">
        <v>364</v>
      </c>
      <c r="E48" s="10"/>
      <c r="F48" s="10"/>
      <c r="G48" s="10"/>
      <c r="H48" s="10"/>
      <c r="I48" s="10"/>
      <c r="J48" s="10"/>
      <c r="K48" s="10"/>
      <c r="L48" s="29">
        <v>299</v>
      </c>
      <c r="M48" s="23">
        <v>304</v>
      </c>
      <c r="N48" s="24">
        <v>208</v>
      </c>
      <c r="O48" s="10"/>
      <c r="P48" s="10"/>
      <c r="Q48" s="10"/>
      <c r="R48" s="10"/>
      <c r="S48" s="10"/>
      <c r="T48" s="10"/>
      <c r="U48" s="10"/>
      <c r="V48" s="10"/>
      <c r="W48" s="29">
        <v>246</v>
      </c>
      <c r="X48" s="23">
        <v>145</v>
      </c>
      <c r="Y48" s="24">
        <v>116</v>
      </c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</row>
    <row r="49" spans="1:38">
      <c r="A49" s="10"/>
      <c r="B49" s="29">
        <v>317</v>
      </c>
      <c r="C49" s="23">
        <v>313</v>
      </c>
      <c r="D49" s="24">
        <v>301</v>
      </c>
      <c r="E49" s="10"/>
      <c r="F49" s="10"/>
      <c r="G49" s="10"/>
      <c r="H49" s="10"/>
      <c r="I49" s="10"/>
      <c r="J49" s="10"/>
      <c r="K49" s="10"/>
      <c r="L49" s="29">
        <v>201</v>
      </c>
      <c r="M49" s="23">
        <v>323</v>
      </c>
      <c r="N49" s="24">
        <v>293</v>
      </c>
      <c r="O49" s="10"/>
      <c r="P49" s="10"/>
      <c r="Q49" s="10"/>
      <c r="R49" s="10"/>
      <c r="S49" s="10"/>
      <c r="T49" s="10"/>
      <c r="U49" s="10"/>
      <c r="V49" s="10"/>
      <c r="W49" s="29">
        <v>314</v>
      </c>
      <c r="X49" s="23">
        <v>150</v>
      </c>
      <c r="Y49" s="24">
        <v>125</v>
      </c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</row>
    <row r="50" spans="1:38">
      <c r="A50" s="10"/>
      <c r="B50" s="29">
        <v>265</v>
      </c>
      <c r="C50" s="23">
        <v>391</v>
      </c>
      <c r="D50" s="24">
        <v>367</v>
      </c>
      <c r="E50" s="10"/>
      <c r="F50" s="10"/>
      <c r="G50" s="10"/>
      <c r="H50" s="10"/>
      <c r="I50" s="10"/>
      <c r="J50" s="10"/>
      <c r="K50" s="10"/>
      <c r="L50" s="29">
        <v>291</v>
      </c>
      <c r="M50" s="23">
        <v>310</v>
      </c>
      <c r="N50" s="24">
        <v>266</v>
      </c>
      <c r="O50" s="10"/>
      <c r="P50" s="10"/>
      <c r="Q50" s="10"/>
      <c r="R50" s="10"/>
      <c r="S50" s="10"/>
      <c r="T50" s="10"/>
      <c r="U50" s="10"/>
      <c r="V50" s="10"/>
      <c r="W50" s="29">
        <v>192</v>
      </c>
      <c r="X50" s="23">
        <v>165</v>
      </c>
      <c r="Y50" s="24">
        <v>177</v>
      </c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</row>
    <row r="51" spans="1:38">
      <c r="A51" s="10"/>
      <c r="B51" s="29">
        <v>256</v>
      </c>
      <c r="C51" s="23">
        <v>496</v>
      </c>
      <c r="D51" s="24">
        <v>357</v>
      </c>
      <c r="E51" s="10"/>
      <c r="F51" s="10"/>
      <c r="G51" s="10"/>
      <c r="H51" s="10"/>
      <c r="I51" s="10"/>
      <c r="J51" s="10"/>
      <c r="K51" s="10"/>
      <c r="L51" s="29">
        <v>258</v>
      </c>
      <c r="M51" s="23">
        <v>220</v>
      </c>
      <c r="N51" s="24">
        <v>287</v>
      </c>
      <c r="O51" s="10"/>
      <c r="P51" s="10"/>
      <c r="Q51" s="10"/>
      <c r="R51" s="10"/>
      <c r="S51" s="10"/>
      <c r="T51" s="10"/>
      <c r="U51" s="10"/>
      <c r="V51" s="10"/>
      <c r="W51" s="29">
        <v>202</v>
      </c>
      <c r="X51" s="23">
        <v>163</v>
      </c>
      <c r="Y51" s="24">
        <v>172</v>
      </c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</row>
    <row r="52" spans="1:38">
      <c r="A52" s="10"/>
      <c r="B52" s="29">
        <v>238</v>
      </c>
      <c r="C52" s="23">
        <v>362</v>
      </c>
      <c r="D52" s="24">
        <v>403</v>
      </c>
      <c r="E52" s="10"/>
      <c r="F52" s="10"/>
      <c r="G52" s="10"/>
      <c r="H52" s="10"/>
      <c r="I52" s="10"/>
      <c r="J52" s="10"/>
      <c r="K52" s="10"/>
      <c r="L52" s="29">
        <v>302</v>
      </c>
      <c r="M52" s="23">
        <v>416</v>
      </c>
      <c r="N52" s="24">
        <v>241</v>
      </c>
      <c r="O52" s="10"/>
      <c r="P52" s="10"/>
      <c r="Q52" s="10"/>
      <c r="R52" s="10"/>
      <c r="S52" s="10"/>
      <c r="T52" s="10"/>
      <c r="U52" s="10"/>
      <c r="V52" s="10"/>
      <c r="W52" s="29">
        <v>178</v>
      </c>
      <c r="X52" s="23">
        <v>190</v>
      </c>
      <c r="Y52" s="24">
        <v>134</v>
      </c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</row>
    <row r="53" spans="1:38">
      <c r="A53" s="10"/>
      <c r="B53" s="29">
        <v>249</v>
      </c>
      <c r="C53" s="23">
        <v>363</v>
      </c>
      <c r="D53" s="24">
        <v>398</v>
      </c>
      <c r="E53" s="10"/>
      <c r="F53" s="10"/>
      <c r="G53" s="10"/>
      <c r="H53" s="10"/>
      <c r="I53" s="10"/>
      <c r="J53" s="10"/>
      <c r="K53" s="10"/>
      <c r="L53" s="29"/>
      <c r="M53" s="23">
        <v>272</v>
      </c>
      <c r="N53" s="24">
        <v>329</v>
      </c>
      <c r="O53" s="10"/>
      <c r="P53" s="10"/>
      <c r="Q53" s="10"/>
      <c r="R53" s="10"/>
      <c r="S53" s="10"/>
      <c r="T53" s="10"/>
      <c r="U53" s="10"/>
      <c r="V53" s="10"/>
      <c r="W53" s="29">
        <v>201</v>
      </c>
      <c r="X53" s="23">
        <v>175</v>
      </c>
      <c r="Y53" s="24">
        <v>132</v>
      </c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</row>
    <row r="54" spans="1:38">
      <c r="A54" s="10"/>
      <c r="B54" s="29">
        <v>291</v>
      </c>
      <c r="C54" s="23">
        <v>300</v>
      </c>
      <c r="D54" s="24">
        <v>401</v>
      </c>
      <c r="E54" s="10"/>
      <c r="F54" s="10"/>
      <c r="G54" s="10"/>
      <c r="H54" s="10"/>
      <c r="I54" s="10"/>
      <c r="J54" s="10"/>
      <c r="K54" s="10"/>
      <c r="L54" s="29"/>
      <c r="M54" s="23">
        <v>316</v>
      </c>
      <c r="N54" s="24">
        <v>272</v>
      </c>
      <c r="O54" s="10"/>
      <c r="P54" s="10"/>
      <c r="Q54" s="10"/>
      <c r="R54" s="10"/>
      <c r="S54" s="10"/>
      <c r="T54" s="10"/>
      <c r="U54" s="10"/>
      <c r="V54" s="10"/>
      <c r="W54" s="29">
        <v>147</v>
      </c>
      <c r="X54" s="23">
        <v>138</v>
      </c>
      <c r="Y54" s="24">
        <v>133</v>
      </c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</row>
    <row r="55" spans="1:38">
      <c r="A55" s="10"/>
      <c r="B55" s="29">
        <v>291</v>
      </c>
      <c r="C55" s="23">
        <v>361</v>
      </c>
      <c r="D55" s="24">
        <v>276</v>
      </c>
      <c r="E55" s="10"/>
      <c r="F55" s="10"/>
      <c r="G55" s="10"/>
      <c r="H55" s="10"/>
      <c r="I55" s="10"/>
      <c r="J55" s="10"/>
      <c r="K55" s="10"/>
      <c r="L55" s="29"/>
      <c r="M55" s="23">
        <v>408</v>
      </c>
      <c r="N55" s="24">
        <v>294</v>
      </c>
      <c r="O55" s="10"/>
      <c r="P55" s="10"/>
      <c r="Q55" s="10"/>
      <c r="R55" s="10"/>
      <c r="S55" s="10"/>
      <c r="T55" s="10"/>
      <c r="U55" s="10"/>
      <c r="V55" s="10"/>
      <c r="W55" s="29">
        <v>190</v>
      </c>
      <c r="X55" s="23">
        <v>172</v>
      </c>
      <c r="Y55" s="24">
        <v>132</v>
      </c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</row>
    <row r="56" spans="1:38">
      <c r="A56" s="10"/>
      <c r="B56" s="29">
        <v>349</v>
      </c>
      <c r="C56" s="23">
        <v>394</v>
      </c>
      <c r="D56" s="24">
        <v>379</v>
      </c>
      <c r="E56" s="10"/>
      <c r="F56" s="10"/>
      <c r="G56" s="10"/>
      <c r="H56" s="10"/>
      <c r="I56" s="10"/>
      <c r="J56" s="10"/>
      <c r="K56" s="10"/>
      <c r="L56" s="29"/>
      <c r="M56" s="23">
        <v>350</v>
      </c>
      <c r="N56" s="24">
        <v>226</v>
      </c>
      <c r="O56" s="10"/>
      <c r="P56" s="10"/>
      <c r="Q56" s="10"/>
      <c r="R56" s="10"/>
      <c r="S56" s="10"/>
      <c r="T56" s="10"/>
      <c r="U56" s="10"/>
      <c r="V56" s="10"/>
      <c r="W56" s="29">
        <v>175</v>
      </c>
      <c r="X56" s="23">
        <v>207</v>
      </c>
      <c r="Y56" s="24">
        <v>139</v>
      </c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</row>
    <row r="57" spans="1:38">
      <c r="A57" s="10"/>
      <c r="B57" s="29">
        <v>311</v>
      </c>
      <c r="C57" s="23">
        <v>374</v>
      </c>
      <c r="D57" s="24">
        <v>385</v>
      </c>
      <c r="E57" s="10"/>
      <c r="F57" s="10"/>
      <c r="G57" s="10"/>
      <c r="H57" s="10"/>
      <c r="I57" s="10"/>
      <c r="J57" s="10"/>
      <c r="K57" s="10"/>
      <c r="L57" s="29"/>
      <c r="M57" s="23">
        <v>245</v>
      </c>
      <c r="N57" s="24">
        <v>313</v>
      </c>
      <c r="O57" s="10"/>
      <c r="P57" s="10"/>
      <c r="Q57" s="10"/>
      <c r="R57" s="10"/>
      <c r="S57" s="10"/>
      <c r="T57" s="10"/>
      <c r="U57" s="10"/>
      <c r="V57" s="10"/>
      <c r="W57" s="29">
        <v>150</v>
      </c>
      <c r="X57" s="23">
        <v>196</v>
      </c>
      <c r="Y57" s="24">
        <v>105</v>
      </c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</row>
    <row r="58" spans="1:38">
      <c r="A58" s="10"/>
      <c r="B58" s="29">
        <v>235</v>
      </c>
      <c r="C58" s="23">
        <v>397</v>
      </c>
      <c r="D58" s="24">
        <v>280</v>
      </c>
      <c r="E58" s="10"/>
      <c r="F58" s="10"/>
      <c r="G58" s="10"/>
      <c r="H58" s="10"/>
      <c r="I58" s="10"/>
      <c r="J58" s="10"/>
      <c r="K58" s="10"/>
      <c r="L58" s="29"/>
      <c r="M58" s="23">
        <v>247</v>
      </c>
      <c r="N58" s="24">
        <v>209</v>
      </c>
      <c r="O58" s="10"/>
      <c r="P58" s="10"/>
      <c r="Q58" s="10"/>
      <c r="R58" s="10"/>
      <c r="S58" s="10"/>
      <c r="T58" s="10"/>
      <c r="U58" s="10"/>
      <c r="V58" s="10"/>
      <c r="W58" s="29">
        <v>190</v>
      </c>
      <c r="X58" s="23">
        <v>138</v>
      </c>
      <c r="Y58" s="24">
        <v>138</v>
      </c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</row>
    <row r="59" spans="1:38">
      <c r="A59" s="10"/>
      <c r="B59" s="29">
        <v>339</v>
      </c>
      <c r="C59" s="23">
        <v>351</v>
      </c>
      <c r="D59" s="24">
        <v>245</v>
      </c>
      <c r="E59" s="10"/>
      <c r="F59" s="10"/>
      <c r="G59" s="10"/>
      <c r="H59" s="10"/>
      <c r="I59" s="10"/>
      <c r="J59" s="10"/>
      <c r="K59" s="10"/>
      <c r="L59" s="29"/>
      <c r="M59" s="23">
        <v>273</v>
      </c>
      <c r="N59" s="24">
        <v>247</v>
      </c>
      <c r="O59" s="10"/>
      <c r="P59" s="10"/>
      <c r="Q59" s="10"/>
      <c r="R59" s="10"/>
      <c r="S59" s="10"/>
      <c r="T59" s="10"/>
      <c r="U59" s="10"/>
      <c r="V59" s="10"/>
      <c r="W59" s="29">
        <v>261</v>
      </c>
      <c r="X59" s="23">
        <v>171</v>
      </c>
      <c r="Y59" s="24">
        <v>111</v>
      </c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</row>
    <row r="60" spans="1:38">
      <c r="A60" s="10"/>
      <c r="B60" s="29">
        <v>332</v>
      </c>
      <c r="C60" s="23">
        <v>338</v>
      </c>
      <c r="D60" s="24">
        <v>280</v>
      </c>
      <c r="E60" s="10"/>
      <c r="F60" s="10"/>
      <c r="G60" s="10"/>
      <c r="H60" s="10"/>
      <c r="I60" s="10"/>
      <c r="J60" s="10"/>
      <c r="K60" s="10"/>
      <c r="L60" s="29"/>
      <c r="M60" s="23">
        <v>443</v>
      </c>
      <c r="N60" s="24">
        <v>247</v>
      </c>
      <c r="O60" s="10"/>
      <c r="P60" s="10"/>
      <c r="Q60" s="10"/>
      <c r="R60" s="10"/>
      <c r="S60" s="10"/>
      <c r="T60" s="10"/>
      <c r="U60" s="10"/>
      <c r="V60" s="10"/>
      <c r="W60" s="29">
        <v>172</v>
      </c>
      <c r="X60" s="23">
        <v>167</v>
      </c>
      <c r="Y60" s="24">
        <v>117</v>
      </c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</row>
    <row r="61" spans="1:38">
      <c r="A61" s="10"/>
      <c r="B61" s="29">
        <v>355</v>
      </c>
      <c r="C61" s="23">
        <v>365</v>
      </c>
      <c r="D61" s="24">
        <v>409</v>
      </c>
      <c r="E61" s="10"/>
      <c r="F61" s="10"/>
      <c r="G61" s="10"/>
      <c r="H61" s="10"/>
      <c r="I61" s="10"/>
      <c r="J61" s="10"/>
      <c r="K61" s="10"/>
      <c r="L61" s="29"/>
      <c r="M61" s="23">
        <v>274</v>
      </c>
      <c r="N61" s="24">
        <v>306</v>
      </c>
      <c r="O61" s="10"/>
      <c r="P61" s="10"/>
      <c r="Q61" s="10"/>
      <c r="R61" s="10"/>
      <c r="S61" s="10"/>
      <c r="T61" s="10"/>
      <c r="U61" s="10"/>
      <c r="V61" s="10"/>
      <c r="W61" s="29">
        <v>213</v>
      </c>
      <c r="X61" s="23">
        <v>161</v>
      </c>
      <c r="Y61" s="24">
        <v>148</v>
      </c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</row>
    <row r="62" spans="1:38">
      <c r="A62" s="10"/>
      <c r="B62" s="29">
        <v>398</v>
      </c>
      <c r="C62" s="23">
        <v>368</v>
      </c>
      <c r="D62" s="24">
        <v>387</v>
      </c>
      <c r="E62" s="10"/>
      <c r="F62" s="10"/>
      <c r="G62" s="10"/>
      <c r="H62" s="10"/>
      <c r="I62" s="10"/>
      <c r="J62" s="10"/>
      <c r="K62" s="10"/>
      <c r="L62" s="29"/>
      <c r="M62" s="23">
        <v>331</v>
      </c>
      <c r="N62" s="24">
        <v>303</v>
      </c>
      <c r="O62" s="10"/>
      <c r="P62" s="10"/>
      <c r="Q62" s="10"/>
      <c r="R62" s="10"/>
      <c r="S62" s="10"/>
      <c r="T62" s="10"/>
      <c r="U62" s="10"/>
      <c r="V62" s="10"/>
      <c r="W62" s="29"/>
      <c r="X62" s="23">
        <v>164</v>
      </c>
      <c r="Y62" s="24">
        <v>106</v>
      </c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</row>
    <row r="63" spans="1:38">
      <c r="A63" s="10"/>
      <c r="B63" s="29">
        <v>313</v>
      </c>
      <c r="C63" s="23">
        <v>263</v>
      </c>
      <c r="D63" s="24">
        <v>327</v>
      </c>
      <c r="E63" s="10"/>
      <c r="F63" s="10"/>
      <c r="G63" s="10"/>
      <c r="H63" s="10"/>
      <c r="I63" s="10"/>
      <c r="J63" s="10"/>
      <c r="K63" s="10"/>
      <c r="L63" s="29"/>
      <c r="M63" s="23">
        <v>373</v>
      </c>
      <c r="N63" s="24">
        <v>286</v>
      </c>
      <c r="O63" s="10"/>
      <c r="P63" s="10"/>
      <c r="Q63" s="10"/>
      <c r="R63" s="10"/>
      <c r="S63" s="10"/>
      <c r="T63" s="10"/>
      <c r="U63" s="10"/>
      <c r="V63" s="10"/>
      <c r="W63" s="29"/>
      <c r="X63" s="23">
        <v>124</v>
      </c>
      <c r="Y63" s="24">
        <v>115</v>
      </c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</row>
    <row r="64" spans="1:38">
      <c r="A64" s="10"/>
      <c r="B64" s="29">
        <v>319</v>
      </c>
      <c r="C64" s="23">
        <v>293</v>
      </c>
      <c r="D64" s="24">
        <v>382</v>
      </c>
      <c r="E64" s="10"/>
      <c r="F64" s="10"/>
      <c r="G64" s="10"/>
      <c r="H64" s="10"/>
      <c r="I64" s="10"/>
      <c r="J64" s="10"/>
      <c r="K64" s="10"/>
      <c r="L64" s="29"/>
      <c r="M64" s="23">
        <v>330</v>
      </c>
      <c r="N64" s="24">
        <v>274</v>
      </c>
      <c r="O64" s="10"/>
      <c r="P64" s="10"/>
      <c r="Q64" s="10"/>
      <c r="R64" s="10"/>
      <c r="S64" s="10"/>
      <c r="T64" s="10"/>
      <c r="U64" s="10"/>
      <c r="V64" s="10"/>
      <c r="W64" s="29"/>
      <c r="X64" s="23">
        <v>165</v>
      </c>
      <c r="Y64" s="24">
        <v>154</v>
      </c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</row>
    <row r="65" spans="1:38">
      <c r="A65" s="10"/>
      <c r="B65" s="29">
        <v>254</v>
      </c>
      <c r="C65" s="23">
        <v>288</v>
      </c>
      <c r="D65" s="24">
        <v>374</v>
      </c>
      <c r="E65" s="10"/>
      <c r="F65" s="10"/>
      <c r="G65" s="10"/>
      <c r="H65" s="10"/>
      <c r="I65" s="10"/>
      <c r="J65" s="10"/>
      <c r="K65" s="10"/>
      <c r="L65" s="29"/>
      <c r="M65" s="23">
        <v>270</v>
      </c>
      <c r="N65" s="24">
        <v>278</v>
      </c>
      <c r="O65" s="10"/>
      <c r="P65" s="10"/>
      <c r="Q65" s="10"/>
      <c r="R65" s="10"/>
      <c r="S65" s="10"/>
      <c r="T65" s="10"/>
      <c r="U65" s="10"/>
      <c r="V65" s="10"/>
      <c r="W65" s="29"/>
      <c r="X65" s="23">
        <v>123</v>
      </c>
      <c r="Y65" s="24">
        <v>123</v>
      </c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</row>
    <row r="66" spans="1:38">
      <c r="A66" s="10"/>
      <c r="B66" s="29">
        <v>278</v>
      </c>
      <c r="C66" s="23">
        <v>298</v>
      </c>
      <c r="D66" s="24">
        <v>371</v>
      </c>
      <c r="E66" s="10"/>
      <c r="F66" s="10"/>
      <c r="G66" s="10"/>
      <c r="H66" s="10"/>
      <c r="I66" s="10"/>
      <c r="J66" s="10"/>
      <c r="K66" s="10"/>
      <c r="L66" s="29"/>
      <c r="M66" s="23">
        <v>261</v>
      </c>
      <c r="N66" s="24">
        <v>319</v>
      </c>
      <c r="O66" s="10"/>
      <c r="P66" s="10"/>
      <c r="Q66" s="10"/>
      <c r="R66" s="10"/>
      <c r="S66" s="10"/>
      <c r="T66" s="10"/>
      <c r="U66" s="10"/>
      <c r="V66" s="10"/>
      <c r="W66" s="29"/>
      <c r="X66" s="23">
        <v>166</v>
      </c>
      <c r="Y66" s="24">
        <v>130</v>
      </c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</row>
    <row r="67" spans="1:38">
      <c r="A67" s="10"/>
      <c r="B67" s="29">
        <v>429</v>
      </c>
      <c r="C67" s="23">
        <v>372</v>
      </c>
      <c r="D67" s="24">
        <v>288</v>
      </c>
      <c r="E67" s="10"/>
      <c r="F67" s="10"/>
      <c r="G67" s="10"/>
      <c r="H67" s="10"/>
      <c r="I67" s="10"/>
      <c r="J67" s="10"/>
      <c r="K67" s="10"/>
      <c r="L67" s="29"/>
      <c r="M67" s="23">
        <v>183</v>
      </c>
      <c r="N67" s="24"/>
      <c r="O67" s="10"/>
      <c r="P67" s="10"/>
      <c r="Q67" s="10"/>
      <c r="R67" s="10"/>
      <c r="S67" s="10"/>
      <c r="T67" s="10"/>
      <c r="U67" s="10"/>
      <c r="V67" s="10"/>
      <c r="W67" s="29"/>
      <c r="X67" s="23">
        <v>166</v>
      </c>
      <c r="Y67" s="24">
        <v>115</v>
      </c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</row>
    <row r="68" spans="1:38">
      <c r="A68" s="10"/>
      <c r="B68" s="29">
        <v>317</v>
      </c>
      <c r="C68" s="23">
        <v>447</v>
      </c>
      <c r="D68" s="24">
        <v>233</v>
      </c>
      <c r="E68" s="10"/>
      <c r="F68" s="10"/>
      <c r="G68" s="10"/>
      <c r="H68" s="10"/>
      <c r="I68" s="10"/>
      <c r="J68" s="10"/>
      <c r="K68" s="10"/>
      <c r="L68" s="29"/>
      <c r="M68" s="23">
        <v>411</v>
      </c>
      <c r="N68" s="24"/>
      <c r="O68" s="10"/>
      <c r="P68" s="10"/>
      <c r="Q68" s="10"/>
      <c r="R68" s="10"/>
      <c r="S68" s="10"/>
      <c r="T68" s="10"/>
      <c r="U68" s="10"/>
      <c r="V68" s="10"/>
      <c r="W68" s="29"/>
      <c r="X68" s="23">
        <v>123</v>
      </c>
      <c r="Y68" s="24">
        <v>103</v>
      </c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</row>
    <row r="69" spans="1:38">
      <c r="A69" s="10"/>
      <c r="B69" s="29">
        <v>293</v>
      </c>
      <c r="C69" s="23">
        <v>308</v>
      </c>
      <c r="D69" s="24">
        <v>406</v>
      </c>
      <c r="E69" s="10"/>
      <c r="F69" s="10"/>
      <c r="G69" s="10"/>
      <c r="H69" s="10"/>
      <c r="I69" s="10"/>
      <c r="J69" s="10"/>
      <c r="K69" s="10"/>
      <c r="L69" s="29"/>
      <c r="M69" s="23">
        <v>292</v>
      </c>
      <c r="N69" s="24"/>
      <c r="O69" s="10"/>
      <c r="P69" s="10"/>
      <c r="Q69" s="10"/>
      <c r="R69" s="10"/>
      <c r="S69" s="10"/>
      <c r="T69" s="10"/>
      <c r="U69" s="10"/>
      <c r="V69" s="10"/>
      <c r="W69" s="29"/>
      <c r="X69" s="23">
        <v>194</v>
      </c>
      <c r="Y69" s="24">
        <v>101</v>
      </c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</row>
    <row r="70" spans="1:38">
      <c r="A70" s="10"/>
      <c r="B70" s="29">
        <v>260</v>
      </c>
      <c r="C70" s="23">
        <v>218</v>
      </c>
      <c r="D70" s="24">
        <v>362</v>
      </c>
      <c r="E70" s="10"/>
      <c r="F70" s="10"/>
      <c r="G70" s="10"/>
      <c r="H70" s="10"/>
      <c r="I70" s="10"/>
      <c r="J70" s="10"/>
      <c r="K70" s="10"/>
      <c r="L70" s="29"/>
      <c r="M70" s="23">
        <v>299</v>
      </c>
      <c r="N70" s="24"/>
      <c r="O70" s="10"/>
      <c r="P70" s="10"/>
      <c r="Q70" s="10"/>
      <c r="R70" s="10"/>
      <c r="S70" s="10"/>
      <c r="T70" s="10"/>
      <c r="U70" s="10"/>
      <c r="V70" s="10"/>
      <c r="W70" s="29"/>
      <c r="X70" s="23">
        <v>187</v>
      </c>
      <c r="Y70" s="24">
        <v>121</v>
      </c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</row>
    <row r="71" spans="1:38">
      <c r="A71" s="10"/>
      <c r="B71" s="29">
        <v>303</v>
      </c>
      <c r="C71" s="23">
        <v>357</v>
      </c>
      <c r="D71" s="24">
        <v>328</v>
      </c>
      <c r="E71" s="10"/>
      <c r="F71" s="10"/>
      <c r="G71" s="10"/>
      <c r="H71" s="10"/>
      <c r="I71" s="10"/>
      <c r="J71" s="10"/>
      <c r="K71" s="10"/>
      <c r="L71" s="29"/>
      <c r="M71" s="23">
        <v>379</v>
      </c>
      <c r="N71" s="24"/>
      <c r="O71" s="10"/>
      <c r="P71" s="10"/>
      <c r="Q71" s="10"/>
      <c r="R71" s="10"/>
      <c r="S71" s="10"/>
      <c r="T71" s="10"/>
      <c r="U71" s="10"/>
      <c r="V71" s="10"/>
      <c r="W71" s="29"/>
      <c r="X71" s="23">
        <v>168</v>
      </c>
      <c r="Y71" s="24">
        <v>113</v>
      </c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</row>
    <row r="72" spans="1:38">
      <c r="A72" s="10"/>
      <c r="B72" s="29">
        <v>394</v>
      </c>
      <c r="C72" s="23">
        <v>507</v>
      </c>
      <c r="D72" s="24">
        <v>412</v>
      </c>
      <c r="E72" s="10"/>
      <c r="F72" s="10"/>
      <c r="G72" s="10"/>
      <c r="H72" s="10"/>
      <c r="I72" s="10"/>
      <c r="J72" s="10"/>
      <c r="K72" s="10"/>
      <c r="L72" s="29"/>
      <c r="M72" s="23">
        <v>262</v>
      </c>
      <c r="N72" s="24"/>
      <c r="O72" s="10"/>
      <c r="P72" s="10"/>
      <c r="Q72" s="10"/>
      <c r="R72" s="10"/>
      <c r="S72" s="10"/>
      <c r="T72" s="10"/>
      <c r="U72" s="10"/>
      <c r="V72" s="10"/>
      <c r="W72" s="29"/>
      <c r="X72" s="23">
        <v>181</v>
      </c>
      <c r="Y72" s="24">
        <v>108</v>
      </c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</row>
    <row r="73" spans="1:38">
      <c r="A73" s="10"/>
      <c r="B73" s="29">
        <v>334</v>
      </c>
      <c r="C73" s="23">
        <v>433</v>
      </c>
      <c r="D73" s="24">
        <v>155</v>
      </c>
      <c r="E73" s="10"/>
      <c r="F73" s="10"/>
      <c r="G73" s="10"/>
      <c r="H73" s="10"/>
      <c r="I73" s="10"/>
      <c r="J73" s="10"/>
      <c r="K73" s="10"/>
      <c r="L73" s="29"/>
      <c r="M73" s="23">
        <v>295</v>
      </c>
      <c r="N73" s="24"/>
      <c r="O73" s="10"/>
      <c r="P73" s="10"/>
      <c r="Q73" s="10"/>
      <c r="R73" s="10"/>
      <c r="S73" s="10"/>
      <c r="T73" s="10"/>
      <c r="U73" s="10"/>
      <c r="V73" s="10"/>
      <c r="W73" s="29"/>
      <c r="X73" s="23">
        <v>192</v>
      </c>
      <c r="Y73" s="24">
        <v>116</v>
      </c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</row>
    <row r="74" spans="1:38">
      <c r="A74" s="10"/>
      <c r="B74" s="29">
        <v>294</v>
      </c>
      <c r="C74" s="23">
        <v>436</v>
      </c>
      <c r="D74" s="24">
        <v>265</v>
      </c>
      <c r="E74" s="10"/>
      <c r="F74" s="10"/>
      <c r="G74" s="10"/>
      <c r="H74" s="10"/>
      <c r="I74" s="10"/>
      <c r="J74" s="10"/>
      <c r="K74" s="10"/>
      <c r="L74" s="29"/>
      <c r="M74" s="23">
        <v>239</v>
      </c>
      <c r="N74" s="24"/>
      <c r="O74" s="10"/>
      <c r="P74" s="10"/>
      <c r="Q74" s="10"/>
      <c r="R74" s="10"/>
      <c r="S74" s="10"/>
      <c r="T74" s="10"/>
      <c r="U74" s="10"/>
      <c r="V74" s="10"/>
      <c r="W74" s="29"/>
      <c r="X74" s="23">
        <v>198</v>
      </c>
      <c r="Y74" s="24">
        <v>97</v>
      </c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</row>
    <row r="75" spans="1:38">
      <c r="A75" s="10"/>
      <c r="B75" s="29">
        <v>320</v>
      </c>
      <c r="C75" s="23">
        <v>409</v>
      </c>
      <c r="D75" s="24">
        <v>260</v>
      </c>
      <c r="E75" s="10"/>
      <c r="F75" s="10"/>
      <c r="G75" s="10"/>
      <c r="H75" s="10"/>
      <c r="I75" s="10"/>
      <c r="J75" s="10"/>
      <c r="K75" s="10"/>
      <c r="L75" s="29"/>
      <c r="M75" s="23">
        <v>341</v>
      </c>
      <c r="N75" s="24"/>
      <c r="O75" s="10"/>
      <c r="P75" s="10"/>
      <c r="Q75" s="10"/>
      <c r="R75" s="10"/>
      <c r="S75" s="10"/>
      <c r="T75" s="10"/>
      <c r="U75" s="10"/>
      <c r="V75" s="10"/>
      <c r="W75" s="29"/>
      <c r="X75" s="23">
        <v>201</v>
      </c>
      <c r="Y75" s="24">
        <v>142</v>
      </c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</row>
    <row r="76" spans="1:38">
      <c r="A76" s="10"/>
      <c r="B76" s="29">
        <v>297</v>
      </c>
      <c r="C76" s="23">
        <v>296</v>
      </c>
      <c r="D76" s="24">
        <v>297</v>
      </c>
      <c r="E76" s="10"/>
      <c r="F76" s="10"/>
      <c r="G76" s="10"/>
      <c r="H76" s="10"/>
      <c r="I76" s="10"/>
      <c r="J76" s="10"/>
      <c r="K76" s="10"/>
      <c r="L76" s="29"/>
      <c r="M76" s="23">
        <v>327</v>
      </c>
      <c r="N76" s="24"/>
      <c r="O76" s="10"/>
      <c r="P76" s="10"/>
      <c r="Q76" s="10"/>
      <c r="R76" s="10"/>
      <c r="S76" s="10"/>
      <c r="T76" s="10"/>
      <c r="U76" s="10"/>
      <c r="V76" s="10"/>
      <c r="W76" s="29"/>
      <c r="X76" s="23">
        <v>128</v>
      </c>
      <c r="Y76" s="24">
        <v>126</v>
      </c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</row>
    <row r="77" spans="1:38">
      <c r="A77" s="10"/>
      <c r="B77" s="29">
        <v>277</v>
      </c>
      <c r="C77" s="23">
        <v>326</v>
      </c>
      <c r="D77" s="24">
        <v>304</v>
      </c>
      <c r="E77" s="10"/>
      <c r="F77" s="10"/>
      <c r="G77" s="10"/>
      <c r="H77" s="10"/>
      <c r="I77" s="10"/>
      <c r="J77" s="10"/>
      <c r="K77" s="10"/>
      <c r="L77" s="29"/>
      <c r="M77" s="23">
        <v>417</v>
      </c>
      <c r="N77" s="24"/>
      <c r="O77" s="10"/>
      <c r="P77" s="10"/>
      <c r="Q77" s="10"/>
      <c r="R77" s="10"/>
      <c r="S77" s="10"/>
      <c r="T77" s="10"/>
      <c r="U77" s="10"/>
      <c r="V77" s="10"/>
      <c r="W77" s="29"/>
      <c r="X77" s="23">
        <v>164</v>
      </c>
      <c r="Y77" s="24">
        <v>103</v>
      </c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</row>
    <row r="78" spans="1:38">
      <c r="A78" s="10"/>
      <c r="B78" s="29">
        <v>379</v>
      </c>
      <c r="C78" s="23">
        <v>341</v>
      </c>
      <c r="D78" s="24">
        <v>341</v>
      </c>
      <c r="E78" s="10"/>
      <c r="F78" s="10"/>
      <c r="G78" s="10"/>
      <c r="H78" s="10"/>
      <c r="I78" s="10"/>
      <c r="J78" s="10"/>
      <c r="K78" s="10"/>
      <c r="L78" s="29"/>
      <c r="M78" s="23">
        <v>410</v>
      </c>
      <c r="N78" s="24"/>
      <c r="O78" s="10"/>
      <c r="P78" s="10"/>
      <c r="Q78" s="10"/>
      <c r="R78" s="10"/>
      <c r="S78" s="10"/>
      <c r="T78" s="10"/>
      <c r="U78" s="10"/>
      <c r="V78" s="10"/>
      <c r="W78" s="29"/>
      <c r="X78" s="23">
        <v>163</v>
      </c>
      <c r="Y78" s="24">
        <v>105</v>
      </c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</row>
    <row r="79" spans="1:38">
      <c r="A79" s="10"/>
      <c r="B79" s="29">
        <v>382</v>
      </c>
      <c r="C79" s="23">
        <v>289</v>
      </c>
      <c r="D79" s="24">
        <v>288</v>
      </c>
      <c r="E79" s="10"/>
      <c r="F79" s="10"/>
      <c r="G79" s="10"/>
      <c r="H79" s="10"/>
      <c r="I79" s="10"/>
      <c r="J79" s="10"/>
      <c r="K79" s="10"/>
      <c r="L79" s="29"/>
      <c r="M79" s="23">
        <v>239</v>
      </c>
      <c r="N79" s="24"/>
      <c r="O79" s="10"/>
      <c r="P79" s="10"/>
      <c r="Q79" s="10"/>
      <c r="R79" s="10"/>
      <c r="S79" s="10"/>
      <c r="T79" s="10"/>
      <c r="U79" s="10"/>
      <c r="V79" s="10"/>
      <c r="W79" s="29"/>
      <c r="X79" s="23">
        <v>143</v>
      </c>
      <c r="Y79" s="24">
        <v>103</v>
      </c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</row>
    <row r="80" spans="1:38">
      <c r="A80" s="10"/>
      <c r="B80" s="29">
        <v>325</v>
      </c>
      <c r="C80" s="23">
        <v>474</v>
      </c>
      <c r="D80" s="24">
        <v>292</v>
      </c>
      <c r="E80" s="10"/>
      <c r="F80" s="10"/>
      <c r="G80" s="10"/>
      <c r="H80" s="10"/>
      <c r="I80" s="10"/>
      <c r="J80" s="10"/>
      <c r="K80" s="10"/>
      <c r="L80" s="29"/>
      <c r="M80" s="23">
        <v>450</v>
      </c>
      <c r="N80" s="24"/>
      <c r="O80" s="10"/>
      <c r="P80" s="10"/>
      <c r="Q80" s="10"/>
      <c r="R80" s="10"/>
      <c r="S80" s="10"/>
      <c r="T80" s="10"/>
      <c r="U80" s="10"/>
      <c r="V80" s="10"/>
      <c r="W80" s="29"/>
      <c r="X80" s="23">
        <v>200</v>
      </c>
      <c r="Y80" s="24">
        <v>147</v>
      </c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</row>
    <row r="81" spans="1:38">
      <c r="A81" s="10"/>
      <c r="B81" s="29">
        <v>336</v>
      </c>
      <c r="C81" s="23">
        <v>272</v>
      </c>
      <c r="D81" s="24">
        <v>285</v>
      </c>
      <c r="E81" s="10"/>
      <c r="F81" s="10"/>
      <c r="G81" s="10"/>
      <c r="H81" s="10"/>
      <c r="I81" s="10"/>
      <c r="J81" s="10"/>
      <c r="K81" s="10"/>
      <c r="L81" s="29"/>
      <c r="M81" s="23">
        <v>270</v>
      </c>
      <c r="N81" s="24"/>
      <c r="O81" s="10"/>
      <c r="P81" s="10"/>
      <c r="Q81" s="10"/>
      <c r="R81" s="10"/>
      <c r="S81" s="10"/>
      <c r="T81" s="10"/>
      <c r="U81" s="10"/>
      <c r="V81" s="10"/>
      <c r="W81" s="29"/>
      <c r="X81" s="23">
        <v>165</v>
      </c>
      <c r="Y81" s="24">
        <v>105</v>
      </c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</row>
    <row r="82" spans="1:38">
      <c r="A82" s="10"/>
      <c r="B82" s="29">
        <v>255</v>
      </c>
      <c r="C82" s="23">
        <v>266</v>
      </c>
      <c r="D82" s="24">
        <v>351</v>
      </c>
      <c r="E82" s="10"/>
      <c r="F82" s="10"/>
      <c r="G82" s="10"/>
      <c r="H82" s="10"/>
      <c r="I82" s="10"/>
      <c r="J82" s="10"/>
      <c r="K82" s="10"/>
      <c r="L82" s="29"/>
      <c r="M82" s="23">
        <v>348</v>
      </c>
      <c r="N82" s="24"/>
      <c r="O82" s="10"/>
      <c r="P82" s="10"/>
      <c r="Q82" s="10"/>
      <c r="R82" s="10"/>
      <c r="S82" s="10"/>
      <c r="T82" s="10"/>
      <c r="U82" s="10"/>
      <c r="V82" s="10"/>
      <c r="W82" s="29"/>
      <c r="X82" s="23">
        <v>200</v>
      </c>
      <c r="Y82" s="24">
        <v>151</v>
      </c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</row>
    <row r="83" spans="1:38">
      <c r="A83" s="10"/>
      <c r="B83" s="29">
        <v>262</v>
      </c>
      <c r="C83" s="23">
        <v>416</v>
      </c>
      <c r="D83" s="24">
        <v>357</v>
      </c>
      <c r="E83" s="10"/>
      <c r="F83" s="10"/>
      <c r="G83" s="10"/>
      <c r="H83" s="10"/>
      <c r="I83" s="10"/>
      <c r="J83" s="10"/>
      <c r="K83" s="10"/>
      <c r="L83" s="29"/>
      <c r="M83" s="23">
        <v>381</v>
      </c>
      <c r="N83" s="24"/>
      <c r="O83" s="10"/>
      <c r="P83" s="10"/>
      <c r="Q83" s="10"/>
      <c r="R83" s="10"/>
      <c r="S83" s="10"/>
      <c r="T83" s="10"/>
      <c r="U83" s="10"/>
      <c r="V83" s="10"/>
      <c r="W83" s="29"/>
      <c r="X83" s="23">
        <v>155</v>
      </c>
      <c r="Y83" s="24">
        <v>126</v>
      </c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</row>
    <row r="84" spans="1:38">
      <c r="A84" s="10"/>
      <c r="B84" s="29">
        <v>244</v>
      </c>
      <c r="C84" s="23">
        <v>320</v>
      </c>
      <c r="D84" s="24">
        <v>408</v>
      </c>
      <c r="E84" s="10"/>
      <c r="F84" s="10"/>
      <c r="G84" s="10"/>
      <c r="H84" s="10"/>
      <c r="I84" s="10"/>
      <c r="J84" s="10"/>
      <c r="K84" s="10"/>
      <c r="L84" s="29"/>
      <c r="M84" s="23">
        <v>443</v>
      </c>
      <c r="N84" s="24"/>
      <c r="O84" s="10"/>
      <c r="P84" s="10"/>
      <c r="Q84" s="10"/>
      <c r="R84" s="10"/>
      <c r="S84" s="10"/>
      <c r="T84" s="10"/>
      <c r="U84" s="10"/>
      <c r="V84" s="10"/>
      <c r="W84" s="29"/>
      <c r="X84" s="23">
        <v>226</v>
      </c>
      <c r="Y84" s="24">
        <v>139</v>
      </c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</row>
    <row r="85" spans="1:38">
      <c r="A85" s="10"/>
      <c r="B85" s="29">
        <v>214</v>
      </c>
      <c r="C85" s="23">
        <v>475</v>
      </c>
      <c r="D85" s="24">
        <v>232</v>
      </c>
      <c r="E85" s="10"/>
      <c r="F85" s="10"/>
      <c r="G85" s="10"/>
      <c r="H85" s="10"/>
      <c r="I85" s="10"/>
      <c r="J85" s="10"/>
      <c r="K85" s="10"/>
      <c r="L85" s="29"/>
      <c r="M85" s="23">
        <v>331</v>
      </c>
      <c r="N85" s="24"/>
      <c r="O85" s="10"/>
      <c r="P85" s="10"/>
      <c r="Q85" s="10"/>
      <c r="R85" s="10"/>
      <c r="S85" s="10"/>
      <c r="T85" s="10"/>
      <c r="U85" s="10"/>
      <c r="V85" s="10"/>
      <c r="W85" s="29"/>
      <c r="X85" s="23">
        <v>182</v>
      </c>
      <c r="Y85" s="24">
        <v>169</v>
      </c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</row>
    <row r="86" spans="1:38">
      <c r="A86" s="10"/>
      <c r="B86" s="29">
        <v>269</v>
      </c>
      <c r="C86" s="23">
        <v>433</v>
      </c>
      <c r="D86" s="24">
        <v>355</v>
      </c>
      <c r="E86" s="10"/>
      <c r="F86" s="10"/>
      <c r="G86" s="10"/>
      <c r="H86" s="10"/>
      <c r="I86" s="10"/>
      <c r="J86" s="10"/>
      <c r="K86" s="10"/>
      <c r="L86" s="29"/>
      <c r="M86" s="23">
        <v>394</v>
      </c>
      <c r="N86" s="24"/>
      <c r="O86" s="10"/>
      <c r="P86" s="10"/>
      <c r="Q86" s="10"/>
      <c r="R86" s="10"/>
      <c r="S86" s="10"/>
      <c r="T86" s="10"/>
      <c r="U86" s="10"/>
      <c r="V86" s="10"/>
      <c r="W86" s="29"/>
      <c r="X86" s="23">
        <v>157</v>
      </c>
      <c r="Y86" s="24">
        <v>144</v>
      </c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</row>
    <row r="87" spans="1:38">
      <c r="A87" s="10"/>
      <c r="B87" s="29">
        <v>203</v>
      </c>
      <c r="C87" s="23">
        <v>342</v>
      </c>
      <c r="D87" s="24"/>
      <c r="E87" s="10"/>
      <c r="F87" s="10"/>
      <c r="G87" s="10"/>
      <c r="H87" s="10"/>
      <c r="I87" s="10"/>
      <c r="J87" s="10"/>
      <c r="K87" s="10"/>
      <c r="L87" s="29"/>
      <c r="M87" s="23">
        <v>486</v>
      </c>
      <c r="N87" s="24"/>
      <c r="O87" s="10"/>
      <c r="P87" s="10"/>
      <c r="Q87" s="10"/>
      <c r="R87" s="10"/>
      <c r="S87" s="10"/>
      <c r="T87" s="10"/>
      <c r="U87" s="10"/>
      <c r="V87" s="10"/>
      <c r="W87" s="29"/>
      <c r="X87" s="23">
        <v>245</v>
      </c>
      <c r="Y87" s="24">
        <v>141</v>
      </c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</row>
    <row r="88" spans="1:38">
      <c r="A88" s="10"/>
      <c r="B88" s="29">
        <v>205</v>
      </c>
      <c r="C88" s="23">
        <v>333</v>
      </c>
      <c r="D88" s="24"/>
      <c r="E88" s="10"/>
      <c r="F88" s="10"/>
      <c r="G88" s="10"/>
      <c r="H88" s="10"/>
      <c r="I88" s="10"/>
      <c r="J88" s="10"/>
      <c r="K88" s="10"/>
      <c r="L88" s="29"/>
      <c r="M88" s="23">
        <v>507</v>
      </c>
      <c r="N88" s="24"/>
      <c r="O88" s="10"/>
      <c r="P88" s="10"/>
      <c r="Q88" s="10"/>
      <c r="R88" s="10"/>
      <c r="S88" s="10"/>
      <c r="T88" s="10"/>
      <c r="U88" s="10"/>
      <c r="V88" s="10"/>
      <c r="W88" s="29"/>
      <c r="X88" s="23">
        <v>174</v>
      </c>
      <c r="Y88" s="24">
        <v>130</v>
      </c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</row>
    <row r="89" spans="1:38">
      <c r="A89" s="10"/>
      <c r="B89" s="29">
        <v>225</v>
      </c>
      <c r="C89" s="23">
        <v>261</v>
      </c>
      <c r="D89" s="24"/>
      <c r="E89" s="10"/>
      <c r="F89" s="10"/>
      <c r="G89" s="10"/>
      <c r="H89" s="10"/>
      <c r="I89" s="10"/>
      <c r="J89" s="10"/>
      <c r="K89" s="10"/>
      <c r="L89" s="29"/>
      <c r="M89" s="23">
        <v>394</v>
      </c>
      <c r="N89" s="24"/>
      <c r="O89" s="10"/>
      <c r="P89" s="10"/>
      <c r="Q89" s="10"/>
      <c r="R89" s="10"/>
      <c r="S89" s="10"/>
      <c r="T89" s="10"/>
      <c r="U89" s="10"/>
      <c r="V89" s="10"/>
      <c r="W89" s="29"/>
      <c r="X89" s="23">
        <v>141</v>
      </c>
      <c r="Y89" s="24">
        <v>156</v>
      </c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</row>
    <row r="90" spans="1:38">
      <c r="A90" s="10"/>
      <c r="B90" s="29">
        <v>251</v>
      </c>
      <c r="C90" s="23">
        <v>413</v>
      </c>
      <c r="D90" s="24"/>
      <c r="E90" s="10"/>
      <c r="F90" s="10"/>
      <c r="G90" s="10"/>
      <c r="H90" s="10"/>
      <c r="I90" s="10"/>
      <c r="J90" s="10"/>
      <c r="K90" s="10"/>
      <c r="L90" s="29"/>
      <c r="M90" s="23">
        <v>411</v>
      </c>
      <c r="N90" s="24"/>
      <c r="O90" s="10"/>
      <c r="P90" s="10"/>
      <c r="Q90" s="10"/>
      <c r="R90" s="10"/>
      <c r="S90" s="10"/>
      <c r="T90" s="10"/>
      <c r="U90" s="10"/>
      <c r="V90" s="10"/>
      <c r="W90" s="29"/>
      <c r="X90" s="23">
        <v>179</v>
      </c>
      <c r="Y90" s="24">
        <v>145</v>
      </c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</row>
    <row r="91" spans="1:38">
      <c r="A91" s="10"/>
      <c r="B91" s="29">
        <v>260</v>
      </c>
      <c r="C91" s="23">
        <v>421</v>
      </c>
      <c r="D91" s="24"/>
      <c r="E91" s="10"/>
      <c r="F91" s="10"/>
      <c r="G91" s="10"/>
      <c r="H91" s="10"/>
      <c r="I91" s="10"/>
      <c r="J91" s="10"/>
      <c r="K91" s="10"/>
      <c r="L91" s="29"/>
      <c r="M91" s="23">
        <v>287</v>
      </c>
      <c r="N91" s="24"/>
      <c r="O91" s="10"/>
      <c r="P91" s="10"/>
      <c r="Q91" s="10"/>
      <c r="R91" s="10"/>
      <c r="S91" s="10"/>
      <c r="T91" s="10"/>
      <c r="U91" s="10"/>
      <c r="V91" s="10"/>
      <c r="W91" s="29"/>
      <c r="X91" s="23">
        <v>165</v>
      </c>
      <c r="Y91" s="24">
        <v>165</v>
      </c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</row>
    <row r="92" spans="1:38">
      <c r="A92" s="10"/>
      <c r="B92" s="29">
        <v>220</v>
      </c>
      <c r="C92" s="23">
        <v>301</v>
      </c>
      <c r="D92" s="24"/>
      <c r="E92" s="10"/>
      <c r="F92" s="10"/>
      <c r="G92" s="10"/>
      <c r="H92" s="10"/>
      <c r="I92" s="10"/>
      <c r="J92" s="10"/>
      <c r="K92" s="10"/>
      <c r="L92" s="29"/>
      <c r="M92" s="23">
        <v>342</v>
      </c>
      <c r="N92" s="24"/>
      <c r="O92" s="10"/>
      <c r="P92" s="10"/>
      <c r="Q92" s="10"/>
      <c r="R92" s="10"/>
      <c r="S92" s="10"/>
      <c r="T92" s="10"/>
      <c r="U92" s="10"/>
      <c r="V92" s="10"/>
      <c r="W92" s="29"/>
      <c r="X92" s="23">
        <v>153</v>
      </c>
      <c r="Y92" s="24">
        <v>125</v>
      </c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</row>
    <row r="93" spans="1:38">
      <c r="A93" s="10"/>
      <c r="B93" s="29">
        <v>263</v>
      </c>
      <c r="C93" s="23">
        <v>385</v>
      </c>
      <c r="D93" s="24"/>
      <c r="E93" s="10"/>
      <c r="F93" s="10"/>
      <c r="G93" s="10"/>
      <c r="H93" s="10"/>
      <c r="I93" s="10"/>
      <c r="J93" s="10"/>
      <c r="K93" s="10"/>
      <c r="L93" s="29"/>
      <c r="M93" s="23">
        <v>352</v>
      </c>
      <c r="N93" s="24"/>
      <c r="O93" s="10"/>
      <c r="P93" s="10"/>
      <c r="Q93" s="10"/>
      <c r="R93" s="10"/>
      <c r="S93" s="10"/>
      <c r="T93" s="10"/>
      <c r="U93" s="10"/>
      <c r="V93" s="10"/>
      <c r="W93" s="29"/>
      <c r="X93" s="23">
        <v>185</v>
      </c>
      <c r="Y93" s="24">
        <v>137</v>
      </c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</row>
    <row r="94" spans="1:38">
      <c r="A94" s="10"/>
      <c r="B94" s="29">
        <v>356</v>
      </c>
      <c r="C94" s="23">
        <v>325</v>
      </c>
      <c r="D94" s="24"/>
      <c r="E94" s="10"/>
      <c r="F94" s="10"/>
      <c r="G94" s="10"/>
      <c r="H94" s="10"/>
      <c r="I94" s="10"/>
      <c r="J94" s="10"/>
      <c r="K94" s="10"/>
      <c r="L94" s="29"/>
      <c r="M94" s="23">
        <v>419</v>
      </c>
      <c r="N94" s="24"/>
      <c r="O94" s="10"/>
      <c r="P94" s="10"/>
      <c r="Q94" s="10"/>
      <c r="R94" s="10"/>
      <c r="S94" s="10"/>
      <c r="T94" s="10"/>
      <c r="U94" s="10"/>
      <c r="V94" s="10"/>
      <c r="W94" s="29"/>
      <c r="X94" s="23">
        <v>182</v>
      </c>
      <c r="Y94" s="24">
        <v>136</v>
      </c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</row>
    <row r="95" spans="1:38">
      <c r="A95" s="10"/>
      <c r="B95" s="29">
        <v>257</v>
      </c>
      <c r="C95" s="23">
        <v>314</v>
      </c>
      <c r="D95" s="24"/>
      <c r="E95" s="10"/>
      <c r="F95" s="10"/>
      <c r="G95" s="10"/>
      <c r="H95" s="10"/>
      <c r="I95" s="10"/>
      <c r="J95" s="10"/>
      <c r="K95" s="10"/>
      <c r="L95" s="29"/>
      <c r="M95" s="23">
        <v>264</v>
      </c>
      <c r="N95" s="24"/>
      <c r="O95" s="10"/>
      <c r="P95" s="10"/>
      <c r="Q95" s="10"/>
      <c r="R95" s="10"/>
      <c r="S95" s="10"/>
      <c r="T95" s="10"/>
      <c r="U95" s="10"/>
      <c r="V95" s="10"/>
      <c r="W95" s="29"/>
      <c r="X95" s="23">
        <v>150</v>
      </c>
      <c r="Y95" s="24">
        <v>127</v>
      </c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</row>
    <row r="96" spans="1:38">
      <c r="A96" s="10"/>
      <c r="B96" s="29">
        <v>299</v>
      </c>
      <c r="C96" s="23">
        <v>346</v>
      </c>
      <c r="D96" s="24"/>
      <c r="E96" s="10"/>
      <c r="F96" s="10"/>
      <c r="G96" s="10"/>
      <c r="H96" s="10"/>
      <c r="I96" s="10"/>
      <c r="J96" s="10"/>
      <c r="K96" s="10"/>
      <c r="L96" s="29"/>
      <c r="M96" s="23">
        <v>418</v>
      </c>
      <c r="N96" s="24"/>
      <c r="O96" s="10"/>
      <c r="P96" s="10"/>
      <c r="Q96" s="10"/>
      <c r="R96" s="10"/>
      <c r="S96" s="10"/>
      <c r="T96" s="10"/>
      <c r="U96" s="10"/>
      <c r="V96" s="10"/>
      <c r="W96" s="29"/>
      <c r="X96" s="23">
        <v>169</v>
      </c>
      <c r="Y96" s="24">
        <v>142</v>
      </c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</row>
    <row r="97" spans="1:38">
      <c r="A97" s="10"/>
      <c r="B97" s="29">
        <v>238</v>
      </c>
      <c r="C97" s="23">
        <v>372</v>
      </c>
      <c r="D97" s="24"/>
      <c r="E97" s="10"/>
      <c r="F97" s="10"/>
      <c r="G97" s="10"/>
      <c r="H97" s="10"/>
      <c r="I97" s="10"/>
      <c r="J97" s="10"/>
      <c r="K97" s="10"/>
      <c r="L97" s="29"/>
      <c r="M97" s="23">
        <v>307</v>
      </c>
      <c r="N97" s="24"/>
      <c r="O97" s="10"/>
      <c r="P97" s="10"/>
      <c r="Q97" s="10"/>
      <c r="R97" s="10"/>
      <c r="S97" s="10"/>
      <c r="T97" s="10"/>
      <c r="U97" s="10"/>
      <c r="V97" s="10"/>
      <c r="W97" s="29"/>
      <c r="X97" s="23">
        <v>160</v>
      </c>
      <c r="Y97" s="24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</row>
    <row r="98" spans="1:38">
      <c r="A98" s="10"/>
      <c r="B98" s="29">
        <v>242</v>
      </c>
      <c r="C98" s="23">
        <v>357</v>
      </c>
      <c r="D98" s="24"/>
      <c r="E98" s="10"/>
      <c r="F98" s="10"/>
      <c r="G98" s="10"/>
      <c r="H98" s="10"/>
      <c r="I98" s="10"/>
      <c r="J98" s="10"/>
      <c r="K98" s="10"/>
      <c r="L98" s="29"/>
      <c r="M98" s="23">
        <v>320</v>
      </c>
      <c r="N98" s="24"/>
      <c r="O98" s="10"/>
      <c r="P98" s="10"/>
      <c r="Q98" s="10"/>
      <c r="R98" s="10"/>
      <c r="S98" s="10"/>
      <c r="T98" s="10"/>
      <c r="U98" s="10"/>
      <c r="V98" s="10"/>
      <c r="W98" s="29"/>
      <c r="X98" s="23">
        <v>160</v>
      </c>
      <c r="Y98" s="24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</row>
    <row r="99" spans="1:38">
      <c r="A99" s="10"/>
      <c r="B99" s="29">
        <v>249</v>
      </c>
      <c r="C99" s="23">
        <v>413</v>
      </c>
      <c r="D99" s="24"/>
      <c r="E99" s="10"/>
      <c r="F99" s="10"/>
      <c r="G99" s="10"/>
      <c r="H99" s="10"/>
      <c r="I99" s="10"/>
      <c r="J99" s="10"/>
      <c r="K99" s="10"/>
      <c r="L99" s="29"/>
      <c r="M99" s="23">
        <v>246</v>
      </c>
      <c r="N99" s="24"/>
      <c r="O99" s="10"/>
      <c r="P99" s="10"/>
      <c r="Q99" s="10"/>
      <c r="R99" s="10"/>
      <c r="S99" s="10"/>
      <c r="T99" s="10"/>
      <c r="U99" s="10"/>
      <c r="V99" s="10"/>
      <c r="W99" s="29"/>
      <c r="X99" s="23">
        <v>162</v>
      </c>
      <c r="Y99" s="24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</row>
    <row r="100" spans="1:38">
      <c r="A100" s="10"/>
      <c r="B100" s="29">
        <v>448</v>
      </c>
      <c r="C100" s="23">
        <v>441</v>
      </c>
      <c r="D100" s="24"/>
      <c r="E100" s="10"/>
      <c r="F100" s="10"/>
      <c r="G100" s="10"/>
      <c r="H100" s="10"/>
      <c r="I100" s="10"/>
      <c r="J100" s="10"/>
      <c r="K100" s="10"/>
      <c r="L100" s="29"/>
      <c r="M100" s="23">
        <v>406</v>
      </c>
      <c r="N100" s="24"/>
      <c r="O100" s="10"/>
      <c r="P100" s="10"/>
      <c r="Q100" s="10"/>
      <c r="R100" s="10"/>
      <c r="S100" s="10"/>
      <c r="T100" s="10"/>
      <c r="U100" s="10"/>
      <c r="V100" s="10"/>
      <c r="W100" s="29"/>
      <c r="X100" s="23">
        <v>167</v>
      </c>
      <c r="Y100" s="24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</row>
    <row r="101" spans="1:38">
      <c r="A101" s="10"/>
      <c r="B101" s="29">
        <v>246</v>
      </c>
      <c r="C101" s="23"/>
      <c r="D101" s="24"/>
      <c r="E101" s="10"/>
      <c r="F101" s="10"/>
      <c r="G101" s="10"/>
      <c r="H101" s="10"/>
      <c r="I101" s="10"/>
      <c r="J101" s="10"/>
      <c r="K101" s="10"/>
      <c r="L101" s="29"/>
      <c r="M101" s="23">
        <v>280</v>
      </c>
      <c r="N101" s="24"/>
      <c r="O101" s="10"/>
      <c r="P101" s="10"/>
      <c r="Q101" s="10"/>
      <c r="R101" s="10"/>
      <c r="S101" s="10"/>
      <c r="T101" s="10"/>
      <c r="U101" s="10"/>
      <c r="V101" s="10"/>
      <c r="W101" s="29"/>
      <c r="X101" s="23">
        <v>172</v>
      </c>
      <c r="Y101" s="24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</row>
    <row r="102" spans="1:38">
      <c r="A102" s="10"/>
      <c r="B102" s="29">
        <v>278</v>
      </c>
      <c r="C102" s="23"/>
      <c r="D102" s="24"/>
      <c r="E102" s="10"/>
      <c r="F102" s="10"/>
      <c r="G102" s="10"/>
      <c r="H102" s="10"/>
      <c r="I102" s="10"/>
      <c r="J102" s="10"/>
      <c r="K102" s="10"/>
      <c r="L102" s="29"/>
      <c r="M102" s="23">
        <v>297</v>
      </c>
      <c r="N102" s="24"/>
      <c r="O102" s="10"/>
      <c r="P102" s="10"/>
      <c r="Q102" s="10"/>
      <c r="R102" s="10"/>
      <c r="S102" s="10"/>
      <c r="T102" s="10"/>
      <c r="U102" s="10"/>
      <c r="V102" s="10"/>
      <c r="W102" s="29"/>
      <c r="X102" s="23">
        <v>172</v>
      </c>
      <c r="Y102" s="24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</row>
    <row r="103" spans="1:38">
      <c r="A103" s="10"/>
      <c r="B103" s="29">
        <v>236</v>
      </c>
      <c r="C103" s="23"/>
      <c r="D103" s="24"/>
      <c r="E103" s="10"/>
      <c r="F103" s="10"/>
      <c r="G103" s="10"/>
      <c r="H103" s="10"/>
      <c r="I103" s="10"/>
      <c r="J103" s="10"/>
      <c r="K103" s="10"/>
      <c r="L103" s="29"/>
      <c r="M103" s="23">
        <v>336</v>
      </c>
      <c r="N103" s="24"/>
      <c r="O103" s="10"/>
      <c r="P103" s="10"/>
      <c r="Q103" s="10"/>
      <c r="R103" s="10"/>
      <c r="S103" s="10"/>
      <c r="T103" s="10"/>
      <c r="U103" s="10"/>
      <c r="V103" s="10"/>
      <c r="W103" s="29"/>
      <c r="X103" s="23">
        <v>166</v>
      </c>
      <c r="Y103" s="24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</row>
    <row r="104" spans="1:38">
      <c r="A104" s="10"/>
      <c r="B104" s="29">
        <v>317</v>
      </c>
      <c r="C104" s="23"/>
      <c r="D104" s="24"/>
      <c r="E104" s="10"/>
      <c r="F104" s="10"/>
      <c r="G104" s="10"/>
      <c r="H104" s="10"/>
      <c r="I104" s="10"/>
      <c r="J104" s="10"/>
      <c r="K104" s="10"/>
      <c r="L104" s="29"/>
      <c r="M104" s="23">
        <v>356</v>
      </c>
      <c r="N104" s="24"/>
      <c r="O104" s="10"/>
      <c r="P104" s="10"/>
      <c r="Q104" s="10"/>
      <c r="R104" s="10"/>
      <c r="S104" s="10"/>
      <c r="T104" s="10"/>
      <c r="U104" s="10"/>
      <c r="V104" s="10"/>
      <c r="W104" s="29"/>
      <c r="X104" s="23">
        <v>183</v>
      </c>
      <c r="Y104" s="24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</row>
    <row r="105" spans="1:38">
      <c r="A105" s="10"/>
      <c r="B105" s="29">
        <v>243</v>
      </c>
      <c r="C105" s="23"/>
      <c r="D105" s="24"/>
      <c r="E105" s="10"/>
      <c r="F105" s="10"/>
      <c r="G105" s="10"/>
      <c r="H105" s="10"/>
      <c r="I105" s="10"/>
      <c r="J105" s="10"/>
      <c r="K105" s="10"/>
      <c r="L105" s="29"/>
      <c r="M105" s="23">
        <v>355</v>
      </c>
      <c r="N105" s="24"/>
      <c r="O105" s="10"/>
      <c r="P105" s="10"/>
      <c r="Q105" s="10"/>
      <c r="R105" s="10"/>
      <c r="S105" s="10"/>
      <c r="T105" s="10"/>
      <c r="U105" s="10"/>
      <c r="V105" s="10"/>
      <c r="W105" s="29"/>
      <c r="X105" s="23">
        <v>158</v>
      </c>
      <c r="Y105" s="24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</row>
    <row r="106" spans="1:38">
      <c r="A106" s="10"/>
      <c r="B106" s="29">
        <v>213</v>
      </c>
      <c r="C106" s="23"/>
      <c r="D106" s="24"/>
      <c r="E106" s="10"/>
      <c r="F106" s="10"/>
      <c r="G106" s="10"/>
      <c r="H106" s="10"/>
      <c r="I106" s="10"/>
      <c r="J106" s="10"/>
      <c r="K106" s="10"/>
      <c r="L106" s="29"/>
      <c r="M106" s="23">
        <v>223</v>
      </c>
      <c r="N106" s="24"/>
      <c r="O106" s="10"/>
      <c r="P106" s="10"/>
      <c r="Q106" s="10"/>
      <c r="R106" s="10"/>
      <c r="S106" s="10"/>
      <c r="T106" s="10"/>
      <c r="U106" s="10"/>
      <c r="V106" s="10"/>
      <c r="W106" s="29"/>
      <c r="X106" s="23">
        <v>146</v>
      </c>
      <c r="Y106" s="24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</row>
    <row r="107" spans="1:38">
      <c r="A107" s="10"/>
      <c r="B107" s="29">
        <v>204</v>
      </c>
      <c r="C107" s="23"/>
      <c r="D107" s="24"/>
      <c r="E107" s="10"/>
      <c r="F107" s="10"/>
      <c r="G107" s="10"/>
      <c r="H107" s="10"/>
      <c r="I107" s="10"/>
      <c r="J107" s="10"/>
      <c r="K107" s="10"/>
      <c r="L107" s="29"/>
      <c r="M107" s="23">
        <v>335</v>
      </c>
      <c r="N107" s="24"/>
      <c r="O107" s="10"/>
      <c r="P107" s="10"/>
      <c r="Q107" s="10"/>
      <c r="R107" s="10"/>
      <c r="S107" s="10"/>
      <c r="T107" s="10"/>
      <c r="U107" s="10"/>
      <c r="V107" s="10"/>
      <c r="W107" s="29"/>
      <c r="X107" s="23">
        <v>185</v>
      </c>
      <c r="Y107" s="24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</row>
    <row r="108" spans="1:38">
      <c r="A108" s="10"/>
      <c r="B108" s="29">
        <v>203</v>
      </c>
      <c r="C108" s="23"/>
      <c r="D108" s="24"/>
      <c r="E108" s="10"/>
      <c r="F108" s="10"/>
      <c r="G108" s="10"/>
      <c r="H108" s="10"/>
      <c r="I108" s="10"/>
      <c r="J108" s="10"/>
      <c r="K108" s="10"/>
      <c r="L108" s="29"/>
      <c r="M108" s="23">
        <v>341</v>
      </c>
      <c r="N108" s="24"/>
      <c r="O108" s="10"/>
      <c r="P108" s="10"/>
      <c r="Q108" s="10"/>
      <c r="R108" s="10"/>
      <c r="S108" s="10"/>
      <c r="T108" s="10"/>
      <c r="U108" s="10"/>
      <c r="V108" s="10"/>
      <c r="W108" s="29"/>
      <c r="X108" s="23">
        <v>121</v>
      </c>
      <c r="Y108" s="24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</row>
    <row r="109" spans="1:38">
      <c r="A109" s="10"/>
      <c r="B109" s="29">
        <v>311</v>
      </c>
      <c r="C109" s="23"/>
      <c r="D109" s="24"/>
      <c r="E109" s="10"/>
      <c r="F109" s="10"/>
      <c r="G109" s="10"/>
      <c r="H109" s="10"/>
      <c r="I109" s="10"/>
      <c r="J109" s="10"/>
      <c r="K109" s="10"/>
      <c r="L109" s="29"/>
      <c r="M109" s="23">
        <v>256</v>
      </c>
      <c r="N109" s="24"/>
      <c r="O109" s="10"/>
      <c r="P109" s="10"/>
      <c r="Q109" s="10"/>
      <c r="R109" s="10"/>
      <c r="S109" s="10"/>
      <c r="T109" s="10"/>
      <c r="U109" s="10"/>
      <c r="V109" s="10"/>
      <c r="W109" s="29"/>
      <c r="X109" s="23">
        <v>160</v>
      </c>
      <c r="Y109" s="24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</row>
    <row r="110" spans="1:38">
      <c r="A110" s="10"/>
      <c r="B110" s="29">
        <v>226</v>
      </c>
      <c r="C110" s="23"/>
      <c r="D110" s="24"/>
      <c r="E110" s="10"/>
      <c r="F110" s="10"/>
      <c r="G110" s="10"/>
      <c r="H110" s="10"/>
      <c r="I110" s="10"/>
      <c r="J110" s="10"/>
      <c r="K110" s="10"/>
      <c r="L110" s="29"/>
      <c r="M110" s="23">
        <v>250</v>
      </c>
      <c r="N110" s="24"/>
      <c r="O110" s="10"/>
      <c r="P110" s="10"/>
      <c r="Q110" s="10"/>
      <c r="R110" s="10"/>
      <c r="S110" s="10"/>
      <c r="T110" s="10"/>
      <c r="U110" s="10"/>
      <c r="V110" s="10"/>
      <c r="W110" s="29"/>
      <c r="X110" s="23">
        <v>139</v>
      </c>
      <c r="Y110" s="24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</row>
    <row r="111" spans="1:38">
      <c r="A111" s="10"/>
      <c r="B111" s="29">
        <v>315</v>
      </c>
      <c r="C111" s="23"/>
      <c r="D111" s="24"/>
      <c r="E111" s="10"/>
      <c r="F111" s="10"/>
      <c r="G111" s="10"/>
      <c r="H111" s="10"/>
      <c r="I111" s="10"/>
      <c r="J111" s="10"/>
      <c r="K111" s="10"/>
      <c r="L111" s="29"/>
      <c r="M111" s="23">
        <v>276</v>
      </c>
      <c r="N111" s="24"/>
      <c r="O111" s="10"/>
      <c r="P111" s="10"/>
      <c r="Q111" s="10"/>
      <c r="R111" s="10"/>
      <c r="S111" s="10"/>
      <c r="T111" s="10"/>
      <c r="U111" s="10"/>
      <c r="V111" s="10"/>
      <c r="W111" s="29"/>
      <c r="X111" s="23">
        <v>163</v>
      </c>
      <c r="Y111" s="24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</row>
    <row r="112" spans="1:38">
      <c r="A112" s="10"/>
      <c r="B112" s="29">
        <v>224</v>
      </c>
      <c r="C112" s="23"/>
      <c r="D112" s="24"/>
      <c r="E112" s="10"/>
      <c r="F112" s="10"/>
      <c r="G112" s="10"/>
      <c r="H112" s="10"/>
      <c r="I112" s="10"/>
      <c r="J112" s="10"/>
      <c r="K112" s="10"/>
      <c r="L112" s="29"/>
      <c r="M112" s="23">
        <v>340</v>
      </c>
      <c r="N112" s="24"/>
      <c r="O112" s="10"/>
      <c r="P112" s="10"/>
      <c r="Q112" s="10"/>
      <c r="R112" s="10"/>
      <c r="S112" s="10"/>
      <c r="T112" s="10"/>
      <c r="U112" s="10"/>
      <c r="V112" s="10"/>
      <c r="W112" s="29"/>
      <c r="X112" s="23">
        <v>162</v>
      </c>
      <c r="Y112" s="24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</row>
    <row r="113" spans="1:38">
      <c r="A113" s="10"/>
      <c r="B113" s="29">
        <v>198</v>
      </c>
      <c r="C113" s="23"/>
      <c r="D113" s="24"/>
      <c r="E113" s="10"/>
      <c r="F113" s="10"/>
      <c r="G113" s="10"/>
      <c r="H113" s="10"/>
      <c r="I113" s="10"/>
      <c r="J113" s="10"/>
      <c r="K113" s="10"/>
      <c r="L113" s="29"/>
      <c r="M113" s="23">
        <v>380</v>
      </c>
      <c r="N113" s="24"/>
      <c r="O113" s="10"/>
      <c r="P113" s="10"/>
      <c r="Q113" s="10"/>
      <c r="R113" s="10"/>
      <c r="S113" s="10"/>
      <c r="T113" s="10"/>
      <c r="U113" s="10"/>
      <c r="V113" s="10"/>
      <c r="W113" s="29"/>
      <c r="X113" s="23">
        <v>131</v>
      </c>
      <c r="Y113" s="24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</row>
    <row r="114" spans="1:38">
      <c r="A114" s="10"/>
      <c r="B114" s="29">
        <v>287</v>
      </c>
      <c r="C114" s="23"/>
      <c r="D114" s="24"/>
      <c r="E114" s="10"/>
      <c r="F114" s="10"/>
      <c r="G114" s="10"/>
      <c r="H114" s="10"/>
      <c r="I114" s="10"/>
      <c r="J114" s="10"/>
      <c r="K114" s="10"/>
      <c r="L114" s="29"/>
      <c r="M114" s="23">
        <v>281</v>
      </c>
      <c r="N114" s="24"/>
      <c r="O114" s="10"/>
      <c r="P114" s="10"/>
      <c r="Q114" s="10"/>
      <c r="R114" s="10"/>
      <c r="S114" s="10"/>
      <c r="T114" s="10"/>
      <c r="U114" s="10"/>
      <c r="V114" s="10"/>
      <c r="W114" s="29"/>
      <c r="X114" s="23">
        <v>214</v>
      </c>
      <c r="Y114" s="24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</row>
    <row r="115" spans="1:38">
      <c r="A115" s="10"/>
      <c r="B115" s="29">
        <v>318</v>
      </c>
      <c r="C115" s="23"/>
      <c r="D115" s="24"/>
      <c r="E115" s="10"/>
      <c r="F115" s="10"/>
      <c r="G115" s="10"/>
      <c r="H115" s="10"/>
      <c r="I115" s="10"/>
      <c r="J115" s="10"/>
      <c r="K115" s="10"/>
      <c r="L115" s="29"/>
      <c r="M115" s="23">
        <v>349</v>
      </c>
      <c r="N115" s="24"/>
      <c r="O115" s="10"/>
      <c r="P115" s="10"/>
      <c r="Q115" s="10"/>
      <c r="R115" s="10"/>
      <c r="S115" s="10"/>
      <c r="T115" s="10"/>
      <c r="U115" s="10"/>
      <c r="V115" s="10"/>
      <c r="W115" s="29"/>
      <c r="X115" s="23">
        <v>139</v>
      </c>
      <c r="Y115" s="24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</row>
    <row r="116" spans="1:38">
      <c r="A116" s="10"/>
      <c r="B116" s="29">
        <v>379</v>
      </c>
      <c r="C116" s="23"/>
      <c r="D116" s="24"/>
      <c r="E116" s="10"/>
      <c r="F116" s="10"/>
      <c r="G116" s="10"/>
      <c r="H116" s="10"/>
      <c r="I116" s="10"/>
      <c r="J116" s="10"/>
      <c r="K116" s="10"/>
      <c r="L116" s="29"/>
      <c r="M116" s="23">
        <v>348</v>
      </c>
      <c r="N116" s="24"/>
      <c r="O116" s="10"/>
      <c r="P116" s="10"/>
      <c r="Q116" s="10"/>
      <c r="R116" s="10"/>
      <c r="S116" s="10"/>
      <c r="T116" s="10"/>
      <c r="U116" s="10"/>
      <c r="V116" s="10"/>
      <c r="W116" s="29"/>
      <c r="X116" s="23">
        <v>134</v>
      </c>
      <c r="Y116" s="24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</row>
    <row r="117" spans="1:38">
      <c r="A117" s="10"/>
      <c r="B117" s="29">
        <v>352</v>
      </c>
      <c r="C117" s="23"/>
      <c r="D117" s="24"/>
      <c r="E117" s="10"/>
      <c r="F117" s="10"/>
      <c r="G117" s="10"/>
      <c r="H117" s="10"/>
      <c r="I117" s="10"/>
      <c r="J117" s="10"/>
      <c r="K117" s="10"/>
      <c r="L117" s="29"/>
      <c r="M117" s="23">
        <v>289</v>
      </c>
      <c r="N117" s="24"/>
      <c r="O117" s="10"/>
      <c r="P117" s="10"/>
      <c r="Q117" s="10"/>
      <c r="R117" s="10"/>
      <c r="S117" s="10"/>
      <c r="T117" s="10"/>
      <c r="U117" s="10"/>
      <c r="V117" s="10"/>
      <c r="W117" s="29"/>
      <c r="X117" s="23">
        <v>160</v>
      </c>
      <c r="Y117" s="24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</row>
    <row r="118" spans="1:38">
      <c r="A118" s="10"/>
      <c r="B118" s="29">
        <v>367</v>
      </c>
      <c r="C118" s="23"/>
      <c r="D118" s="24"/>
      <c r="E118" s="10"/>
      <c r="F118" s="10"/>
      <c r="G118" s="10"/>
      <c r="H118" s="10"/>
      <c r="I118" s="10"/>
      <c r="J118" s="10"/>
      <c r="K118" s="10"/>
      <c r="L118" s="29"/>
      <c r="M118" s="23">
        <v>359</v>
      </c>
      <c r="N118" s="24"/>
      <c r="O118" s="10"/>
      <c r="P118" s="10"/>
      <c r="Q118" s="10"/>
      <c r="R118" s="10"/>
      <c r="S118" s="10"/>
      <c r="T118" s="10"/>
      <c r="U118" s="10"/>
      <c r="V118" s="10"/>
      <c r="W118" s="29"/>
      <c r="X118" s="23">
        <v>160</v>
      </c>
      <c r="Y118" s="24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</row>
    <row r="119" spans="1:38">
      <c r="A119" s="10"/>
      <c r="B119" s="29">
        <v>323</v>
      </c>
      <c r="C119" s="23"/>
      <c r="D119" s="24"/>
      <c r="E119" s="10"/>
      <c r="F119" s="10"/>
      <c r="G119" s="10"/>
      <c r="H119" s="10"/>
      <c r="I119" s="10"/>
      <c r="J119" s="10"/>
      <c r="K119" s="10"/>
      <c r="L119" s="29"/>
      <c r="M119" s="23">
        <v>261</v>
      </c>
      <c r="N119" s="24"/>
      <c r="O119" s="10"/>
      <c r="P119" s="10"/>
      <c r="Q119" s="10"/>
      <c r="R119" s="10"/>
      <c r="S119" s="10"/>
      <c r="T119" s="10"/>
      <c r="U119" s="10"/>
      <c r="V119" s="10"/>
      <c r="W119" s="29"/>
      <c r="X119" s="23">
        <v>150</v>
      </c>
      <c r="Y119" s="24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</row>
    <row r="120" spans="1:38">
      <c r="A120" s="10"/>
      <c r="B120" s="29">
        <v>302</v>
      </c>
      <c r="C120" s="23"/>
      <c r="D120" s="24"/>
      <c r="E120" s="10"/>
      <c r="F120" s="10"/>
      <c r="G120" s="10"/>
      <c r="H120" s="10"/>
      <c r="I120" s="10"/>
      <c r="J120" s="10"/>
      <c r="K120" s="10"/>
      <c r="L120" s="29"/>
      <c r="M120" s="23">
        <v>327</v>
      </c>
      <c r="N120" s="24"/>
      <c r="O120" s="10"/>
      <c r="P120" s="10"/>
      <c r="Q120" s="10"/>
      <c r="R120" s="10"/>
      <c r="S120" s="10"/>
      <c r="T120" s="10"/>
      <c r="U120" s="10"/>
      <c r="V120" s="10"/>
      <c r="W120" s="29"/>
      <c r="X120" s="23">
        <v>138</v>
      </c>
      <c r="Y120" s="24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</row>
    <row r="121" spans="1:38">
      <c r="A121" s="10"/>
      <c r="B121" s="29">
        <v>223</v>
      </c>
      <c r="C121" s="23"/>
      <c r="D121" s="24"/>
      <c r="E121" s="10"/>
      <c r="F121" s="10"/>
      <c r="G121" s="10"/>
      <c r="H121" s="10"/>
      <c r="I121" s="10"/>
      <c r="J121" s="10"/>
      <c r="K121" s="10"/>
      <c r="L121" s="29"/>
      <c r="M121" s="23">
        <v>323</v>
      </c>
      <c r="N121" s="24"/>
      <c r="O121" s="10"/>
      <c r="P121" s="10"/>
      <c r="Q121" s="10"/>
      <c r="R121" s="10"/>
      <c r="S121" s="10"/>
      <c r="T121" s="10"/>
      <c r="U121" s="10"/>
      <c r="V121" s="10"/>
      <c r="W121" s="29"/>
      <c r="X121" s="23">
        <v>137</v>
      </c>
      <c r="Y121" s="24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</row>
    <row r="122" spans="1:38">
      <c r="A122" s="10"/>
      <c r="B122" s="29">
        <v>293</v>
      </c>
      <c r="C122" s="23"/>
      <c r="D122" s="24"/>
      <c r="E122" s="10"/>
      <c r="F122" s="10"/>
      <c r="G122" s="10"/>
      <c r="H122" s="10"/>
      <c r="I122" s="10"/>
      <c r="J122" s="10"/>
      <c r="K122" s="10"/>
      <c r="L122" s="29"/>
      <c r="M122" s="23">
        <v>292</v>
      </c>
      <c r="N122" s="24"/>
      <c r="O122" s="10"/>
      <c r="P122" s="10"/>
      <c r="Q122" s="10"/>
      <c r="R122" s="10"/>
      <c r="S122" s="10"/>
      <c r="T122" s="10"/>
      <c r="U122" s="10"/>
      <c r="V122" s="10"/>
      <c r="W122" s="29"/>
      <c r="X122" s="23">
        <v>116</v>
      </c>
      <c r="Y122" s="24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</row>
    <row r="123" spans="1:38">
      <c r="A123" s="10"/>
      <c r="B123" s="29">
        <v>425</v>
      </c>
      <c r="C123" s="23"/>
      <c r="D123" s="24"/>
      <c r="E123" s="10"/>
      <c r="F123" s="10"/>
      <c r="G123" s="10"/>
      <c r="H123" s="10"/>
      <c r="I123" s="10"/>
      <c r="J123" s="10"/>
      <c r="K123" s="10"/>
      <c r="L123" s="29"/>
      <c r="M123" s="23">
        <v>373</v>
      </c>
      <c r="N123" s="24"/>
      <c r="O123" s="10"/>
      <c r="P123" s="10"/>
      <c r="Q123" s="10"/>
      <c r="R123" s="10"/>
      <c r="S123" s="10"/>
      <c r="T123" s="10"/>
      <c r="U123" s="10"/>
      <c r="V123" s="10"/>
      <c r="W123" s="29"/>
      <c r="X123" s="23">
        <v>193</v>
      </c>
      <c r="Y123" s="24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</row>
    <row r="124" spans="1:38" ht="17" thickBot="1">
      <c r="A124" s="10"/>
      <c r="B124" s="29">
        <v>421</v>
      </c>
      <c r="C124" s="23"/>
      <c r="D124" s="24"/>
      <c r="E124" s="10"/>
      <c r="F124" s="10"/>
      <c r="G124" s="10"/>
      <c r="H124" s="10"/>
      <c r="I124" s="10"/>
      <c r="J124" s="10"/>
      <c r="K124" s="10"/>
      <c r="L124" s="31"/>
      <c r="M124" s="27">
        <v>389</v>
      </c>
      <c r="N124" s="28"/>
      <c r="O124" s="10"/>
      <c r="P124" s="10"/>
      <c r="Q124" s="10"/>
      <c r="R124" s="10"/>
      <c r="S124" s="10"/>
      <c r="T124" s="10"/>
      <c r="U124" s="10"/>
      <c r="V124" s="10"/>
      <c r="W124" s="29"/>
      <c r="X124" s="23">
        <v>162</v>
      </c>
      <c r="Y124" s="24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</row>
    <row r="125" spans="1:38">
      <c r="A125" s="10"/>
      <c r="B125" s="29">
        <v>409</v>
      </c>
      <c r="C125" s="23"/>
      <c r="D125" s="24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29"/>
      <c r="X125" s="23">
        <v>132</v>
      </c>
      <c r="Y125" s="24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</row>
    <row r="126" spans="1:38">
      <c r="A126" s="10"/>
      <c r="B126" s="29">
        <v>220</v>
      </c>
      <c r="C126" s="23"/>
      <c r="D126" s="24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29"/>
      <c r="X126" s="23">
        <v>128</v>
      </c>
      <c r="Y126" s="24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</row>
    <row r="127" spans="1:38">
      <c r="A127" s="10"/>
      <c r="B127" s="29">
        <v>356</v>
      </c>
      <c r="C127" s="23"/>
      <c r="D127" s="24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29"/>
      <c r="X127" s="23">
        <v>125</v>
      </c>
      <c r="Y127" s="24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</row>
    <row r="128" spans="1:38">
      <c r="A128" s="10"/>
      <c r="B128" s="29">
        <v>287</v>
      </c>
      <c r="C128" s="23"/>
      <c r="D128" s="24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29"/>
      <c r="X128" s="23">
        <v>170</v>
      </c>
      <c r="Y128" s="24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</row>
    <row r="129" spans="1:38">
      <c r="A129" s="10"/>
      <c r="B129" s="29">
        <v>277</v>
      </c>
      <c r="C129" s="23"/>
      <c r="D129" s="24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29"/>
      <c r="X129" s="23">
        <v>167</v>
      </c>
      <c r="Y129" s="24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</row>
    <row r="130" spans="1:38" ht="17" thickBot="1">
      <c r="A130" s="10"/>
      <c r="B130" s="31">
        <v>327</v>
      </c>
      <c r="C130" s="27"/>
      <c r="D130" s="28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31"/>
      <c r="X130" s="27">
        <v>215</v>
      </c>
      <c r="Y130" s="28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</row>
    <row r="131" spans="1:38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</row>
    <row r="132" spans="1:38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</row>
    <row r="133" spans="1:38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</row>
    <row r="134" spans="1:38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</row>
    <row r="135" spans="1:38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</row>
    <row r="136" spans="1:38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</row>
    <row r="137" spans="1:38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</row>
    <row r="138" spans="1:38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</row>
    <row r="139" spans="1:38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</row>
    <row r="140" spans="1:38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</row>
    <row r="141" spans="1:38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</row>
    <row r="142" spans="1:38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</row>
    <row r="143" spans="1:38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</row>
    <row r="144" spans="1:38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</row>
    <row r="145" spans="1:38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</row>
    <row r="146" spans="1:38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</row>
    <row r="147" spans="1:38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</row>
    <row r="148" spans="1:38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</row>
    <row r="149" spans="1:38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</row>
    <row r="150" spans="1:38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</row>
    <row r="151" spans="1:38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</row>
    <row r="152" spans="1:38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</row>
    <row r="153" spans="1:38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</row>
    <row r="154" spans="1:38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</row>
    <row r="155" spans="1:38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</row>
    <row r="156" spans="1:38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</row>
    <row r="157" spans="1:38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</row>
    <row r="158" spans="1:38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</row>
    <row r="159" spans="1:38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</row>
    <row r="160" spans="1:38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</row>
    <row r="161" spans="1:38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</row>
    <row r="162" spans="1:38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</row>
    <row r="163" spans="1:38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</row>
    <row r="164" spans="1:38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</row>
    <row r="165" spans="1:38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</row>
    <row r="166" spans="1:38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</row>
    <row r="167" spans="1:38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</row>
    <row r="168" spans="1:38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</row>
    <row r="169" spans="1:38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</row>
    <row r="170" spans="1:38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</row>
    <row r="171" spans="1:38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</row>
    <row r="172" spans="1:38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</row>
    <row r="173" spans="1:38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</row>
    <row r="174" spans="1:38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</row>
    <row r="175" spans="1:38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</row>
    <row r="176" spans="1:38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</row>
    <row r="177" spans="1:38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</row>
    <row r="178" spans="1:38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</row>
    <row r="179" spans="1:38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</row>
    <row r="180" spans="1:38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</row>
    <row r="181" spans="1:38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</row>
  </sheetData>
  <mergeCells count="3">
    <mergeCell ref="W3:Y3"/>
    <mergeCell ref="B3:D3"/>
    <mergeCell ref="L3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6F5C5-9336-3742-837B-299F24599714}">
  <dimension ref="A1:I47"/>
  <sheetViews>
    <sheetView zoomScaleNormal="100" workbookViewId="0">
      <selection activeCell="C1" sqref="C1"/>
    </sheetView>
  </sheetViews>
  <sheetFormatPr baseColWidth="10" defaultColWidth="10.83203125" defaultRowHeight="16"/>
  <cols>
    <col min="3" max="4" width="25.6640625" bestFit="1" customWidth="1"/>
    <col min="5" max="5" width="20.83203125" bestFit="1" customWidth="1"/>
    <col min="8" max="8" width="61" bestFit="1" customWidth="1"/>
  </cols>
  <sheetData>
    <row r="1" spans="1:9">
      <c r="A1" s="10" t="s">
        <v>223</v>
      </c>
      <c r="B1" s="10"/>
      <c r="C1" s="10"/>
      <c r="D1" s="10"/>
      <c r="E1" s="10"/>
    </row>
    <row r="2" spans="1:9">
      <c r="A2" s="10"/>
      <c r="B2" s="10"/>
      <c r="C2" s="10"/>
      <c r="D2" s="10"/>
      <c r="E2" s="10"/>
    </row>
    <row r="3" spans="1:9" ht="17" thickBot="1">
      <c r="A3" s="10"/>
      <c r="B3" s="10"/>
      <c r="C3" s="10"/>
      <c r="D3" s="10"/>
      <c r="E3" s="10"/>
    </row>
    <row r="4" spans="1:9" ht="17" thickBot="1">
      <c r="A4" s="10"/>
      <c r="B4" s="10"/>
      <c r="C4" s="33" t="s">
        <v>224</v>
      </c>
      <c r="D4" s="32" t="s">
        <v>132</v>
      </c>
      <c r="E4" s="51" t="s">
        <v>133</v>
      </c>
    </row>
    <row r="5" spans="1:9">
      <c r="A5" s="304" t="s">
        <v>10</v>
      </c>
      <c r="B5" s="170" t="s">
        <v>134</v>
      </c>
      <c r="C5" s="38">
        <v>29</v>
      </c>
      <c r="D5" s="19">
        <v>16</v>
      </c>
      <c r="E5" s="20">
        <v>10</v>
      </c>
      <c r="H5" s="253" t="s">
        <v>291</v>
      </c>
      <c r="I5" s="287">
        <f>SUM(D5:D41)</f>
        <v>1076</v>
      </c>
    </row>
    <row r="6" spans="1:9" ht="17" thickBot="1">
      <c r="A6" s="305"/>
      <c r="B6" s="171" t="s">
        <v>135</v>
      </c>
      <c r="C6" s="29">
        <v>28</v>
      </c>
      <c r="D6" s="23">
        <v>21</v>
      </c>
      <c r="E6" s="24">
        <v>12</v>
      </c>
      <c r="H6" s="234" t="s">
        <v>293</v>
      </c>
      <c r="I6" s="289">
        <f>SUM(E5:E41)</f>
        <v>752</v>
      </c>
    </row>
    <row r="7" spans="1:9" ht="17" thickBot="1">
      <c r="A7" s="305"/>
      <c r="B7" s="171" t="s">
        <v>136</v>
      </c>
      <c r="C7" s="29">
        <v>364</v>
      </c>
      <c r="D7" s="23">
        <v>190</v>
      </c>
      <c r="E7" s="24">
        <v>129</v>
      </c>
      <c r="H7" s="254" t="s">
        <v>294</v>
      </c>
      <c r="I7" s="291">
        <f>I6/I5*100</f>
        <v>69.888475836431226</v>
      </c>
    </row>
    <row r="8" spans="1:9">
      <c r="A8" s="305"/>
      <c r="B8" s="171" t="s">
        <v>137</v>
      </c>
      <c r="C8" s="29">
        <v>26</v>
      </c>
      <c r="D8" s="23">
        <v>12</v>
      </c>
      <c r="E8" s="24">
        <v>8</v>
      </c>
    </row>
    <row r="9" spans="1:9">
      <c r="A9" s="305"/>
      <c r="B9" s="171" t="s">
        <v>138</v>
      </c>
      <c r="C9" s="29">
        <v>28</v>
      </c>
      <c r="D9" s="23">
        <v>13</v>
      </c>
      <c r="E9" s="24">
        <v>6</v>
      </c>
    </row>
    <row r="10" spans="1:9">
      <c r="A10" s="305"/>
      <c r="B10" s="171" t="s">
        <v>139</v>
      </c>
      <c r="C10" s="29">
        <v>34</v>
      </c>
      <c r="D10" s="23">
        <v>17</v>
      </c>
      <c r="E10" s="24">
        <v>13</v>
      </c>
    </row>
    <row r="11" spans="1:9">
      <c r="A11" s="305"/>
      <c r="B11" s="171" t="s">
        <v>140</v>
      </c>
      <c r="C11" s="29">
        <v>148</v>
      </c>
      <c r="D11" s="23">
        <v>97</v>
      </c>
      <c r="E11" s="24">
        <v>65</v>
      </c>
    </row>
    <row r="12" spans="1:9">
      <c r="A12" s="305"/>
      <c r="B12" s="171" t="s">
        <v>141</v>
      </c>
      <c r="C12" s="29">
        <v>60</v>
      </c>
      <c r="D12" s="23">
        <v>29</v>
      </c>
      <c r="E12" s="24">
        <v>14</v>
      </c>
    </row>
    <row r="13" spans="1:9">
      <c r="A13" s="305"/>
      <c r="B13" s="171" t="s">
        <v>142</v>
      </c>
      <c r="C13" s="29">
        <v>64</v>
      </c>
      <c r="D13" s="23">
        <v>33</v>
      </c>
      <c r="E13" s="24">
        <v>26</v>
      </c>
    </row>
    <row r="14" spans="1:9">
      <c r="A14" s="305"/>
      <c r="B14" s="171" t="s">
        <v>143</v>
      </c>
      <c r="C14" s="29">
        <v>76</v>
      </c>
      <c r="D14" s="23">
        <v>27</v>
      </c>
      <c r="E14" s="24">
        <v>17</v>
      </c>
    </row>
    <row r="15" spans="1:9">
      <c r="A15" s="305"/>
      <c r="B15" s="171" t="s">
        <v>144</v>
      </c>
      <c r="C15" s="29">
        <v>57</v>
      </c>
      <c r="D15" s="23">
        <v>24</v>
      </c>
      <c r="E15" s="24">
        <v>19</v>
      </c>
    </row>
    <row r="16" spans="1:9">
      <c r="A16" s="305"/>
      <c r="B16" s="171" t="s">
        <v>145</v>
      </c>
      <c r="C16" s="29">
        <v>50</v>
      </c>
      <c r="D16" s="23">
        <v>19</v>
      </c>
      <c r="E16" s="24">
        <v>13</v>
      </c>
    </row>
    <row r="17" spans="1:5">
      <c r="A17" s="305"/>
      <c r="B17" s="171" t="s">
        <v>146</v>
      </c>
      <c r="C17" s="29">
        <v>52</v>
      </c>
      <c r="D17" s="23">
        <v>33</v>
      </c>
      <c r="E17" s="24">
        <v>20</v>
      </c>
    </row>
    <row r="18" spans="1:5">
      <c r="A18" s="305"/>
      <c r="B18" s="171" t="s">
        <v>147</v>
      </c>
      <c r="C18" s="29">
        <v>27</v>
      </c>
      <c r="D18" s="23">
        <v>20</v>
      </c>
      <c r="E18" s="24">
        <v>16</v>
      </c>
    </row>
    <row r="19" spans="1:5">
      <c r="A19" s="305"/>
      <c r="B19" s="171" t="s">
        <v>148</v>
      </c>
      <c r="C19" s="29">
        <v>39</v>
      </c>
      <c r="D19" s="23">
        <v>23</v>
      </c>
      <c r="E19" s="24">
        <v>18</v>
      </c>
    </row>
    <row r="20" spans="1:5">
      <c r="A20" s="305"/>
      <c r="B20" s="171" t="s">
        <v>149</v>
      </c>
      <c r="C20" s="29">
        <v>9</v>
      </c>
      <c r="D20" s="23">
        <v>5</v>
      </c>
      <c r="E20" s="24">
        <v>4</v>
      </c>
    </row>
    <row r="21" spans="1:5">
      <c r="A21" s="305"/>
      <c r="B21" s="171" t="s">
        <v>150</v>
      </c>
      <c r="C21" s="29">
        <v>23</v>
      </c>
      <c r="D21" s="23">
        <v>10</v>
      </c>
      <c r="E21" s="24">
        <v>8</v>
      </c>
    </row>
    <row r="22" spans="1:5">
      <c r="A22" s="305"/>
      <c r="B22" s="171" t="s">
        <v>151</v>
      </c>
      <c r="C22" s="29">
        <v>25</v>
      </c>
      <c r="D22" s="23">
        <v>14</v>
      </c>
      <c r="E22" s="24">
        <v>11</v>
      </c>
    </row>
    <row r="23" spans="1:5">
      <c r="A23" s="305"/>
      <c r="B23" s="171" t="s">
        <v>152</v>
      </c>
      <c r="C23" s="29">
        <v>43</v>
      </c>
      <c r="D23" s="23">
        <v>16</v>
      </c>
      <c r="E23" s="24">
        <v>12</v>
      </c>
    </row>
    <row r="24" spans="1:5">
      <c r="A24" s="305"/>
      <c r="B24" s="171" t="s">
        <v>153</v>
      </c>
      <c r="C24" s="29">
        <v>91</v>
      </c>
      <c r="D24" s="23">
        <v>39</v>
      </c>
      <c r="E24" s="24">
        <v>35</v>
      </c>
    </row>
    <row r="25" spans="1:5" ht="17" thickBot="1">
      <c r="A25" s="306"/>
      <c r="B25" s="174" t="s">
        <v>154</v>
      </c>
      <c r="C25" s="57">
        <v>14</v>
      </c>
      <c r="D25" s="58">
        <v>7</v>
      </c>
      <c r="E25" s="59">
        <v>6</v>
      </c>
    </row>
    <row r="26" spans="1:5">
      <c r="A26" s="304" t="s">
        <v>11</v>
      </c>
      <c r="B26" s="170" t="s">
        <v>134</v>
      </c>
      <c r="C26" s="38">
        <v>83</v>
      </c>
      <c r="D26" s="19">
        <v>53</v>
      </c>
      <c r="E26" s="20">
        <v>33</v>
      </c>
    </row>
    <row r="27" spans="1:5">
      <c r="A27" s="305"/>
      <c r="B27" s="171" t="s">
        <v>135</v>
      </c>
      <c r="C27" s="29">
        <v>37</v>
      </c>
      <c r="D27" s="23">
        <v>24</v>
      </c>
      <c r="E27" s="24">
        <v>17</v>
      </c>
    </row>
    <row r="28" spans="1:5">
      <c r="A28" s="305"/>
      <c r="B28" s="171" t="s">
        <v>136</v>
      </c>
      <c r="C28" s="29">
        <v>62</v>
      </c>
      <c r="D28" s="23">
        <v>27</v>
      </c>
      <c r="E28" s="24">
        <v>19</v>
      </c>
    </row>
    <row r="29" spans="1:5">
      <c r="A29" s="305"/>
      <c r="B29" s="171" t="s">
        <v>137</v>
      </c>
      <c r="C29" s="29">
        <v>33</v>
      </c>
      <c r="D29" s="23">
        <v>21</v>
      </c>
      <c r="E29" s="24">
        <v>14</v>
      </c>
    </row>
    <row r="30" spans="1:5">
      <c r="A30" s="305"/>
      <c r="B30" s="171" t="s">
        <v>138</v>
      </c>
      <c r="C30" s="29">
        <v>65</v>
      </c>
      <c r="D30" s="23">
        <v>23</v>
      </c>
      <c r="E30" s="24">
        <v>18</v>
      </c>
    </row>
    <row r="31" spans="1:5">
      <c r="A31" s="305"/>
      <c r="B31" s="171" t="s">
        <v>139</v>
      </c>
      <c r="C31" s="29">
        <v>102</v>
      </c>
      <c r="D31" s="23">
        <v>42</v>
      </c>
      <c r="E31" s="24">
        <v>28</v>
      </c>
    </row>
    <row r="32" spans="1:5">
      <c r="A32" s="305"/>
      <c r="B32" s="171" t="s">
        <v>140</v>
      </c>
      <c r="C32" s="29">
        <v>33</v>
      </c>
      <c r="D32" s="23">
        <v>12</v>
      </c>
      <c r="E32" s="24">
        <v>8</v>
      </c>
    </row>
    <row r="33" spans="1:5">
      <c r="A33" s="305"/>
      <c r="B33" s="171" t="s">
        <v>141</v>
      </c>
      <c r="C33" s="29">
        <v>18</v>
      </c>
      <c r="D33" s="23">
        <v>10</v>
      </c>
      <c r="E33" s="24">
        <v>7</v>
      </c>
    </row>
    <row r="34" spans="1:5">
      <c r="A34" s="305"/>
      <c r="B34" s="171" t="s">
        <v>142</v>
      </c>
      <c r="C34" s="29">
        <v>65</v>
      </c>
      <c r="D34" s="23">
        <v>46</v>
      </c>
      <c r="E34" s="24">
        <v>33</v>
      </c>
    </row>
    <row r="35" spans="1:5">
      <c r="A35" s="305"/>
      <c r="B35" s="171" t="s">
        <v>143</v>
      </c>
      <c r="C35" s="29">
        <v>95</v>
      </c>
      <c r="D35" s="23">
        <v>49</v>
      </c>
      <c r="E35" s="24">
        <v>35</v>
      </c>
    </row>
    <row r="36" spans="1:5">
      <c r="A36" s="305"/>
      <c r="B36" s="171" t="s">
        <v>144</v>
      </c>
      <c r="C36" s="29">
        <v>51</v>
      </c>
      <c r="D36" s="23">
        <v>23</v>
      </c>
      <c r="E36" s="24">
        <v>16</v>
      </c>
    </row>
    <row r="37" spans="1:5">
      <c r="A37" s="305"/>
      <c r="B37" s="171" t="s">
        <v>145</v>
      </c>
      <c r="C37" s="29">
        <v>44</v>
      </c>
      <c r="D37" s="23">
        <v>17</v>
      </c>
      <c r="E37" s="24">
        <v>13</v>
      </c>
    </row>
    <row r="38" spans="1:5">
      <c r="A38" s="305"/>
      <c r="B38" s="171" t="s">
        <v>146</v>
      </c>
      <c r="C38" s="29">
        <v>9</v>
      </c>
      <c r="D38" s="23">
        <v>4</v>
      </c>
      <c r="E38" s="24">
        <v>4</v>
      </c>
    </row>
    <row r="39" spans="1:5">
      <c r="A39" s="305"/>
      <c r="B39" s="171" t="s">
        <v>147</v>
      </c>
      <c r="C39" s="29">
        <v>27</v>
      </c>
      <c r="D39" s="23">
        <v>12</v>
      </c>
      <c r="E39" s="24">
        <v>10</v>
      </c>
    </row>
    <row r="40" spans="1:5">
      <c r="A40" s="305"/>
      <c r="B40" s="171" t="s">
        <v>148</v>
      </c>
      <c r="C40" s="29">
        <v>49</v>
      </c>
      <c r="D40" s="23">
        <v>28</v>
      </c>
      <c r="E40" s="24">
        <v>21</v>
      </c>
    </row>
    <row r="41" spans="1:5" ht="17" thickBot="1">
      <c r="A41" s="307"/>
      <c r="B41" s="172" t="s">
        <v>149</v>
      </c>
      <c r="C41" s="31">
        <v>46</v>
      </c>
      <c r="D41" s="27">
        <v>20</v>
      </c>
      <c r="E41" s="28">
        <v>14</v>
      </c>
    </row>
    <row r="42" spans="1:5">
      <c r="A42" s="10"/>
      <c r="B42" s="10"/>
      <c r="C42" s="10"/>
      <c r="D42" s="10"/>
      <c r="E42" s="10"/>
    </row>
    <row r="47" spans="1:5">
      <c r="E47" s="4"/>
    </row>
  </sheetData>
  <mergeCells count="2">
    <mergeCell ref="A5:A25"/>
    <mergeCell ref="A26:A41"/>
  </mergeCells>
  <phoneticPr fontId="4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ADEBE-D01B-8140-B8A2-5EFFF41655A0}">
  <dimension ref="A1:S628"/>
  <sheetViews>
    <sheetView zoomScale="85" zoomScaleNormal="85" workbookViewId="0">
      <selection activeCell="F222" sqref="F222"/>
    </sheetView>
  </sheetViews>
  <sheetFormatPr baseColWidth="10" defaultColWidth="10.83203125" defaultRowHeight="16"/>
  <cols>
    <col min="3" max="3" width="13.1640625" bestFit="1" customWidth="1"/>
  </cols>
  <sheetData>
    <row r="1" spans="1:19">
      <c r="A1" s="203" t="s">
        <v>258</v>
      </c>
    </row>
    <row r="2" spans="1:19" ht="17" thickBot="1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ht="17" thickBot="1">
      <c r="A3" s="204" t="s">
        <v>229</v>
      </c>
      <c r="B3" s="205" t="s">
        <v>12</v>
      </c>
      <c r="C3" s="205" t="s">
        <v>233</v>
      </c>
    </row>
    <row r="4" spans="1:19" ht="17" thickBot="1">
      <c r="A4" s="206" t="s">
        <v>232</v>
      </c>
      <c r="B4" s="205" t="s">
        <v>230</v>
      </c>
      <c r="C4" s="277" t="s">
        <v>231</v>
      </c>
    </row>
    <row r="5" spans="1:19">
      <c r="A5" s="274"/>
      <c r="B5" s="278">
        <v>30.2835</v>
      </c>
      <c r="C5" s="279">
        <v>3.2935699999999999</v>
      </c>
      <c r="D5" s="272"/>
      <c r="E5" s="197" t="s">
        <v>10</v>
      </c>
    </row>
    <row r="6" spans="1:19">
      <c r="A6" s="274"/>
      <c r="B6" s="196">
        <v>6.2982699999999996</v>
      </c>
      <c r="C6" s="194">
        <v>1.77424</v>
      </c>
      <c r="D6" s="272"/>
      <c r="E6" s="198" t="s">
        <v>11</v>
      </c>
    </row>
    <row r="7" spans="1:19">
      <c r="A7" s="274"/>
      <c r="B7" s="196">
        <v>22.008800000000001</v>
      </c>
      <c r="C7" s="194">
        <v>2.6695099999999998</v>
      </c>
      <c r="D7" s="272"/>
    </row>
    <row r="8" spans="1:19">
      <c r="A8" s="274"/>
      <c r="B8" s="196">
        <v>18.104399999999998</v>
      </c>
      <c r="C8" s="194">
        <v>1.2233700000000001</v>
      </c>
      <c r="D8" s="272"/>
    </row>
    <row r="9" spans="1:19">
      <c r="A9" s="274"/>
      <c r="B9" s="196">
        <v>15.136699999999999</v>
      </c>
      <c r="C9" s="194">
        <v>1.8290599999999999</v>
      </c>
      <c r="D9" s="272"/>
    </row>
    <row r="10" spans="1:19">
      <c r="A10" s="274"/>
      <c r="B10" s="196">
        <v>19.931799999999999</v>
      </c>
      <c r="C10" s="194">
        <v>3.6543700000000001</v>
      </c>
      <c r="D10" s="272"/>
    </row>
    <row r="11" spans="1:19">
      <c r="A11" s="274"/>
      <c r="B11" s="196">
        <v>12.5837</v>
      </c>
      <c r="C11" s="194">
        <v>2.2098499999999999</v>
      </c>
      <c r="D11" s="272"/>
    </row>
    <row r="12" spans="1:19">
      <c r="A12" s="274"/>
      <c r="B12" s="196">
        <v>13.5311</v>
      </c>
      <c r="C12" s="194">
        <v>1.1894400000000001</v>
      </c>
      <c r="D12" s="272"/>
    </row>
    <row r="13" spans="1:19">
      <c r="A13" s="274"/>
      <c r="B13" s="196">
        <v>13.422499999999999</v>
      </c>
      <c r="C13" s="194">
        <v>1.1911099999999999</v>
      </c>
      <c r="D13" s="272"/>
    </row>
    <row r="14" spans="1:19">
      <c r="A14" s="274"/>
      <c r="B14" s="196">
        <v>16.911799999999999</v>
      </c>
      <c r="C14" s="194">
        <v>2.0436800000000002</v>
      </c>
      <c r="D14" s="272"/>
    </row>
    <row r="15" spans="1:19">
      <c r="A15" s="274"/>
      <c r="B15" s="196">
        <v>9.6862200000000005</v>
      </c>
      <c r="C15" s="194">
        <v>1.3423799999999999</v>
      </c>
      <c r="D15" s="272"/>
    </row>
    <row r="16" spans="1:19">
      <c r="A16" s="274"/>
      <c r="B16" s="196">
        <v>22.7319</v>
      </c>
      <c r="C16" s="194">
        <v>3.2002600000000001</v>
      </c>
      <c r="D16" s="272"/>
    </row>
    <row r="17" spans="1:4">
      <c r="A17" s="274"/>
      <c r="B17" s="196">
        <v>17.832699999999999</v>
      </c>
      <c r="C17" s="194">
        <v>1.4630099999999999</v>
      </c>
      <c r="D17" s="272"/>
    </row>
    <row r="18" spans="1:4">
      <c r="A18" s="274"/>
      <c r="B18" s="196">
        <v>19.273199999999999</v>
      </c>
      <c r="C18" s="194">
        <v>2.3365499999999999</v>
      </c>
      <c r="D18" s="272"/>
    </row>
    <row r="19" spans="1:4">
      <c r="A19" s="274"/>
      <c r="B19" s="196">
        <v>15.2416</v>
      </c>
      <c r="C19" s="194">
        <v>2.2158199999999999</v>
      </c>
      <c r="D19" s="272"/>
    </row>
    <row r="20" spans="1:4">
      <c r="A20" s="274"/>
      <c r="B20" s="196">
        <v>17.97</v>
      </c>
      <c r="C20" s="194">
        <v>2.2536299999999998</v>
      </c>
      <c r="D20" s="272"/>
    </row>
    <row r="21" spans="1:4">
      <c r="A21" s="274"/>
      <c r="B21" s="196">
        <v>26.7941</v>
      </c>
      <c r="C21" s="194">
        <v>2.1905999999999999</v>
      </c>
      <c r="D21" s="272"/>
    </row>
    <row r="22" spans="1:4">
      <c r="A22" s="274"/>
      <c r="B22" s="196">
        <v>21.078600000000002</v>
      </c>
      <c r="C22" s="194">
        <v>1.2577199999999999</v>
      </c>
      <c r="D22" s="272"/>
    </row>
    <row r="23" spans="1:4">
      <c r="A23" s="274"/>
      <c r="B23" s="196">
        <v>22.584900000000001</v>
      </c>
      <c r="C23" s="194">
        <v>5.10961</v>
      </c>
      <c r="D23" s="272"/>
    </row>
    <row r="24" spans="1:4">
      <c r="A24" s="274"/>
      <c r="B24" s="196">
        <v>34.9529</v>
      </c>
      <c r="C24" s="194">
        <v>4.5819400000000003</v>
      </c>
      <c r="D24" s="272"/>
    </row>
    <row r="25" spans="1:4">
      <c r="A25" s="274"/>
      <c r="B25" s="196">
        <v>15.166499999999999</v>
      </c>
      <c r="C25" s="194">
        <v>1.0954299999999999</v>
      </c>
      <c r="D25" s="272"/>
    </row>
    <row r="26" spans="1:4">
      <c r="A26" s="274"/>
      <c r="B26" s="196">
        <v>11.861499999999999</v>
      </c>
      <c r="C26" s="194">
        <v>5.6278300000000003</v>
      </c>
      <c r="D26" s="272"/>
    </row>
    <row r="27" spans="1:4">
      <c r="A27" s="274"/>
      <c r="B27" s="196">
        <v>17.013999999999999</v>
      </c>
      <c r="C27" s="194">
        <v>3.0023300000000002</v>
      </c>
      <c r="D27" s="272"/>
    </row>
    <row r="28" spans="1:4">
      <c r="A28" s="274"/>
      <c r="B28" s="196">
        <v>18.796299999999999</v>
      </c>
      <c r="C28" s="194">
        <v>3.1077699999999999</v>
      </c>
      <c r="D28" s="272"/>
    </row>
    <row r="29" spans="1:4">
      <c r="A29" s="274"/>
      <c r="B29" s="196">
        <v>22.990500000000001</v>
      </c>
      <c r="C29" s="194">
        <v>2.5452599999999999</v>
      </c>
      <c r="D29" s="272"/>
    </row>
    <row r="30" spans="1:4">
      <c r="A30" s="274"/>
      <c r="B30" s="196">
        <v>18.182300000000001</v>
      </c>
      <c r="C30" s="194">
        <v>2.4924900000000001</v>
      </c>
      <c r="D30" s="272"/>
    </row>
    <row r="31" spans="1:4">
      <c r="A31" s="274"/>
      <c r="B31" s="196">
        <v>29.683199999999999</v>
      </c>
      <c r="C31" s="194">
        <v>3.8461599999999998</v>
      </c>
      <c r="D31" s="272"/>
    </row>
    <row r="32" spans="1:4">
      <c r="A32" s="274"/>
      <c r="B32" s="196">
        <v>19.491</v>
      </c>
      <c r="C32" s="194">
        <v>1.9801200000000001</v>
      </c>
      <c r="D32" s="272"/>
    </row>
    <row r="33" spans="1:4">
      <c r="A33" s="274"/>
      <c r="B33" s="196">
        <v>8.7290899999999993</v>
      </c>
      <c r="C33" s="194">
        <v>3.82565</v>
      </c>
      <c r="D33" s="272"/>
    </row>
    <row r="34" spans="1:4">
      <c r="A34" s="274"/>
      <c r="B34" s="196">
        <v>55.887900000000002</v>
      </c>
      <c r="C34" s="194">
        <v>2.5478399999999999</v>
      </c>
      <c r="D34" s="272"/>
    </row>
    <row r="35" spans="1:4">
      <c r="A35" s="274"/>
      <c r="B35" s="196">
        <v>19.8903</v>
      </c>
      <c r="C35" s="194">
        <v>4.7543300000000004</v>
      </c>
      <c r="D35" s="272"/>
    </row>
    <row r="36" spans="1:4">
      <c r="A36" s="274"/>
      <c r="B36" s="196">
        <v>30.445399999999999</v>
      </c>
      <c r="C36" s="194">
        <v>1.8432900000000001</v>
      </c>
      <c r="D36" s="272"/>
    </row>
    <row r="37" spans="1:4">
      <c r="A37" s="274"/>
      <c r="B37" s="196">
        <v>21.966200000000001</v>
      </c>
      <c r="C37" s="194">
        <v>1.6768400000000001</v>
      </c>
      <c r="D37" s="272"/>
    </row>
    <row r="38" spans="1:4">
      <c r="A38" s="274"/>
      <c r="B38" s="196">
        <v>35.273299999999999</v>
      </c>
      <c r="C38" s="194">
        <v>3.0610300000000001</v>
      </c>
      <c r="D38" s="272"/>
    </row>
    <row r="39" spans="1:4">
      <c r="A39" s="274"/>
      <c r="B39" s="196">
        <v>20.494800000000001</v>
      </c>
      <c r="C39" s="194">
        <v>3.3662899999999998</v>
      </c>
      <c r="D39" s="272"/>
    </row>
    <row r="40" spans="1:4">
      <c r="A40" s="274"/>
      <c r="B40" s="196">
        <v>17.168700000000001</v>
      </c>
      <c r="C40" s="194">
        <v>1.4914499999999999</v>
      </c>
      <c r="D40" s="272"/>
    </row>
    <row r="41" spans="1:4">
      <c r="A41" s="274"/>
      <c r="B41" s="196">
        <v>15.446199999999999</v>
      </c>
      <c r="C41" s="194">
        <v>2.5723799999999999</v>
      </c>
      <c r="D41" s="272"/>
    </row>
    <row r="42" spans="1:4">
      <c r="A42" s="274"/>
      <c r="B42" s="196">
        <v>7.9559800000000003</v>
      </c>
      <c r="C42" s="194">
        <v>2.0289199999999998</v>
      </c>
      <c r="D42" s="272"/>
    </row>
    <row r="43" spans="1:4">
      <c r="A43" s="274"/>
      <c r="B43" s="196">
        <v>11.4499</v>
      </c>
      <c r="C43" s="194">
        <v>3.5167099999999998</v>
      </c>
      <c r="D43" s="272"/>
    </row>
    <row r="44" spans="1:4">
      <c r="A44" s="274"/>
      <c r="B44" s="196">
        <v>18.186499999999999</v>
      </c>
      <c r="C44" s="194">
        <v>5.5161100000000003</v>
      </c>
      <c r="D44" s="272"/>
    </row>
    <row r="45" spans="1:4">
      <c r="A45" s="274"/>
      <c r="B45" s="196">
        <v>6.9248599999999998</v>
      </c>
      <c r="C45" s="194">
        <v>1.4268000000000001</v>
      </c>
      <c r="D45" s="272"/>
    </row>
    <row r="46" spans="1:4">
      <c r="A46" s="274"/>
      <c r="B46" s="196">
        <v>9.4815799999999992</v>
      </c>
      <c r="C46" s="194">
        <v>5.1172700000000004</v>
      </c>
      <c r="D46" s="272"/>
    </row>
    <row r="47" spans="1:4">
      <c r="A47" s="274"/>
      <c r="B47" s="196">
        <v>14.379300000000001</v>
      </c>
      <c r="C47" s="194">
        <v>2.7000299999999999</v>
      </c>
      <c r="D47" s="272"/>
    </row>
    <row r="48" spans="1:4">
      <c r="A48" s="274"/>
      <c r="B48" s="196">
        <v>15.123100000000001</v>
      </c>
      <c r="C48" s="194">
        <v>1.7910600000000001</v>
      </c>
      <c r="D48" s="272"/>
    </row>
    <row r="49" spans="1:4">
      <c r="A49" s="274"/>
      <c r="B49" s="196">
        <v>28.641300000000001</v>
      </c>
      <c r="C49" s="194">
        <v>1.5896300000000001</v>
      </c>
      <c r="D49" s="272"/>
    </row>
    <row r="50" spans="1:4">
      <c r="A50" s="274"/>
      <c r="B50" s="196">
        <v>8.1415699999999998</v>
      </c>
      <c r="C50" s="194">
        <v>2.8053400000000002</v>
      </c>
      <c r="D50" s="272"/>
    </row>
    <row r="51" spans="1:4">
      <c r="A51" s="274"/>
      <c r="B51" s="196">
        <v>11.1249</v>
      </c>
      <c r="C51" s="194">
        <v>3.2689900000000001</v>
      </c>
      <c r="D51" s="272"/>
    </row>
    <row r="52" spans="1:4">
      <c r="A52" s="274"/>
      <c r="B52" s="196">
        <v>18.2471</v>
      </c>
      <c r="C52" s="194">
        <v>1.9133599999999999</v>
      </c>
      <c r="D52" s="272"/>
    </row>
    <row r="53" spans="1:4">
      <c r="A53" s="274"/>
      <c r="B53" s="196">
        <v>20.355499999999999</v>
      </c>
      <c r="C53" s="194">
        <v>1.68868</v>
      </c>
      <c r="D53" s="272"/>
    </row>
    <row r="54" spans="1:4">
      <c r="A54" s="274"/>
      <c r="B54" s="196">
        <v>12.1045</v>
      </c>
      <c r="C54" s="194">
        <v>3.3999700000000002</v>
      </c>
      <c r="D54" s="272"/>
    </row>
    <row r="55" spans="1:4">
      <c r="A55" s="274"/>
      <c r="B55" s="196">
        <v>15.459199999999999</v>
      </c>
      <c r="C55" s="194">
        <v>2.1216300000000001</v>
      </c>
      <c r="D55" s="272"/>
    </row>
    <row r="56" spans="1:4">
      <c r="A56" s="274"/>
      <c r="B56" s="196">
        <v>38.006599999999999</v>
      </c>
      <c r="C56" s="194">
        <v>2.3881700000000001</v>
      </c>
      <c r="D56" s="272"/>
    </row>
    <row r="57" spans="1:4">
      <c r="A57" s="274"/>
      <c r="B57" s="196">
        <v>37.527200000000001</v>
      </c>
      <c r="C57" s="194">
        <v>3.2867700000000002</v>
      </c>
      <c r="D57" s="272"/>
    </row>
    <row r="58" spans="1:4">
      <c r="A58" s="274"/>
      <c r="B58" s="196">
        <v>10.9011</v>
      </c>
      <c r="C58" s="194">
        <v>3.6392899999999999</v>
      </c>
      <c r="D58" s="272"/>
    </row>
    <row r="59" spans="1:4">
      <c r="A59" s="274"/>
      <c r="B59" s="196">
        <v>17.9316</v>
      </c>
      <c r="C59" s="194">
        <v>3.50238</v>
      </c>
      <c r="D59" s="272"/>
    </row>
    <row r="60" spans="1:4">
      <c r="A60" s="274"/>
      <c r="B60" s="196">
        <v>24.749199999999998</v>
      </c>
      <c r="C60" s="194">
        <v>1.7948599999999999</v>
      </c>
      <c r="D60" s="272"/>
    </row>
    <row r="61" spans="1:4">
      <c r="A61" s="274"/>
      <c r="B61" s="196">
        <v>8.7318899999999999</v>
      </c>
      <c r="C61" s="194">
        <v>3.12513</v>
      </c>
      <c r="D61" s="272"/>
    </row>
    <row r="62" spans="1:4">
      <c r="A62" s="274"/>
      <c r="B62" s="196">
        <v>25.848199999999999</v>
      </c>
      <c r="C62" s="194">
        <v>4.5580499999999997</v>
      </c>
      <c r="D62" s="272"/>
    </row>
    <row r="63" spans="1:4">
      <c r="A63" s="274"/>
      <c r="B63" s="196">
        <v>11.77</v>
      </c>
      <c r="C63" s="194">
        <v>3.5746099999999998</v>
      </c>
      <c r="D63" s="272"/>
    </row>
    <row r="64" spans="1:4">
      <c r="A64" s="274"/>
      <c r="B64" s="196">
        <v>19.864000000000001</v>
      </c>
      <c r="C64" s="194">
        <v>8.9324700000000004</v>
      </c>
      <c r="D64" s="272"/>
    </row>
    <row r="65" spans="1:4">
      <c r="A65" s="274"/>
      <c r="B65" s="196">
        <v>14.691700000000001</v>
      </c>
      <c r="C65" s="194">
        <v>3.6896499999999999</v>
      </c>
      <c r="D65" s="272"/>
    </row>
    <row r="66" spans="1:4">
      <c r="A66" s="274"/>
      <c r="B66" s="196">
        <v>25.534400000000002</v>
      </c>
      <c r="C66" s="194">
        <v>6.5883599999999998</v>
      </c>
      <c r="D66" s="272"/>
    </row>
    <row r="67" spans="1:4">
      <c r="A67" s="274"/>
      <c r="B67" s="196">
        <v>23.482500000000002</v>
      </c>
      <c r="C67" s="194">
        <v>12.5688</v>
      </c>
      <c r="D67" s="272"/>
    </row>
    <row r="68" spans="1:4">
      <c r="A68" s="274"/>
      <c r="B68" s="196">
        <v>19.2361</v>
      </c>
      <c r="C68" s="194">
        <v>4.5424300000000004</v>
      </c>
      <c r="D68" s="272"/>
    </row>
    <row r="69" spans="1:4">
      <c r="A69" s="274"/>
      <c r="B69" s="196">
        <v>11.756500000000001</v>
      </c>
      <c r="C69" s="194">
        <v>2.6603599999999998</v>
      </c>
      <c r="D69" s="272"/>
    </row>
    <row r="70" spans="1:4">
      <c r="A70" s="274"/>
      <c r="B70" s="196">
        <v>19.172899999999998</v>
      </c>
      <c r="C70" s="194">
        <v>1.99196</v>
      </c>
      <c r="D70" s="272"/>
    </row>
    <row r="71" spans="1:4">
      <c r="A71" s="274"/>
      <c r="B71" s="196">
        <v>23.721399999999999</v>
      </c>
      <c r="C71" s="194">
        <v>1.7585299999999999</v>
      </c>
      <c r="D71" s="272"/>
    </row>
    <row r="72" spans="1:4">
      <c r="A72" s="274"/>
      <c r="B72" s="196">
        <v>30.652000000000001</v>
      </c>
      <c r="C72" s="194">
        <v>2.85521</v>
      </c>
      <c r="D72" s="272"/>
    </row>
    <row r="73" spans="1:4">
      <c r="A73" s="274"/>
      <c r="B73" s="196">
        <v>18.000599999999999</v>
      </c>
      <c r="C73" s="194">
        <v>2.5271599999999999</v>
      </c>
      <c r="D73" s="272"/>
    </row>
    <row r="74" spans="1:4">
      <c r="A74" s="274"/>
      <c r="B74" s="196">
        <v>65.348200000000006</v>
      </c>
      <c r="C74" s="194">
        <v>2.5771600000000001</v>
      </c>
      <c r="D74" s="272"/>
    </row>
    <row r="75" spans="1:4">
      <c r="A75" s="274"/>
      <c r="B75" s="196">
        <v>25.363199999999999</v>
      </c>
      <c r="C75" s="194">
        <v>1.9446600000000001</v>
      </c>
      <c r="D75" s="272"/>
    </row>
    <row r="76" spans="1:4">
      <c r="A76" s="274"/>
      <c r="B76" s="196">
        <v>16.6126</v>
      </c>
      <c r="C76" s="194">
        <v>3.0419100000000001</v>
      </c>
      <c r="D76" s="272"/>
    </row>
    <row r="77" spans="1:4">
      <c r="A77" s="274"/>
      <c r="B77" s="196">
        <v>33.404600000000002</v>
      </c>
      <c r="C77" s="194">
        <v>1.08565</v>
      </c>
      <c r="D77" s="272"/>
    </row>
    <row r="78" spans="1:4">
      <c r="A78" s="274"/>
      <c r="B78" s="196">
        <v>19.727900000000002</v>
      </c>
      <c r="C78" s="194">
        <v>1.1521999999999999</v>
      </c>
      <c r="D78" s="272"/>
    </row>
    <row r="79" spans="1:4">
      <c r="A79" s="274"/>
      <c r="B79" s="196">
        <v>15.5633</v>
      </c>
      <c r="C79" s="194">
        <v>1.8735599999999999</v>
      </c>
      <c r="D79" s="272"/>
    </row>
    <row r="80" spans="1:4">
      <c r="A80" s="274"/>
      <c r="B80" s="196">
        <v>9.0924099999999992</v>
      </c>
      <c r="C80" s="194">
        <v>1.6818500000000001</v>
      </c>
      <c r="D80" s="272"/>
    </row>
    <row r="81" spans="1:4">
      <c r="A81" s="274"/>
      <c r="B81" s="196">
        <v>8.3276400000000006</v>
      </c>
      <c r="C81" s="194">
        <v>2.0380600000000002</v>
      </c>
      <c r="D81" s="272"/>
    </row>
    <row r="82" spans="1:4">
      <c r="A82" s="274"/>
      <c r="B82" s="196">
        <v>43.726300000000002</v>
      </c>
      <c r="C82" s="194">
        <v>1.5885100000000001</v>
      </c>
      <c r="D82" s="272"/>
    </row>
    <row r="83" spans="1:4">
      <c r="A83" s="274"/>
      <c r="B83" s="196">
        <v>16.194700000000001</v>
      </c>
      <c r="C83" s="194">
        <v>2.2923399999999998</v>
      </c>
      <c r="D83" s="272"/>
    </row>
    <row r="84" spans="1:4">
      <c r="A84" s="274"/>
      <c r="B84" s="196">
        <v>8.7509200000000007</v>
      </c>
      <c r="C84" s="194">
        <v>1.2138199999999999</v>
      </c>
      <c r="D84" s="272"/>
    </row>
    <row r="85" spans="1:4">
      <c r="A85" s="274"/>
      <c r="B85" s="196">
        <v>22.537600000000001</v>
      </c>
      <c r="C85" s="194">
        <v>2.0688800000000001</v>
      </c>
      <c r="D85" s="272"/>
    </row>
    <row r="86" spans="1:4">
      <c r="A86" s="274"/>
      <c r="B86" s="196">
        <v>16.3733</v>
      </c>
      <c r="C86" s="194">
        <v>1.2793699999999999</v>
      </c>
      <c r="D86" s="272"/>
    </row>
    <row r="87" spans="1:4">
      <c r="A87" s="274"/>
      <c r="B87" s="196">
        <v>22.923999999999999</v>
      </c>
      <c r="C87" s="194">
        <v>1.28318</v>
      </c>
      <c r="D87" s="272"/>
    </row>
    <row r="88" spans="1:4">
      <c r="A88" s="274"/>
      <c r="B88" s="196">
        <v>12.178100000000001</v>
      </c>
      <c r="C88" s="194">
        <v>2.7762199999999999</v>
      </c>
      <c r="D88" s="272"/>
    </row>
    <row r="89" spans="1:4">
      <c r="A89" s="274"/>
      <c r="B89" s="196">
        <v>15.157400000000001</v>
      </c>
      <c r="C89" s="194">
        <v>2.0983900000000002</v>
      </c>
      <c r="D89" s="272"/>
    </row>
    <row r="90" spans="1:4">
      <c r="A90" s="274"/>
      <c r="B90" s="196">
        <v>12.4314</v>
      </c>
      <c r="C90" s="194">
        <v>2.4756900000000002</v>
      </c>
      <c r="D90" s="272"/>
    </row>
    <row r="91" spans="1:4">
      <c r="A91" s="274"/>
      <c r="B91" s="196">
        <v>7.9281899999999998</v>
      </c>
      <c r="C91" s="194">
        <v>1.6964399999999999</v>
      </c>
      <c r="D91" s="272"/>
    </row>
    <row r="92" spans="1:4">
      <c r="A92" s="274"/>
      <c r="B92" s="196">
        <v>14.2196</v>
      </c>
      <c r="C92" s="194">
        <v>1.3768</v>
      </c>
      <c r="D92" s="272"/>
    </row>
    <row r="93" spans="1:4">
      <c r="A93" s="274"/>
      <c r="B93" s="196">
        <v>13.3367</v>
      </c>
      <c r="C93" s="194">
        <v>1.48167</v>
      </c>
      <c r="D93" s="272"/>
    </row>
    <row r="94" spans="1:4">
      <c r="A94" s="274"/>
      <c r="B94" s="196">
        <v>13.3169</v>
      </c>
      <c r="C94" s="194">
        <v>2.5212500000000002</v>
      </c>
      <c r="D94" s="272"/>
    </row>
    <row r="95" spans="1:4">
      <c r="A95" s="274"/>
      <c r="B95" s="196">
        <v>15.929399999999999</v>
      </c>
      <c r="C95" s="194">
        <v>1.31819</v>
      </c>
      <c r="D95" s="272"/>
    </row>
    <row r="96" spans="1:4">
      <c r="A96" s="274"/>
      <c r="B96" s="196">
        <v>8.8588799999999992</v>
      </c>
      <c r="C96" s="194">
        <v>1.55341</v>
      </c>
      <c r="D96" s="272"/>
    </row>
    <row r="97" spans="1:4">
      <c r="A97" s="274"/>
      <c r="B97" s="196">
        <v>8.6611600000000006</v>
      </c>
      <c r="C97" s="194">
        <v>2.5008599999999999</v>
      </c>
      <c r="D97" s="272"/>
    </row>
    <row r="98" spans="1:4">
      <c r="A98" s="274"/>
      <c r="B98" s="196">
        <v>14.849500000000001</v>
      </c>
      <c r="C98" s="194">
        <v>1.8605</v>
      </c>
      <c r="D98" s="272"/>
    </row>
    <row r="99" spans="1:4">
      <c r="A99" s="274"/>
      <c r="B99" s="196">
        <v>15.308999999999999</v>
      </c>
      <c r="C99" s="194">
        <v>1.9586699999999999</v>
      </c>
      <c r="D99" s="272"/>
    </row>
    <row r="100" spans="1:4">
      <c r="A100" s="274"/>
      <c r="B100" s="196">
        <v>7.2433699999999996</v>
      </c>
      <c r="C100" s="194">
        <v>1.4801299999999999</v>
      </c>
      <c r="D100" s="272"/>
    </row>
    <row r="101" spans="1:4">
      <c r="A101" s="274"/>
      <c r="B101" s="196">
        <v>14.1517</v>
      </c>
      <c r="C101" s="194">
        <v>1.3768</v>
      </c>
      <c r="D101" s="272"/>
    </row>
    <row r="102" spans="1:4">
      <c r="A102" s="274"/>
      <c r="B102" s="196">
        <v>9.2456700000000005</v>
      </c>
      <c r="C102" s="194">
        <v>1.9046700000000001</v>
      </c>
      <c r="D102" s="272"/>
    </row>
    <row r="103" spans="1:4">
      <c r="A103" s="274"/>
      <c r="B103" s="196">
        <v>10.067</v>
      </c>
      <c r="C103" s="194">
        <v>1.0050699999999999</v>
      </c>
      <c r="D103" s="272"/>
    </row>
    <row r="104" spans="1:4">
      <c r="A104" s="274"/>
      <c r="B104" s="196">
        <v>10.548400000000001</v>
      </c>
      <c r="C104" s="194">
        <v>2.0729299999999999</v>
      </c>
      <c r="D104" s="272"/>
    </row>
    <row r="105" spans="1:4">
      <c r="A105" s="274"/>
      <c r="B105" s="196">
        <v>10.2684</v>
      </c>
      <c r="C105" s="194">
        <v>1.41116</v>
      </c>
      <c r="D105" s="272"/>
    </row>
    <row r="106" spans="1:4">
      <c r="A106" s="274"/>
      <c r="B106" s="196">
        <v>15.4602</v>
      </c>
      <c r="C106" s="202">
        <v>1.3292600000000001</v>
      </c>
      <c r="D106" s="273"/>
    </row>
    <row r="107" spans="1:4">
      <c r="A107" s="274"/>
      <c r="B107" s="196">
        <v>5.1505999999999998</v>
      </c>
      <c r="C107" s="202">
        <v>1.47295</v>
      </c>
      <c r="D107" s="273"/>
    </row>
    <row r="108" spans="1:4">
      <c r="A108" s="274"/>
      <c r="B108" s="196">
        <v>10.0806</v>
      </c>
      <c r="C108" s="202">
        <v>1.6451</v>
      </c>
      <c r="D108" s="273"/>
    </row>
    <row r="109" spans="1:4">
      <c r="A109" s="274"/>
      <c r="B109" s="196">
        <v>16.253399999999999</v>
      </c>
      <c r="C109" s="202">
        <v>2.9613100000000001</v>
      </c>
      <c r="D109" s="273"/>
    </row>
    <row r="110" spans="1:4">
      <c r="A110" s="274"/>
      <c r="B110" s="196">
        <v>28.018699999999999</v>
      </c>
      <c r="C110" s="202">
        <v>1.87476</v>
      </c>
      <c r="D110" s="273"/>
    </row>
    <row r="111" spans="1:4">
      <c r="A111" s="274"/>
      <c r="B111" s="196">
        <v>14.716100000000001</v>
      </c>
      <c r="C111" s="202">
        <v>1.84022</v>
      </c>
      <c r="D111" s="273"/>
    </row>
    <row r="112" spans="1:4">
      <c r="A112" s="274"/>
      <c r="B112" s="196">
        <v>14.2341</v>
      </c>
      <c r="C112" s="202">
        <v>1.23224</v>
      </c>
      <c r="D112" s="273"/>
    </row>
    <row r="113" spans="1:4">
      <c r="A113" s="274"/>
      <c r="B113" s="196">
        <v>8.7608499999999996</v>
      </c>
      <c r="C113" s="202">
        <v>2.4325100000000002</v>
      </c>
      <c r="D113" s="273"/>
    </row>
    <row r="114" spans="1:4">
      <c r="A114" s="274"/>
      <c r="B114" s="196">
        <v>16.7545</v>
      </c>
      <c r="C114" s="202">
        <v>1.26579</v>
      </c>
      <c r="D114" s="273"/>
    </row>
    <row r="115" spans="1:4">
      <c r="A115" s="274"/>
      <c r="B115" s="196">
        <v>9.6544399999999992</v>
      </c>
      <c r="C115" s="202">
        <v>1.97228</v>
      </c>
      <c r="D115" s="273"/>
    </row>
    <row r="116" spans="1:4">
      <c r="A116" s="274"/>
      <c r="B116" s="196">
        <v>21.8306</v>
      </c>
      <c r="C116" s="202">
        <v>2.0244900000000001</v>
      </c>
      <c r="D116" s="273"/>
    </row>
    <row r="117" spans="1:4">
      <c r="A117" s="274"/>
      <c r="B117" s="196">
        <v>9.0915800000000004</v>
      </c>
      <c r="C117" s="202">
        <v>1.19814</v>
      </c>
      <c r="D117" s="273"/>
    </row>
    <row r="118" spans="1:4">
      <c r="A118" s="274"/>
      <c r="B118" s="196">
        <v>10.0099</v>
      </c>
      <c r="C118" s="202">
        <v>1.5048600000000001</v>
      </c>
      <c r="D118" s="273"/>
    </row>
    <row r="119" spans="1:4">
      <c r="A119" s="274"/>
      <c r="B119" s="196">
        <v>8.2221499999999992</v>
      </c>
      <c r="C119" s="202">
        <v>1.3028500000000001</v>
      </c>
      <c r="D119" s="273"/>
    </row>
    <row r="120" spans="1:4">
      <c r="A120" s="274"/>
      <c r="B120" s="196">
        <v>6.0068999999999999</v>
      </c>
      <c r="C120" s="202">
        <v>1.2994600000000001</v>
      </c>
      <c r="D120" s="273"/>
    </row>
    <row r="121" spans="1:4">
      <c r="A121" s="274"/>
      <c r="B121" s="196">
        <v>33.8551</v>
      </c>
      <c r="C121" s="202">
        <v>1.2440500000000001</v>
      </c>
      <c r="D121" s="273"/>
    </row>
    <row r="122" spans="1:4">
      <c r="A122" s="274"/>
      <c r="B122" s="196">
        <v>9.0086499999999994</v>
      </c>
      <c r="C122" s="202">
        <v>2.673</v>
      </c>
      <c r="D122" s="273"/>
    </row>
    <row r="123" spans="1:4">
      <c r="A123" s="274"/>
      <c r="B123" s="196">
        <v>11.6494</v>
      </c>
      <c r="C123" s="202">
        <v>2.7679299999999998</v>
      </c>
      <c r="D123" s="273"/>
    </row>
    <row r="124" spans="1:4">
      <c r="A124" s="274"/>
      <c r="B124" s="196">
        <v>31.0151</v>
      </c>
      <c r="C124" s="202">
        <v>3.1682700000000001</v>
      </c>
      <c r="D124" s="273"/>
    </row>
    <row r="125" spans="1:4">
      <c r="A125" s="274"/>
      <c r="B125" s="196">
        <v>8.9821200000000001</v>
      </c>
      <c r="C125" s="202">
        <v>2.6747200000000002</v>
      </c>
      <c r="D125" s="273"/>
    </row>
    <row r="126" spans="1:4">
      <c r="A126" s="274"/>
      <c r="B126" s="196">
        <v>5.9736200000000004</v>
      </c>
      <c r="C126" s="202">
        <v>4.1786500000000002</v>
      </c>
      <c r="D126" s="273"/>
    </row>
    <row r="127" spans="1:4" ht="17" thickBot="1">
      <c r="A127" s="275"/>
      <c r="B127" s="196">
        <v>16.134399999999999</v>
      </c>
      <c r="C127" s="202">
        <v>4.1709500000000004</v>
      </c>
      <c r="D127" s="273"/>
    </row>
    <row r="128" spans="1:4">
      <c r="A128" s="276"/>
      <c r="B128" s="199">
        <v>14.1517</v>
      </c>
      <c r="C128" s="202">
        <v>4.2374400000000003</v>
      </c>
      <c r="D128" s="273"/>
    </row>
    <row r="129" spans="1:4">
      <c r="A129" s="273"/>
      <c r="B129" s="199">
        <v>9.2456700000000005</v>
      </c>
      <c r="C129" s="202">
        <v>2.4278</v>
      </c>
      <c r="D129" s="273"/>
    </row>
    <row r="130" spans="1:4">
      <c r="A130" s="273"/>
      <c r="B130" s="199">
        <v>10.067</v>
      </c>
      <c r="C130" s="202">
        <v>3.40286</v>
      </c>
      <c r="D130" s="273"/>
    </row>
    <row r="131" spans="1:4">
      <c r="A131" s="273"/>
      <c r="B131" s="199">
        <v>10.548400000000001</v>
      </c>
      <c r="C131" s="202">
        <v>2.50143</v>
      </c>
      <c r="D131" s="273"/>
    </row>
    <row r="132" spans="1:4">
      <c r="A132" s="273"/>
      <c r="B132" s="199">
        <v>10.2684</v>
      </c>
      <c r="C132" s="202">
        <v>2.0308999999999999</v>
      </c>
      <c r="D132" s="273"/>
    </row>
    <row r="133" spans="1:4">
      <c r="A133" s="273"/>
      <c r="B133" s="199">
        <v>15.4602</v>
      </c>
      <c r="C133" s="202">
        <v>2.3110599999999999</v>
      </c>
      <c r="D133" s="273"/>
    </row>
    <row r="134" spans="1:4">
      <c r="A134" s="273"/>
      <c r="B134" s="199">
        <v>46.262999999999998</v>
      </c>
      <c r="C134" s="202">
        <v>1.36073</v>
      </c>
      <c r="D134" s="273"/>
    </row>
    <row r="135" spans="1:4">
      <c r="A135" s="273"/>
      <c r="B135" s="199">
        <v>35.254199999999997</v>
      </c>
      <c r="C135" s="202">
        <v>2.9759000000000002</v>
      </c>
      <c r="D135" s="273"/>
    </row>
    <row r="136" spans="1:4">
      <c r="A136" s="273"/>
      <c r="B136" s="199">
        <v>5.1505999999999998</v>
      </c>
      <c r="C136" s="202">
        <v>2.6877399999999998</v>
      </c>
      <c r="D136" s="273"/>
    </row>
    <row r="137" spans="1:4">
      <c r="A137" s="273"/>
      <c r="B137" s="199">
        <v>33.545699999999997</v>
      </c>
      <c r="C137" s="202">
        <v>1.12754</v>
      </c>
      <c r="D137" s="273"/>
    </row>
    <row r="138" spans="1:4">
      <c r="A138" s="273"/>
      <c r="B138" s="199">
        <v>10.0806</v>
      </c>
      <c r="C138" s="202">
        <v>3.0722100000000001</v>
      </c>
      <c r="D138" s="273"/>
    </row>
    <row r="139" spans="1:4">
      <c r="A139" s="273"/>
      <c r="B139" s="199">
        <v>16.253399999999999</v>
      </c>
      <c r="C139" s="202">
        <v>2.4652599999999998</v>
      </c>
      <c r="D139" s="273"/>
    </row>
    <row r="140" spans="1:4">
      <c r="A140" s="273"/>
      <c r="B140" s="199">
        <v>28.018699999999999</v>
      </c>
      <c r="C140" s="202">
        <v>3.1317400000000002</v>
      </c>
      <c r="D140" s="273"/>
    </row>
    <row r="141" spans="1:4">
      <c r="A141" s="273"/>
      <c r="B141" s="199">
        <v>16.9496</v>
      </c>
      <c r="C141" s="202">
        <v>1.8939299999999999</v>
      </c>
      <c r="D141" s="273"/>
    </row>
    <row r="142" spans="1:4">
      <c r="A142" s="273"/>
      <c r="B142" s="199">
        <v>30.609000000000002</v>
      </c>
      <c r="C142" s="202">
        <v>4.4315300000000004</v>
      </c>
      <c r="D142" s="273"/>
    </row>
    <row r="143" spans="1:4">
      <c r="A143" s="273"/>
      <c r="B143" s="199">
        <v>14.716100000000001</v>
      </c>
      <c r="C143" s="202">
        <v>3.4063300000000001</v>
      </c>
      <c r="D143" s="273"/>
    </row>
    <row r="144" spans="1:4">
      <c r="A144" s="273"/>
      <c r="B144" s="199">
        <v>14.2341</v>
      </c>
      <c r="C144" s="202">
        <v>2.6187100000000001</v>
      </c>
      <c r="D144" s="273"/>
    </row>
    <row r="145" spans="1:4">
      <c r="A145" s="273"/>
      <c r="B145" s="199">
        <v>8.7608499999999996</v>
      </c>
      <c r="C145" s="202">
        <v>3.03152</v>
      </c>
      <c r="D145" s="273"/>
    </row>
    <row r="146" spans="1:4">
      <c r="A146" s="273"/>
      <c r="B146" s="199">
        <v>16.7545</v>
      </c>
      <c r="C146" s="202">
        <v>1.1924999999999999</v>
      </c>
      <c r="D146" s="273"/>
    </row>
    <row r="147" spans="1:4">
      <c r="A147" s="273"/>
      <c r="B147" s="199">
        <v>40.386699999999998</v>
      </c>
      <c r="C147" s="202">
        <v>2.24037</v>
      </c>
      <c r="D147" s="273"/>
    </row>
    <row r="148" spans="1:4">
      <c r="A148" s="273"/>
      <c r="B148" s="199">
        <v>9.6544399999999992</v>
      </c>
      <c r="C148" s="202">
        <v>2.3590100000000001</v>
      </c>
      <c r="D148" s="273"/>
    </row>
    <row r="149" spans="1:4">
      <c r="A149" s="273"/>
      <c r="B149" s="199">
        <v>21.465499999999999</v>
      </c>
      <c r="C149" s="202">
        <v>2.2735300000000001</v>
      </c>
      <c r="D149" s="273"/>
    </row>
    <row r="150" spans="1:4">
      <c r="A150" s="273"/>
      <c r="B150" s="199">
        <v>21.8306</v>
      </c>
      <c r="C150" s="202">
        <v>3.33291</v>
      </c>
      <c r="D150" s="273"/>
    </row>
    <row r="151" spans="1:4">
      <c r="A151" s="273"/>
      <c r="B151" s="199">
        <v>29.195</v>
      </c>
      <c r="C151" s="202">
        <v>2.9346299999999998</v>
      </c>
      <c r="D151" s="273"/>
    </row>
    <row r="152" spans="1:4">
      <c r="A152" s="273"/>
      <c r="B152" s="199">
        <v>9.0915800000000004</v>
      </c>
      <c r="C152" s="202">
        <v>1.605</v>
      </c>
      <c r="D152" s="273"/>
    </row>
    <row r="153" spans="1:4">
      <c r="A153" s="273"/>
      <c r="B153" s="199">
        <v>10.0099</v>
      </c>
      <c r="C153" s="202">
        <v>3.2634599999999998</v>
      </c>
      <c r="D153" s="273"/>
    </row>
    <row r="154" spans="1:4">
      <c r="A154" s="273"/>
      <c r="B154" s="199">
        <v>8.2221499999999992</v>
      </c>
      <c r="C154" s="202">
        <v>1.4288000000000001</v>
      </c>
      <c r="D154" s="273"/>
    </row>
    <row r="155" spans="1:4">
      <c r="A155" s="273"/>
      <c r="B155" s="199">
        <v>6.0068999999999999</v>
      </c>
      <c r="C155" s="202">
        <v>3.5957599999999998</v>
      </c>
      <c r="D155" s="273"/>
    </row>
    <row r="156" spans="1:4">
      <c r="A156" s="273"/>
      <c r="B156" s="199">
        <v>33.8551</v>
      </c>
      <c r="C156" s="202">
        <v>2.2968000000000002</v>
      </c>
      <c r="D156" s="273"/>
    </row>
    <row r="157" spans="1:4">
      <c r="A157" s="273"/>
      <c r="B157" s="199">
        <v>9.0086499999999994</v>
      </c>
      <c r="C157" s="202">
        <v>3.1709299999999998</v>
      </c>
      <c r="D157" s="273"/>
    </row>
    <row r="158" spans="1:4">
      <c r="A158" s="273"/>
      <c r="B158" s="199">
        <v>11.6494</v>
      </c>
      <c r="C158" s="202">
        <v>2.2772000000000001</v>
      </c>
      <c r="D158" s="273"/>
    </row>
    <row r="159" spans="1:4">
      <c r="A159" s="273"/>
      <c r="B159" s="199">
        <v>31.0151</v>
      </c>
      <c r="C159" s="202">
        <v>1.8843099999999999</v>
      </c>
      <c r="D159" s="273"/>
    </row>
    <row r="160" spans="1:4">
      <c r="A160" s="273"/>
      <c r="B160" s="199">
        <v>8.9821200000000001</v>
      </c>
      <c r="C160" s="202">
        <v>1.4287300000000001</v>
      </c>
      <c r="D160" s="273"/>
    </row>
    <row r="161" spans="1:4">
      <c r="A161" s="273"/>
      <c r="B161" s="199">
        <v>5.9736200000000004</v>
      </c>
      <c r="C161" s="202">
        <v>2.6818499999999998</v>
      </c>
      <c r="D161" s="273"/>
    </row>
    <row r="162" spans="1:4">
      <c r="A162" s="273"/>
      <c r="B162" s="199">
        <v>16.134399999999999</v>
      </c>
      <c r="C162" s="202">
        <v>3.8950399999999998</v>
      </c>
      <c r="D162" s="273"/>
    </row>
    <row r="163" spans="1:4">
      <c r="A163" s="273"/>
      <c r="B163" s="199">
        <v>16.1279</v>
      </c>
      <c r="C163" s="202">
        <v>1.9715199999999999</v>
      </c>
      <c r="D163" s="273"/>
    </row>
    <row r="164" spans="1:4">
      <c r="B164" s="6"/>
      <c r="C164" s="202">
        <v>2.0514800000000002</v>
      </c>
      <c r="D164" s="273"/>
    </row>
    <row r="165" spans="1:4">
      <c r="B165" s="6"/>
      <c r="C165" s="202">
        <v>2.3383699999999998</v>
      </c>
      <c r="D165" s="273"/>
    </row>
    <row r="166" spans="1:4">
      <c r="B166" s="6"/>
      <c r="C166" s="202">
        <v>1.64524</v>
      </c>
      <c r="D166" s="273"/>
    </row>
    <row r="167" spans="1:4">
      <c r="B167" s="6"/>
      <c r="C167" s="202">
        <v>1.3709100000000001</v>
      </c>
      <c r="D167" s="273"/>
    </row>
    <row r="168" spans="1:4">
      <c r="B168" s="6"/>
      <c r="C168" s="202">
        <v>1.7166399999999999</v>
      </c>
      <c r="D168" s="273"/>
    </row>
    <row r="169" spans="1:4">
      <c r="B169" s="6"/>
      <c r="C169" s="202">
        <v>3.1991999999999998</v>
      </c>
      <c r="D169" s="273"/>
    </row>
    <row r="170" spans="1:4">
      <c r="B170" s="6"/>
      <c r="C170" s="202">
        <v>1.12066</v>
      </c>
      <c r="D170" s="273"/>
    </row>
    <row r="171" spans="1:4">
      <c r="B171" s="6"/>
      <c r="C171" s="202">
        <v>1.1727099999999999</v>
      </c>
      <c r="D171" s="273"/>
    </row>
    <row r="172" spans="1:4">
      <c r="B172" s="6"/>
      <c r="C172" s="202">
        <v>2.10534</v>
      </c>
      <c r="D172" s="273"/>
    </row>
    <row r="173" spans="1:4">
      <c r="B173" s="6"/>
      <c r="C173" s="202">
        <v>1.5549500000000001</v>
      </c>
      <c r="D173" s="273"/>
    </row>
    <row r="174" spans="1:4">
      <c r="B174" s="6"/>
      <c r="C174" s="202">
        <v>1.2504299999999999</v>
      </c>
      <c r="D174" s="273"/>
    </row>
    <row r="175" spans="1:4">
      <c r="B175" s="6"/>
      <c r="C175" s="202">
        <v>1.4104399999999999</v>
      </c>
      <c r="D175" s="273"/>
    </row>
    <row r="176" spans="1:4">
      <c r="B176" s="6"/>
      <c r="C176" s="202">
        <v>2.34348</v>
      </c>
      <c r="D176" s="273"/>
    </row>
    <row r="177" spans="2:4">
      <c r="B177" s="6"/>
      <c r="C177" s="202">
        <v>1.6562399999999999</v>
      </c>
      <c r="D177" s="273"/>
    </row>
    <row r="178" spans="2:4">
      <c r="B178" s="6"/>
      <c r="C178" s="202">
        <v>1.59731</v>
      </c>
      <c r="D178" s="273"/>
    </row>
    <row r="179" spans="2:4">
      <c r="B179" s="6"/>
      <c r="C179" s="202">
        <v>2.3275800000000002</v>
      </c>
      <c r="D179" s="273"/>
    </row>
    <row r="180" spans="2:4">
      <c r="B180" s="6"/>
      <c r="C180" s="202">
        <v>1.0378700000000001</v>
      </c>
      <c r="D180" s="273"/>
    </row>
    <row r="181" spans="2:4">
      <c r="B181" s="6"/>
      <c r="C181" s="202">
        <v>1.48221</v>
      </c>
      <c r="D181" s="273"/>
    </row>
    <row r="182" spans="2:4">
      <c r="B182" s="6"/>
      <c r="C182" s="202">
        <v>3.5950700000000002</v>
      </c>
      <c r="D182" s="273"/>
    </row>
    <row r="183" spans="2:4">
      <c r="B183" s="6"/>
      <c r="C183" s="202">
        <v>2.7955399999999999</v>
      </c>
      <c r="D183" s="273"/>
    </row>
    <row r="184" spans="2:4">
      <c r="B184" s="6"/>
      <c r="C184" s="202">
        <v>4.6016000000000004</v>
      </c>
      <c r="D184" s="273"/>
    </row>
    <row r="185" spans="2:4">
      <c r="B185" s="6"/>
      <c r="C185" s="202">
        <v>3.5365000000000002</v>
      </c>
      <c r="D185" s="273"/>
    </row>
    <row r="186" spans="2:4">
      <c r="B186" s="6"/>
      <c r="C186" s="202">
        <v>2.8522099999999999</v>
      </c>
      <c r="D186" s="273"/>
    </row>
    <row r="187" spans="2:4">
      <c r="B187" s="6"/>
      <c r="C187" s="202">
        <v>2.49247</v>
      </c>
      <c r="D187" s="273"/>
    </row>
    <row r="188" spans="2:4">
      <c r="B188" s="6"/>
      <c r="C188" s="202">
        <v>2.9785699999999999</v>
      </c>
      <c r="D188" s="273"/>
    </row>
    <row r="189" spans="2:4">
      <c r="B189" s="6"/>
      <c r="C189" s="202">
        <v>3.4739800000000001</v>
      </c>
      <c r="D189" s="273"/>
    </row>
    <row r="190" spans="2:4">
      <c r="B190" s="6"/>
      <c r="C190" s="202">
        <v>2.82551</v>
      </c>
      <c r="D190" s="273"/>
    </row>
    <row r="191" spans="2:4">
      <c r="B191" s="6"/>
      <c r="C191" s="202">
        <v>2.1490800000000001</v>
      </c>
      <c r="D191" s="273"/>
    </row>
    <row r="192" spans="2:4">
      <c r="B192" s="6"/>
      <c r="C192" s="202">
        <v>3.66039</v>
      </c>
      <c r="D192" s="273"/>
    </row>
    <row r="193" spans="2:4">
      <c r="B193" s="6"/>
      <c r="C193" s="202">
        <v>2.4243800000000002</v>
      </c>
      <c r="D193" s="273"/>
    </row>
    <row r="194" spans="2:4">
      <c r="B194" s="6"/>
      <c r="C194" s="202">
        <v>2.7200099999999998</v>
      </c>
      <c r="D194" s="273"/>
    </row>
    <row r="195" spans="2:4">
      <c r="B195" s="6"/>
      <c r="C195" s="202">
        <v>3.5355699999999999</v>
      </c>
      <c r="D195" s="273"/>
    </row>
    <row r="196" spans="2:4">
      <c r="B196" s="6"/>
      <c r="C196" s="202">
        <v>4.4217399999999998</v>
      </c>
      <c r="D196" s="273"/>
    </row>
    <row r="197" spans="2:4">
      <c r="B197" s="6"/>
      <c r="C197" s="202">
        <v>2.6438899999999999</v>
      </c>
      <c r="D197" s="273"/>
    </row>
    <row r="198" spans="2:4">
      <c r="B198" s="6"/>
      <c r="C198" s="202">
        <v>2.0971600000000001</v>
      </c>
      <c r="D198" s="273"/>
    </row>
    <row r="199" spans="2:4">
      <c r="B199" s="6"/>
      <c r="C199" s="202">
        <v>2.0891199999999999</v>
      </c>
      <c r="D199" s="273"/>
    </row>
    <row r="200" spans="2:4">
      <c r="B200" s="6"/>
      <c r="C200" s="202">
        <v>4.9615</v>
      </c>
      <c r="D200" s="273"/>
    </row>
    <row r="201" spans="2:4">
      <c r="B201" s="6"/>
      <c r="C201" s="202">
        <v>1.04358</v>
      </c>
      <c r="D201" s="273"/>
    </row>
    <row r="202" spans="2:4">
      <c r="B202" s="6"/>
      <c r="C202" s="202">
        <v>2.91153</v>
      </c>
      <c r="D202" s="273"/>
    </row>
    <row r="203" spans="2:4">
      <c r="B203" s="6"/>
      <c r="C203" s="202">
        <v>1.6294999999999999</v>
      </c>
      <c r="D203" s="273"/>
    </row>
    <row r="204" spans="2:4">
      <c r="B204" s="6"/>
      <c r="C204" s="202">
        <v>4.1826600000000003</v>
      </c>
      <c r="D204" s="273"/>
    </row>
    <row r="205" spans="2:4">
      <c r="B205" s="6"/>
      <c r="C205" s="202">
        <v>3.33419</v>
      </c>
      <c r="D205" s="273"/>
    </row>
    <row r="206" spans="2:4">
      <c r="B206" s="6"/>
      <c r="C206" s="202">
        <v>4.6074000000000002</v>
      </c>
      <c r="D206" s="273"/>
    </row>
    <row r="207" spans="2:4">
      <c r="B207" s="6"/>
      <c r="C207" s="202">
        <v>2.4921700000000002</v>
      </c>
      <c r="D207" s="273"/>
    </row>
    <row r="208" spans="2:4">
      <c r="B208" s="6"/>
      <c r="C208" s="202">
        <v>2.6129099999999998</v>
      </c>
      <c r="D208" s="273"/>
    </row>
    <row r="209" spans="2:4">
      <c r="B209" s="6"/>
      <c r="C209" s="202">
        <v>2.47756</v>
      </c>
      <c r="D209" s="273"/>
    </row>
    <row r="210" spans="2:4">
      <c r="B210" s="6"/>
      <c r="C210" s="202">
        <v>2.3807499999999999</v>
      </c>
      <c r="D210" s="273"/>
    </row>
    <row r="211" spans="2:4">
      <c r="B211" s="6"/>
      <c r="C211" s="202">
        <v>3.6826300000000001</v>
      </c>
      <c r="D211" s="273"/>
    </row>
    <row r="212" spans="2:4">
      <c r="B212" s="6"/>
      <c r="C212" s="202">
        <v>1.69276</v>
      </c>
      <c r="D212" s="273"/>
    </row>
    <row r="213" spans="2:4">
      <c r="B213" s="6"/>
      <c r="C213" s="202">
        <v>3.5528900000000001</v>
      </c>
      <c r="D213" s="273"/>
    </row>
    <row r="214" spans="2:4">
      <c r="B214" s="6"/>
      <c r="C214" s="202">
        <v>1.7126600000000001</v>
      </c>
      <c r="D214" s="273"/>
    </row>
    <row r="215" spans="2:4">
      <c r="B215" s="6"/>
      <c r="C215" s="202">
        <v>1.4336199999999999</v>
      </c>
      <c r="D215" s="273"/>
    </row>
    <row r="216" spans="2:4">
      <c r="B216" s="6"/>
      <c r="C216" s="202">
        <v>6.36815</v>
      </c>
      <c r="D216" s="273"/>
    </row>
    <row r="217" spans="2:4">
      <c r="B217" s="6"/>
      <c r="C217" s="202">
        <v>1.66249</v>
      </c>
      <c r="D217" s="273"/>
    </row>
    <row r="218" spans="2:4">
      <c r="B218" s="6"/>
      <c r="C218" s="202">
        <v>4.9339700000000004</v>
      </c>
      <c r="D218" s="273"/>
    </row>
    <row r="219" spans="2:4">
      <c r="B219" s="6"/>
      <c r="C219" s="202">
        <v>2.1044999999999998</v>
      </c>
      <c r="D219" s="273"/>
    </row>
    <row r="220" spans="2:4">
      <c r="B220" s="6"/>
      <c r="C220" s="202">
        <v>2.4467500000000002</v>
      </c>
      <c r="D220" s="273"/>
    </row>
    <row r="221" spans="2:4">
      <c r="B221" s="6"/>
      <c r="C221" s="202">
        <v>3.4200499999999998</v>
      </c>
      <c r="D221" s="273"/>
    </row>
    <row r="222" spans="2:4">
      <c r="B222" s="6"/>
      <c r="C222" s="202">
        <v>1.91496</v>
      </c>
      <c r="D222" s="273"/>
    </row>
    <row r="223" spans="2:4">
      <c r="B223" s="6"/>
      <c r="C223" s="202">
        <v>1.12005</v>
      </c>
      <c r="D223" s="273"/>
    </row>
    <row r="224" spans="2:4">
      <c r="B224" s="6"/>
      <c r="C224" s="202">
        <v>3.4843299999999999</v>
      </c>
      <c r="D224" s="273"/>
    </row>
    <row r="225" spans="2:4">
      <c r="B225" s="6"/>
      <c r="C225" s="202">
        <v>1.4820599999999999</v>
      </c>
      <c r="D225" s="273"/>
    </row>
    <row r="226" spans="2:4">
      <c r="B226" s="6"/>
      <c r="C226" s="202">
        <v>3.78301</v>
      </c>
      <c r="D226" s="273"/>
    </row>
    <row r="227" spans="2:4">
      <c r="B227" s="6"/>
      <c r="C227" s="202">
        <v>2.4815700000000001</v>
      </c>
      <c r="D227" s="273"/>
    </row>
    <row r="228" spans="2:4">
      <c r="B228" s="6"/>
      <c r="C228" s="202">
        <v>2.0815399999999999</v>
      </c>
      <c r="D228" s="273"/>
    </row>
    <row r="229" spans="2:4">
      <c r="B229" s="6"/>
      <c r="C229" s="202">
        <v>2.1351</v>
      </c>
      <c r="D229" s="273"/>
    </row>
    <row r="230" spans="2:4">
      <c r="B230" s="6"/>
      <c r="C230" s="202">
        <v>1.51945</v>
      </c>
      <c r="D230" s="273"/>
    </row>
    <row r="231" spans="2:4">
      <c r="B231" s="6"/>
      <c r="C231" s="202">
        <v>1.5246500000000001</v>
      </c>
      <c r="D231" s="273"/>
    </row>
    <row r="232" spans="2:4">
      <c r="B232" s="6"/>
      <c r="C232" s="202">
        <v>2.4367999999999999</v>
      </c>
      <c r="D232" s="273"/>
    </row>
    <row r="233" spans="2:4">
      <c r="B233" s="6"/>
      <c r="C233" s="202">
        <v>1.61941</v>
      </c>
      <c r="D233" s="273"/>
    </row>
    <row r="234" spans="2:4">
      <c r="B234" s="6"/>
      <c r="C234" s="202">
        <v>4.3127599999999999</v>
      </c>
      <c r="D234" s="273"/>
    </row>
    <row r="235" spans="2:4">
      <c r="B235" s="6"/>
      <c r="C235" s="202">
        <v>4.4974100000000004</v>
      </c>
      <c r="D235" s="273"/>
    </row>
    <row r="236" spans="2:4">
      <c r="B236" s="6"/>
      <c r="C236" s="202">
        <v>2.3151000000000002</v>
      </c>
      <c r="D236" s="273"/>
    </row>
    <row r="237" spans="2:4">
      <c r="B237" s="6"/>
      <c r="C237" s="202">
        <v>3.1171899999999999</v>
      </c>
      <c r="D237" s="273"/>
    </row>
    <row r="238" spans="2:4">
      <c r="B238" s="6"/>
      <c r="C238" s="202">
        <v>3.49051</v>
      </c>
      <c r="D238" s="273"/>
    </row>
    <row r="239" spans="2:4">
      <c r="B239" s="6"/>
      <c r="C239" s="202">
        <v>2.25441</v>
      </c>
      <c r="D239" s="273"/>
    </row>
    <row r="240" spans="2:4">
      <c r="B240" s="6"/>
      <c r="C240" s="202">
        <v>4.4493499999999999</v>
      </c>
      <c r="D240" s="273"/>
    </row>
    <row r="241" spans="2:4">
      <c r="B241" s="6"/>
      <c r="C241" s="202">
        <v>2.8080699999999998</v>
      </c>
      <c r="D241" s="273"/>
    </row>
    <row r="242" spans="2:4">
      <c r="B242" s="6"/>
      <c r="C242" s="202">
        <v>4.8221999999999996</v>
      </c>
      <c r="D242" s="273"/>
    </row>
    <row r="243" spans="2:4">
      <c r="B243" s="6"/>
      <c r="C243" s="202">
        <v>2.0833599999999999</v>
      </c>
      <c r="D243" s="273"/>
    </row>
    <row r="244" spans="2:4">
      <c r="B244" s="6"/>
      <c r="C244" s="202">
        <v>3.70479</v>
      </c>
      <c r="D244" s="273"/>
    </row>
    <row r="245" spans="2:4">
      <c r="B245" s="6"/>
      <c r="C245" s="202">
        <v>2.4267099999999999</v>
      </c>
      <c r="D245" s="273"/>
    </row>
    <row r="246" spans="2:4">
      <c r="B246" s="6"/>
      <c r="C246" s="202">
        <v>1.6783300000000001</v>
      </c>
      <c r="D246" s="273"/>
    </row>
    <row r="247" spans="2:4">
      <c r="B247" s="6"/>
      <c r="C247" s="202">
        <v>2.3363800000000001</v>
      </c>
      <c r="D247" s="273"/>
    </row>
    <row r="248" spans="2:4">
      <c r="B248" s="6"/>
      <c r="C248" s="202">
        <v>2.6619999999999999</v>
      </c>
      <c r="D248" s="273"/>
    </row>
    <row r="249" spans="2:4">
      <c r="B249" s="6"/>
      <c r="C249" s="202">
        <v>2.55545</v>
      </c>
      <c r="D249" s="273"/>
    </row>
    <row r="250" spans="2:4">
      <c r="B250" s="6"/>
      <c r="C250" s="202">
        <v>2.9542899999999999</v>
      </c>
      <c r="D250" s="273"/>
    </row>
    <row r="251" spans="2:4">
      <c r="B251" s="6"/>
      <c r="C251" s="202">
        <v>2.2601900000000001</v>
      </c>
      <c r="D251" s="273"/>
    </row>
    <row r="252" spans="2:4">
      <c r="B252" s="6"/>
      <c r="C252" s="202">
        <v>3.5005700000000002</v>
      </c>
      <c r="D252" s="273"/>
    </row>
    <row r="253" spans="2:4">
      <c r="B253" s="6"/>
      <c r="C253" s="202">
        <v>1.79295</v>
      </c>
      <c r="D253" s="273"/>
    </row>
    <row r="254" spans="2:4">
      <c r="B254" s="6"/>
      <c r="C254" s="202">
        <v>2.08866</v>
      </c>
      <c r="D254" s="273"/>
    </row>
    <row r="255" spans="2:4">
      <c r="B255" s="6"/>
      <c r="C255" s="202">
        <v>1.9181699999999999</v>
      </c>
      <c r="D255" s="273"/>
    </row>
    <row r="256" spans="2:4">
      <c r="B256" s="6"/>
      <c r="C256" s="202">
        <v>4.5151700000000003</v>
      </c>
      <c r="D256" s="273"/>
    </row>
    <row r="257" spans="2:4">
      <c r="B257" s="6"/>
      <c r="C257" s="202">
        <v>1.7337400000000001</v>
      </c>
      <c r="D257" s="273"/>
    </row>
    <row r="258" spans="2:4">
      <c r="B258" s="6"/>
      <c r="C258" s="202">
        <v>2.45235</v>
      </c>
      <c r="D258" s="273"/>
    </row>
    <row r="259" spans="2:4">
      <c r="B259" s="6"/>
      <c r="C259" s="202">
        <v>1.6806700000000001</v>
      </c>
      <c r="D259" s="273"/>
    </row>
    <row r="260" spans="2:4">
      <c r="B260" s="6"/>
      <c r="C260" s="202">
        <v>3.15842</v>
      </c>
      <c r="D260" s="273"/>
    </row>
    <row r="261" spans="2:4">
      <c r="B261" s="6"/>
      <c r="C261" s="202">
        <v>2.6415899999999999</v>
      </c>
      <c r="D261" s="273"/>
    </row>
    <row r="262" spans="2:4">
      <c r="B262" s="6"/>
      <c r="C262" s="202">
        <v>3.70397</v>
      </c>
      <c r="D262" s="273"/>
    </row>
    <row r="263" spans="2:4">
      <c r="B263" s="6"/>
      <c r="C263" s="202">
        <v>3.75373</v>
      </c>
      <c r="D263" s="273"/>
    </row>
    <row r="264" spans="2:4">
      <c r="B264" s="6"/>
      <c r="C264" s="202">
        <v>3.0083000000000002</v>
      </c>
      <c r="D264" s="273"/>
    </row>
    <row r="265" spans="2:4">
      <c r="B265" s="6"/>
      <c r="C265" s="202">
        <v>1.3289299999999999</v>
      </c>
      <c r="D265" s="273"/>
    </row>
    <row r="266" spans="2:4">
      <c r="B266" s="6"/>
      <c r="C266" s="202">
        <v>1.2540199999999999</v>
      </c>
      <c r="D266" s="273"/>
    </row>
    <row r="267" spans="2:4">
      <c r="B267" s="6"/>
      <c r="C267" s="202">
        <v>3.2416800000000001</v>
      </c>
      <c r="D267" s="273"/>
    </row>
    <row r="268" spans="2:4">
      <c r="B268" s="6"/>
      <c r="C268" s="202">
        <v>1.83586</v>
      </c>
      <c r="D268" s="273"/>
    </row>
    <row r="269" spans="2:4">
      <c r="B269" s="6"/>
      <c r="C269" s="202">
        <v>4.9975800000000001</v>
      </c>
      <c r="D269" s="273"/>
    </row>
    <row r="270" spans="2:4">
      <c r="B270" s="6"/>
      <c r="C270" s="202">
        <v>2.82843</v>
      </c>
      <c r="D270" s="273"/>
    </row>
    <row r="271" spans="2:4">
      <c r="B271" s="6"/>
      <c r="C271" s="202">
        <v>3.8724500000000002</v>
      </c>
      <c r="D271" s="273"/>
    </row>
    <row r="272" spans="2:4">
      <c r="B272" s="6"/>
      <c r="C272" s="202">
        <v>3.3827099999999999</v>
      </c>
      <c r="D272" s="273"/>
    </row>
    <row r="273" spans="2:4">
      <c r="B273" s="6"/>
      <c r="C273" s="202">
        <v>2.59612</v>
      </c>
      <c r="D273" s="273"/>
    </row>
    <row r="274" spans="2:4">
      <c r="B274" s="6"/>
      <c r="C274" s="202">
        <v>1.6260300000000001</v>
      </c>
      <c r="D274" s="273"/>
    </row>
    <row r="275" spans="2:4">
      <c r="B275" s="6"/>
      <c r="C275" s="202">
        <v>3.11734</v>
      </c>
      <c r="D275" s="273"/>
    </row>
    <row r="276" spans="2:4">
      <c r="B276" s="6"/>
      <c r="C276" s="202">
        <v>2.4393899999999999</v>
      </c>
      <c r="D276" s="273"/>
    </row>
    <row r="277" spans="2:4">
      <c r="B277" s="6"/>
      <c r="C277" s="202">
        <v>4.0198299999999998</v>
      </c>
      <c r="D277" s="273"/>
    </row>
    <row r="278" spans="2:4">
      <c r="B278" s="6"/>
      <c r="C278" s="202">
        <v>2.83202</v>
      </c>
      <c r="D278" s="273"/>
    </row>
    <row r="279" spans="2:4">
      <c r="B279" s="6"/>
      <c r="C279" s="202">
        <v>2.2904499999999999</v>
      </c>
      <c r="D279" s="273"/>
    </row>
    <row r="280" spans="2:4">
      <c r="B280" s="6"/>
      <c r="C280" s="202">
        <v>2.5118299999999998</v>
      </c>
      <c r="D280" s="273"/>
    </row>
    <row r="281" spans="2:4">
      <c r="B281" s="6"/>
      <c r="C281" s="202">
        <v>2.8039999999999998</v>
      </c>
      <c r="D281" s="273"/>
    </row>
    <row r="282" spans="2:4">
      <c r="B282" s="6"/>
      <c r="C282" s="202">
        <v>2.1697099999999998</v>
      </c>
      <c r="D282" s="273"/>
    </row>
    <row r="283" spans="2:4">
      <c r="B283" s="6"/>
      <c r="C283" s="202">
        <v>4.7516400000000001</v>
      </c>
      <c r="D283" s="273"/>
    </row>
    <row r="284" spans="2:4">
      <c r="B284" s="6"/>
      <c r="C284" s="202">
        <v>2.2838699999999998</v>
      </c>
      <c r="D284" s="273"/>
    </row>
    <row r="285" spans="2:4">
      <c r="B285" s="6"/>
      <c r="C285" s="202">
        <v>3.3440500000000002</v>
      </c>
      <c r="D285" s="273"/>
    </row>
    <row r="286" spans="2:4">
      <c r="B286" s="6"/>
      <c r="C286" s="202">
        <v>2.49465</v>
      </c>
      <c r="D286" s="273"/>
    </row>
    <row r="287" spans="2:4">
      <c r="B287" s="6"/>
      <c r="C287" s="202">
        <v>3.8192300000000001</v>
      </c>
      <c r="D287" s="273"/>
    </row>
    <row r="288" spans="2:4">
      <c r="B288" s="6"/>
      <c r="C288" s="202">
        <v>2.47106</v>
      </c>
      <c r="D288" s="273"/>
    </row>
    <row r="289" spans="2:4">
      <c r="B289" s="6"/>
      <c r="C289" s="202">
        <v>2.5641400000000001</v>
      </c>
      <c r="D289" s="273"/>
    </row>
    <row r="290" spans="2:4">
      <c r="B290" s="6"/>
      <c r="C290" s="202">
        <v>3.8317899999999998</v>
      </c>
      <c r="D290" s="273"/>
    </row>
    <row r="291" spans="2:4">
      <c r="B291" s="6"/>
      <c r="C291" s="202">
        <v>2.1133199999999999</v>
      </c>
      <c r="D291" s="273"/>
    </row>
    <row r="292" spans="2:4">
      <c r="B292" s="6"/>
      <c r="C292" s="202">
        <v>2.7550599999999998</v>
      </c>
      <c r="D292" s="273"/>
    </row>
    <row r="293" spans="2:4">
      <c r="B293" s="6"/>
      <c r="C293" s="202">
        <v>1.9367799999999999</v>
      </c>
      <c r="D293" s="273"/>
    </row>
    <row r="294" spans="2:4">
      <c r="B294" s="6"/>
      <c r="C294" s="202">
        <v>2.1714799999999999</v>
      </c>
      <c r="D294" s="273"/>
    </row>
    <row r="295" spans="2:4">
      <c r="B295" s="6"/>
      <c r="C295" s="202">
        <v>3.0310999999999999</v>
      </c>
      <c r="D295" s="273"/>
    </row>
    <row r="296" spans="2:4">
      <c r="B296" s="6"/>
      <c r="C296" s="202">
        <v>2.3434400000000002</v>
      </c>
      <c r="D296" s="273"/>
    </row>
    <row r="297" spans="2:4">
      <c r="B297" s="6"/>
      <c r="C297" s="202">
        <v>2.3454999999999999</v>
      </c>
      <c r="D297" s="273"/>
    </row>
    <row r="298" spans="2:4">
      <c r="B298" s="6"/>
      <c r="C298" s="202">
        <v>2.6421999999999999</v>
      </c>
      <c r="D298" s="273"/>
    </row>
    <row r="299" spans="2:4">
      <c r="B299" s="6"/>
      <c r="C299" s="202">
        <v>3.7516099999999999</v>
      </c>
      <c r="D299" s="273"/>
    </row>
    <row r="300" spans="2:4">
      <c r="B300" s="6"/>
      <c r="C300" s="202">
        <v>1.5623199999999999</v>
      </c>
      <c r="D300" s="273"/>
    </row>
    <row r="301" spans="2:4">
      <c r="B301" s="6"/>
      <c r="C301" s="202">
        <v>2.6152099999999998</v>
      </c>
      <c r="D301" s="273"/>
    </row>
    <row r="302" spans="2:4">
      <c r="B302" s="6"/>
      <c r="C302" s="202">
        <v>2.4303400000000002</v>
      </c>
      <c r="D302" s="273"/>
    </row>
    <row r="303" spans="2:4">
      <c r="B303" s="6"/>
      <c r="C303" s="202">
        <v>3.4060199999999998</v>
      </c>
      <c r="D303" s="273"/>
    </row>
    <row r="304" spans="2:4">
      <c r="B304" s="6"/>
      <c r="C304" s="202">
        <v>3.1903000000000001</v>
      </c>
      <c r="D304" s="273"/>
    </row>
    <row r="305" spans="2:4">
      <c r="B305" s="6"/>
      <c r="C305" s="202">
        <v>2.8490799999999998</v>
      </c>
      <c r="D305" s="273"/>
    </row>
    <row r="306" spans="2:4">
      <c r="B306" s="6"/>
      <c r="C306" s="202">
        <v>2.3388</v>
      </c>
      <c r="D306" s="273"/>
    </row>
    <row r="307" spans="2:4">
      <c r="B307" s="6"/>
      <c r="C307" s="202">
        <v>2.7907799999999998</v>
      </c>
      <c r="D307" s="273"/>
    </row>
    <row r="308" spans="2:4">
      <c r="B308" s="6"/>
      <c r="C308" s="202">
        <v>3.7176499999999999</v>
      </c>
      <c r="D308" s="273"/>
    </row>
    <row r="309" spans="2:4">
      <c r="B309" s="6"/>
      <c r="C309" s="202">
        <v>2.2732100000000002</v>
      </c>
      <c r="D309" s="273"/>
    </row>
    <row r="310" spans="2:4">
      <c r="B310" s="6"/>
      <c r="C310" s="202">
        <v>2.0442200000000001</v>
      </c>
      <c r="D310" s="273"/>
    </row>
    <row r="311" spans="2:4">
      <c r="B311" s="6"/>
      <c r="C311" s="202">
        <v>2.7330899999999998</v>
      </c>
      <c r="D311" s="273"/>
    </row>
    <row r="312" spans="2:4">
      <c r="B312" s="6"/>
      <c r="C312" s="202">
        <v>1.8092200000000001</v>
      </c>
      <c r="D312" s="273"/>
    </row>
    <row r="313" spans="2:4">
      <c r="B313" s="6"/>
      <c r="C313" s="202">
        <v>3.2914300000000001</v>
      </c>
      <c r="D313" s="273"/>
    </row>
    <row r="314" spans="2:4">
      <c r="B314" s="6"/>
      <c r="C314" s="202">
        <v>2.8412099999999998</v>
      </c>
      <c r="D314" s="273"/>
    </row>
    <row r="315" spans="2:4">
      <c r="B315" s="6"/>
      <c r="C315" s="202">
        <v>1.8105899999999999</v>
      </c>
      <c r="D315" s="273"/>
    </row>
    <row r="316" spans="2:4">
      <c r="B316" s="6"/>
      <c r="C316" s="202">
        <v>1.95034</v>
      </c>
      <c r="D316" s="273"/>
    </row>
    <row r="317" spans="2:4">
      <c r="B317" s="6"/>
      <c r="C317" s="202">
        <v>8.9073600000000006</v>
      </c>
      <c r="D317" s="273"/>
    </row>
    <row r="318" spans="2:4">
      <c r="B318" s="6"/>
      <c r="C318" s="202">
        <v>3.4723999999999999</v>
      </c>
      <c r="D318" s="273"/>
    </row>
    <row r="319" spans="2:4">
      <c r="B319" s="6"/>
      <c r="C319" s="202">
        <v>2.66669</v>
      </c>
      <c r="D319" s="273"/>
    </row>
    <row r="320" spans="2:4">
      <c r="B320" s="6"/>
      <c r="C320" s="202">
        <v>1.3157700000000001</v>
      </c>
      <c r="D320" s="273"/>
    </row>
    <row r="321" spans="2:4">
      <c r="B321" s="6"/>
      <c r="C321" s="202">
        <v>2.0312600000000001</v>
      </c>
      <c r="D321" s="273"/>
    </row>
    <row r="322" spans="2:4">
      <c r="B322" s="6"/>
      <c r="C322" s="202">
        <v>1.7530399999999999</v>
      </c>
      <c r="D322" s="273"/>
    </row>
    <row r="323" spans="2:4">
      <c r="B323" s="6"/>
      <c r="C323" s="202">
        <v>1.81701</v>
      </c>
      <c r="D323" s="273"/>
    </row>
    <row r="324" spans="2:4">
      <c r="B324" s="6"/>
      <c r="C324" s="202">
        <v>1.3653599999999999</v>
      </c>
      <c r="D324" s="273"/>
    </row>
    <row r="325" spans="2:4">
      <c r="B325" s="6"/>
      <c r="C325" s="202">
        <v>1.3475999999999999</v>
      </c>
      <c r="D325" s="273"/>
    </row>
    <row r="326" spans="2:4">
      <c r="B326" s="6"/>
      <c r="C326" s="202">
        <v>2.01505</v>
      </c>
      <c r="D326" s="273"/>
    </row>
    <row r="327" spans="2:4">
      <c r="B327" s="6"/>
      <c r="C327" s="202">
        <v>2.7412399999999999</v>
      </c>
      <c r="D327" s="273"/>
    </row>
    <row r="328" spans="2:4">
      <c r="B328" s="6"/>
      <c r="C328" s="202">
        <v>3.1968999999999999</v>
      </c>
      <c r="D328" s="273"/>
    </row>
    <row r="329" spans="2:4">
      <c r="B329" s="6"/>
      <c r="C329" s="202">
        <v>2.44896</v>
      </c>
      <c r="D329" s="273"/>
    </row>
    <row r="330" spans="2:4">
      <c r="B330" s="6"/>
      <c r="C330" s="202">
        <v>2.8031899999999998</v>
      </c>
      <c r="D330" s="273"/>
    </row>
    <row r="331" spans="2:4">
      <c r="B331" s="6"/>
      <c r="C331" s="202">
        <v>4.9672900000000002</v>
      </c>
      <c r="D331" s="273"/>
    </row>
    <row r="332" spans="2:4">
      <c r="B332" s="6"/>
      <c r="C332" s="202">
        <v>4.2979700000000003</v>
      </c>
      <c r="D332" s="273"/>
    </row>
    <row r="333" spans="2:4">
      <c r="B333" s="6"/>
      <c r="C333" s="202">
        <v>1.7844899999999999</v>
      </c>
      <c r="D333" s="273"/>
    </row>
    <row r="334" spans="2:4">
      <c r="B334" s="6"/>
      <c r="C334" s="202">
        <v>2.1943199999999998</v>
      </c>
      <c r="D334" s="273"/>
    </row>
    <row r="335" spans="2:4">
      <c r="B335" s="6"/>
      <c r="C335" s="202">
        <v>2.4190399999999999</v>
      </c>
      <c r="D335" s="273"/>
    </row>
    <row r="336" spans="2:4">
      <c r="B336" s="6"/>
      <c r="C336" s="202">
        <v>2.9279199999999999</v>
      </c>
      <c r="D336" s="273"/>
    </row>
    <row r="337" spans="2:4">
      <c r="B337" s="6"/>
      <c r="C337" s="202">
        <v>9.4393499999999992</v>
      </c>
      <c r="D337" s="273"/>
    </row>
    <row r="338" spans="2:4">
      <c r="B338" s="6"/>
      <c r="C338" s="202">
        <v>2.6401699999999999</v>
      </c>
      <c r="D338" s="273"/>
    </row>
    <row r="339" spans="2:4">
      <c r="B339" s="6"/>
      <c r="C339" s="202">
        <v>1.82169</v>
      </c>
      <c r="D339" s="273"/>
    </row>
    <row r="340" spans="2:4">
      <c r="B340" s="6"/>
      <c r="C340" s="202">
        <v>2.2394699999999998</v>
      </c>
      <c r="D340" s="273"/>
    </row>
    <row r="341" spans="2:4">
      <c r="B341" s="6"/>
      <c r="C341" s="202">
        <v>3.2275800000000001</v>
      </c>
      <c r="D341" s="273"/>
    </row>
    <row r="342" spans="2:4">
      <c r="B342" s="6"/>
      <c r="C342" s="202">
        <v>2.3807</v>
      </c>
      <c r="D342" s="273"/>
    </row>
    <row r="343" spans="2:4">
      <c r="B343" s="6"/>
      <c r="C343" s="202">
        <v>1.9025799999999999</v>
      </c>
      <c r="D343" s="273"/>
    </row>
    <row r="344" spans="2:4">
      <c r="B344" s="6"/>
      <c r="C344" s="202">
        <v>3.2200799999999998</v>
      </c>
      <c r="D344" s="273"/>
    </row>
    <row r="345" spans="2:4">
      <c r="B345" s="6"/>
      <c r="C345" s="202">
        <v>2.17245</v>
      </c>
      <c r="D345" s="273"/>
    </row>
    <row r="346" spans="2:4">
      <c r="B346" s="6"/>
      <c r="C346" s="202">
        <v>1.6702699999999999</v>
      </c>
      <c r="D346" s="273"/>
    </row>
    <row r="347" spans="2:4">
      <c r="B347" s="6"/>
      <c r="C347" s="202">
        <v>2.1279599999999999</v>
      </c>
      <c r="D347" s="273"/>
    </row>
    <row r="348" spans="2:4">
      <c r="B348" s="6"/>
      <c r="C348" s="202">
        <v>2.5306299999999999</v>
      </c>
      <c r="D348" s="273"/>
    </row>
    <row r="349" spans="2:4">
      <c r="B349" s="6"/>
      <c r="C349" s="202">
        <v>2.2489599999999998</v>
      </c>
      <c r="D349" s="273"/>
    </row>
    <row r="350" spans="2:4">
      <c r="B350" s="6"/>
      <c r="C350" s="202">
        <v>2.2707700000000002</v>
      </c>
      <c r="D350" s="273"/>
    </row>
    <row r="351" spans="2:4">
      <c r="B351" s="6"/>
      <c r="C351" s="202">
        <v>2.8107099999999998</v>
      </c>
      <c r="D351" s="273"/>
    </row>
    <row r="352" spans="2:4">
      <c r="B352" s="6"/>
      <c r="C352" s="202">
        <v>1.60195</v>
      </c>
      <c r="D352" s="273"/>
    </row>
    <row r="353" spans="2:4">
      <c r="B353" s="6"/>
      <c r="C353" s="202">
        <v>1.67259</v>
      </c>
      <c r="D353" s="273"/>
    </row>
    <row r="354" spans="2:4">
      <c r="B354" s="6"/>
      <c r="C354" s="202">
        <v>1.8377600000000001</v>
      </c>
      <c r="D354" s="273"/>
    </row>
    <row r="355" spans="2:4">
      <c r="B355" s="6"/>
      <c r="C355" s="202">
        <v>1.4395899999999999</v>
      </c>
      <c r="D355" s="273"/>
    </row>
    <row r="356" spans="2:4">
      <c r="B356" s="6"/>
      <c r="C356" s="202">
        <v>2.2321</v>
      </c>
      <c r="D356" s="273"/>
    </row>
    <row r="357" spans="2:4">
      <c r="B357" s="6"/>
      <c r="C357" s="202">
        <v>2.52135</v>
      </c>
      <c r="D357" s="273"/>
    </row>
    <row r="358" spans="2:4">
      <c r="B358" s="6"/>
      <c r="C358" s="202">
        <v>1.60883</v>
      </c>
      <c r="D358" s="273"/>
    </row>
    <row r="359" spans="2:4">
      <c r="B359" s="6"/>
      <c r="C359" s="202">
        <v>1.23108</v>
      </c>
      <c r="D359" s="273"/>
    </row>
    <row r="360" spans="2:4">
      <c r="B360" s="6"/>
      <c r="C360" s="202">
        <v>5.34734</v>
      </c>
      <c r="D360" s="273"/>
    </row>
    <row r="361" spans="2:4">
      <c r="B361" s="6"/>
      <c r="C361" s="202">
        <v>1.6231100000000001</v>
      </c>
      <c r="D361" s="273"/>
    </row>
    <row r="362" spans="2:4">
      <c r="B362" s="6"/>
      <c r="C362" s="202">
        <v>1.9562900000000001</v>
      </c>
      <c r="D362" s="273"/>
    </row>
    <row r="363" spans="2:4">
      <c r="B363" s="6"/>
      <c r="C363" s="202">
        <v>1.5426800000000001</v>
      </c>
      <c r="D363" s="273"/>
    </row>
    <row r="364" spans="2:4">
      <c r="B364" s="6"/>
      <c r="C364" s="202">
        <v>1.44217</v>
      </c>
      <c r="D364" s="273"/>
    </row>
    <row r="365" spans="2:4">
      <c r="B365" s="6"/>
      <c r="C365" s="202">
        <v>1.1747000000000001</v>
      </c>
      <c r="D365" s="273"/>
    </row>
    <row r="366" spans="2:4">
      <c r="B366" s="6"/>
      <c r="C366" s="202">
        <v>1.5916999999999999</v>
      </c>
      <c r="D366" s="273"/>
    </row>
    <row r="367" spans="2:4">
      <c r="B367" s="6"/>
      <c r="C367" s="202">
        <v>1.65446</v>
      </c>
      <c r="D367" s="273"/>
    </row>
    <row r="368" spans="2:4">
      <c r="B368" s="6"/>
      <c r="C368" s="202">
        <v>2.0807899999999999</v>
      </c>
      <c r="D368" s="273"/>
    </row>
    <row r="369" spans="2:4">
      <c r="B369" s="6"/>
      <c r="C369" s="202">
        <v>3.4745900000000001</v>
      </c>
      <c r="D369" s="273"/>
    </row>
    <row r="370" spans="2:4">
      <c r="B370" s="6"/>
      <c r="C370" s="202">
        <v>3.48936</v>
      </c>
      <c r="D370" s="273"/>
    </row>
    <row r="371" spans="2:4">
      <c r="B371" s="6"/>
      <c r="C371" s="202">
        <v>1.605</v>
      </c>
      <c r="D371" s="273"/>
    </row>
    <row r="372" spans="2:4">
      <c r="B372" s="6"/>
      <c r="C372" s="202">
        <v>1.1304799999999999</v>
      </c>
      <c r="D372" s="273"/>
    </row>
    <row r="373" spans="2:4">
      <c r="B373" s="6"/>
      <c r="C373" s="202">
        <v>1.93788</v>
      </c>
      <c r="D373" s="273"/>
    </row>
    <row r="374" spans="2:4">
      <c r="B374" s="6"/>
      <c r="C374" s="202">
        <v>2.8772099999999998</v>
      </c>
      <c r="D374" s="273"/>
    </row>
    <row r="375" spans="2:4">
      <c r="B375" s="6"/>
      <c r="C375" s="202">
        <v>2.34307</v>
      </c>
      <c r="D375" s="273"/>
    </row>
    <row r="376" spans="2:4">
      <c r="B376" s="6"/>
      <c r="C376" s="202">
        <v>1.7979700000000001</v>
      </c>
      <c r="D376" s="273"/>
    </row>
    <row r="377" spans="2:4">
      <c r="B377" s="6"/>
      <c r="C377" s="202">
        <v>3.9895299999999998</v>
      </c>
      <c r="D377" s="273"/>
    </row>
    <row r="378" spans="2:4">
      <c r="B378" s="6"/>
      <c r="C378" s="202">
        <v>2.6466699999999999</v>
      </c>
      <c r="D378" s="273"/>
    </row>
    <row r="379" spans="2:4">
      <c r="B379" s="6"/>
      <c r="C379" s="202">
        <v>3.1513800000000001</v>
      </c>
      <c r="D379" s="273"/>
    </row>
    <row r="380" spans="2:4">
      <c r="B380" s="6"/>
      <c r="C380" s="202">
        <v>2.4049299999999998</v>
      </c>
      <c r="D380" s="273"/>
    </row>
    <row r="381" spans="2:4">
      <c r="B381" s="6"/>
      <c r="C381" s="202">
        <v>2.3673899999999999</v>
      </c>
      <c r="D381" s="273"/>
    </row>
    <row r="382" spans="2:4">
      <c r="B382" s="6"/>
      <c r="C382" s="202">
        <v>1.4144099999999999</v>
      </c>
      <c r="D382" s="273"/>
    </row>
    <row r="383" spans="2:4">
      <c r="B383" s="6"/>
      <c r="C383" s="202">
        <v>1.73272</v>
      </c>
      <c r="D383" s="273"/>
    </row>
    <row r="384" spans="2:4">
      <c r="B384" s="6"/>
      <c r="C384" s="202">
        <v>2.1900300000000001</v>
      </c>
      <c r="D384" s="273"/>
    </row>
    <row r="385" spans="2:4">
      <c r="B385" s="6"/>
      <c r="C385" s="202">
        <v>2.1281500000000002</v>
      </c>
      <c r="D385" s="273"/>
    </row>
    <row r="386" spans="2:4">
      <c r="B386" s="6"/>
      <c r="C386" s="202">
        <v>2.0358499999999999</v>
      </c>
      <c r="D386" s="273"/>
    </row>
    <row r="387" spans="2:4">
      <c r="B387" s="6"/>
      <c r="C387" s="202">
        <v>1.6860299999999999</v>
      </c>
      <c r="D387" s="273"/>
    </row>
    <row r="388" spans="2:4">
      <c r="B388" s="6"/>
      <c r="C388" s="202">
        <v>1.8590500000000001</v>
      </c>
      <c r="D388" s="273"/>
    </row>
    <row r="389" spans="2:4">
      <c r="B389" s="6"/>
      <c r="C389" s="202">
        <v>1.9607300000000001</v>
      </c>
      <c r="D389" s="273"/>
    </row>
    <row r="390" spans="2:4">
      <c r="B390" s="6"/>
      <c r="C390" s="202">
        <v>1.3271999999999999</v>
      </c>
      <c r="D390" s="273"/>
    </row>
    <row r="391" spans="2:4">
      <c r="B391" s="6"/>
      <c r="C391" s="202">
        <v>1.80952</v>
      </c>
      <c r="D391" s="273"/>
    </row>
    <row r="392" spans="2:4">
      <c r="B392" s="6"/>
      <c r="C392" s="202">
        <v>2.02474</v>
      </c>
      <c r="D392" s="273"/>
    </row>
    <row r="393" spans="2:4">
      <c r="B393" s="6"/>
      <c r="C393" s="202">
        <v>1.8022199999999999</v>
      </c>
      <c r="D393" s="273"/>
    </row>
    <row r="394" spans="2:4">
      <c r="B394" s="6"/>
      <c r="C394" s="202">
        <v>1.7301500000000001</v>
      </c>
      <c r="D394" s="273"/>
    </row>
    <row r="395" spans="2:4">
      <c r="B395" s="6"/>
      <c r="C395" s="202">
        <v>4.7383899999999999</v>
      </c>
      <c r="D395" s="273"/>
    </row>
    <row r="396" spans="2:4">
      <c r="B396" s="6"/>
      <c r="C396" s="202">
        <v>3.7383299999999999</v>
      </c>
      <c r="D396" s="273"/>
    </row>
    <row r="397" spans="2:4">
      <c r="B397" s="6"/>
      <c r="C397" s="202">
        <v>1.5973299999999999</v>
      </c>
      <c r="D397" s="273"/>
    </row>
    <row r="398" spans="2:4">
      <c r="B398" s="6"/>
      <c r="C398" s="202">
        <v>4.2479500000000003</v>
      </c>
      <c r="D398" s="273"/>
    </row>
    <row r="399" spans="2:4">
      <c r="B399" s="6"/>
      <c r="C399" s="202">
        <v>3.0731000000000002</v>
      </c>
      <c r="D399" s="273"/>
    </row>
    <row r="400" spans="2:4">
      <c r="B400" s="6"/>
      <c r="C400" s="202">
        <v>2.6867399999999999</v>
      </c>
      <c r="D400" s="273"/>
    </row>
    <row r="401" spans="2:4">
      <c r="B401" s="6"/>
      <c r="C401" s="202">
        <v>1.61077</v>
      </c>
      <c r="D401" s="273"/>
    </row>
    <row r="402" spans="2:4">
      <c r="B402" s="6"/>
      <c r="C402" s="202">
        <v>1.3432299999999999</v>
      </c>
      <c r="D402" s="273"/>
    </row>
    <row r="403" spans="2:4">
      <c r="B403" s="6"/>
      <c r="C403" s="202">
        <v>2.6471100000000001</v>
      </c>
      <c r="D403" s="273"/>
    </row>
    <row r="404" spans="2:4">
      <c r="B404" s="6"/>
      <c r="C404" s="202">
        <v>3.2602199999999999</v>
      </c>
      <c r="D404" s="273"/>
    </row>
    <row r="405" spans="2:4">
      <c r="B405" s="6"/>
      <c r="C405" s="202">
        <v>6.3201200000000002</v>
      </c>
      <c r="D405" s="273"/>
    </row>
    <row r="406" spans="2:4">
      <c r="B406" s="6"/>
      <c r="C406" s="202">
        <v>4.0010599999999998</v>
      </c>
      <c r="D406" s="273"/>
    </row>
    <row r="407" spans="2:4">
      <c r="B407" s="6"/>
      <c r="C407" s="202">
        <v>2.1807500000000002</v>
      </c>
      <c r="D407" s="273"/>
    </row>
    <row r="408" spans="2:4">
      <c r="B408" s="6"/>
      <c r="C408" s="202">
        <v>1.8975599999999999</v>
      </c>
      <c r="D408" s="273"/>
    </row>
    <row r="409" spans="2:4">
      <c r="B409" s="6"/>
      <c r="C409" s="202">
        <v>2.2589100000000002</v>
      </c>
      <c r="D409" s="273"/>
    </row>
    <row r="410" spans="2:4">
      <c r="B410" s="6"/>
      <c r="C410" s="202">
        <v>1.7652099999999999</v>
      </c>
      <c r="D410" s="273"/>
    </row>
    <row r="411" spans="2:4">
      <c r="B411" s="6"/>
      <c r="C411" s="202">
        <v>5.1871200000000002</v>
      </c>
      <c r="D411" s="273"/>
    </row>
    <row r="412" spans="2:4">
      <c r="B412" s="6"/>
      <c r="C412" s="202">
        <v>2.3576299999999999</v>
      </c>
      <c r="D412" s="273"/>
    </row>
    <row r="413" spans="2:4">
      <c r="B413" s="6"/>
      <c r="C413" s="202">
        <v>1.45418</v>
      </c>
      <c r="D413" s="273"/>
    </row>
    <row r="414" spans="2:4">
      <c r="B414" s="6"/>
      <c r="C414" s="202">
        <v>1.4105399999999999</v>
      </c>
      <c r="D414" s="273"/>
    </row>
    <row r="415" spans="2:4">
      <c r="B415" s="6"/>
      <c r="C415" s="202">
        <v>1.6090599999999999</v>
      </c>
      <c r="D415" s="273"/>
    </row>
    <row r="416" spans="2:4">
      <c r="B416" s="6"/>
      <c r="C416" s="202">
        <v>2.4962300000000002</v>
      </c>
      <c r="D416" s="273"/>
    </row>
    <row r="417" spans="2:4">
      <c r="B417" s="6"/>
      <c r="C417" s="202">
        <v>2.4991699999999999</v>
      </c>
      <c r="D417" s="273"/>
    </row>
    <row r="418" spans="2:4">
      <c r="B418" s="6"/>
      <c r="C418" s="202">
        <v>1.71089</v>
      </c>
      <c r="D418" s="273"/>
    </row>
    <row r="419" spans="2:4">
      <c r="B419" s="6"/>
      <c r="C419" s="202">
        <v>3.3275399999999999</v>
      </c>
      <c r="D419" s="273"/>
    </row>
    <row r="420" spans="2:4">
      <c r="B420" s="6"/>
      <c r="C420" s="202">
        <v>2.6810100000000001</v>
      </c>
      <c r="D420" s="273"/>
    </row>
    <row r="421" spans="2:4">
      <c r="B421" s="6"/>
      <c r="C421" s="202">
        <v>3.87622</v>
      </c>
      <c r="D421" s="273"/>
    </row>
    <row r="422" spans="2:4">
      <c r="B422" s="6"/>
      <c r="C422" s="202">
        <v>1.65384</v>
      </c>
      <c r="D422" s="273"/>
    </row>
    <row r="423" spans="2:4">
      <c r="B423" s="6"/>
      <c r="C423" s="202">
        <v>2.8803100000000001</v>
      </c>
      <c r="D423" s="273"/>
    </row>
    <row r="424" spans="2:4">
      <c r="B424" s="6"/>
      <c r="C424" s="202">
        <v>3.4326699999999999</v>
      </c>
      <c r="D424" s="273"/>
    </row>
    <row r="425" spans="2:4">
      <c r="B425" s="6"/>
      <c r="C425" s="202">
        <v>1.85642</v>
      </c>
      <c r="D425" s="273"/>
    </row>
    <row r="426" spans="2:4">
      <c r="B426" s="6"/>
      <c r="C426" s="202">
        <v>3.7498999999999998</v>
      </c>
      <c r="D426" s="273"/>
    </row>
    <row r="427" spans="2:4">
      <c r="B427" s="6"/>
      <c r="C427" s="202">
        <v>1.8577900000000001</v>
      </c>
      <c r="D427" s="273"/>
    </row>
    <row r="428" spans="2:4">
      <c r="B428" s="6"/>
      <c r="C428" s="202">
        <v>2.19591</v>
      </c>
      <c r="D428" s="273"/>
    </row>
    <row r="429" spans="2:4">
      <c r="B429" s="6"/>
      <c r="C429" s="202">
        <v>3.3169300000000002</v>
      </c>
      <c r="D429" s="273"/>
    </row>
    <row r="430" spans="2:4">
      <c r="B430" s="6"/>
      <c r="C430" s="202">
        <v>2.2267399999999999</v>
      </c>
      <c r="D430" s="273"/>
    </row>
    <row r="431" spans="2:4">
      <c r="B431" s="6"/>
      <c r="C431" s="202">
        <v>2.6542699999999999</v>
      </c>
      <c r="D431" s="273"/>
    </row>
    <row r="432" spans="2:4">
      <c r="B432" s="6"/>
      <c r="C432" s="202">
        <v>2.2691499999999998</v>
      </c>
      <c r="D432" s="273"/>
    </row>
    <row r="433" spans="2:4">
      <c r="B433" s="6"/>
      <c r="C433" s="202">
        <v>2.0809000000000002</v>
      </c>
      <c r="D433" s="273"/>
    </row>
    <row r="434" spans="2:4">
      <c r="B434" s="6"/>
      <c r="C434" s="202">
        <v>2.2549899999999998</v>
      </c>
      <c r="D434" s="273"/>
    </row>
    <row r="435" spans="2:4">
      <c r="B435" s="6"/>
      <c r="C435" s="202">
        <v>2.2781199999999999</v>
      </c>
      <c r="D435" s="273"/>
    </row>
    <row r="436" spans="2:4">
      <c r="B436" s="6"/>
      <c r="C436" s="202">
        <v>3.8255599999999998</v>
      </c>
      <c r="D436" s="273"/>
    </row>
    <row r="437" spans="2:4">
      <c r="B437" s="6"/>
      <c r="C437" s="202">
        <v>2.53288</v>
      </c>
      <c r="D437" s="273"/>
    </row>
    <row r="438" spans="2:4">
      <c r="B438" s="6"/>
      <c r="C438" s="202">
        <v>1.92191</v>
      </c>
      <c r="D438" s="273"/>
    </row>
    <row r="439" spans="2:4">
      <c r="B439" s="6"/>
      <c r="C439" s="202">
        <v>1.86608</v>
      </c>
      <c r="D439" s="273"/>
    </row>
    <row r="440" spans="2:4">
      <c r="B440" s="6"/>
      <c r="C440" s="202">
        <v>3.9356399999999998</v>
      </c>
      <c r="D440" s="273"/>
    </row>
    <row r="441" spans="2:4">
      <c r="B441" s="6"/>
      <c r="C441" s="202">
        <v>1.1911499999999999</v>
      </c>
      <c r="D441" s="273"/>
    </row>
    <row r="442" spans="2:4">
      <c r="B442" s="6"/>
      <c r="C442" s="202">
        <v>2.2492899999999998</v>
      </c>
      <c r="D442" s="273"/>
    </row>
    <row r="443" spans="2:4">
      <c r="B443" s="6"/>
      <c r="C443" s="202">
        <v>2.2317300000000002</v>
      </c>
      <c r="D443" s="273"/>
    </row>
    <row r="444" spans="2:4">
      <c r="B444" s="6"/>
      <c r="C444" s="202">
        <v>1.4577599999999999</v>
      </c>
      <c r="D444" s="273"/>
    </row>
    <row r="445" spans="2:4">
      <c r="B445" s="6"/>
      <c r="C445" s="202">
        <v>1.7060599999999999</v>
      </c>
      <c r="D445" s="273"/>
    </row>
    <row r="446" spans="2:4">
      <c r="B446" s="6"/>
      <c r="C446" s="202">
        <v>1.8744099999999999</v>
      </c>
      <c r="D446" s="273"/>
    </row>
    <row r="447" spans="2:4">
      <c r="B447" s="6"/>
      <c r="C447" s="202">
        <v>1.75288</v>
      </c>
      <c r="D447" s="273"/>
    </row>
    <row r="448" spans="2:4">
      <c r="B448" s="6"/>
      <c r="C448" s="202">
        <v>2.0529600000000001</v>
      </c>
      <c r="D448" s="273"/>
    </row>
    <row r="449" spans="2:4">
      <c r="B449" s="6"/>
      <c r="C449" s="202">
        <v>3.31881</v>
      </c>
      <c r="D449" s="273"/>
    </row>
    <row r="450" spans="2:4">
      <c r="B450" s="6"/>
      <c r="C450" s="202">
        <v>1.2966800000000001</v>
      </c>
      <c r="D450" s="273"/>
    </row>
    <row r="451" spans="2:4">
      <c r="B451" s="6"/>
      <c r="C451" s="202">
        <v>5.0560999999999998</v>
      </c>
      <c r="D451" s="273"/>
    </row>
    <row r="452" spans="2:4">
      <c r="B452" s="6"/>
      <c r="C452" s="202">
        <v>1.9671700000000001</v>
      </c>
      <c r="D452" s="273"/>
    </row>
    <row r="453" spans="2:4">
      <c r="B453" s="6"/>
      <c r="C453" s="202">
        <v>1.08534</v>
      </c>
      <c r="D453" s="273"/>
    </row>
    <row r="454" spans="2:4">
      <c r="B454" s="6"/>
      <c r="C454" s="202">
        <v>2.5453399999999999</v>
      </c>
      <c r="D454" s="273"/>
    </row>
    <row r="455" spans="2:4">
      <c r="B455" s="6"/>
      <c r="C455" s="202">
        <v>2.3363</v>
      </c>
      <c r="D455" s="273"/>
    </row>
    <row r="456" spans="2:4">
      <c r="B456" s="6"/>
      <c r="C456" s="202">
        <v>1.65985</v>
      </c>
      <c r="D456" s="273"/>
    </row>
    <row r="457" spans="2:4">
      <c r="B457" s="6"/>
      <c r="C457" s="202">
        <v>1.4957499999999999</v>
      </c>
      <c r="D457" s="273"/>
    </row>
    <row r="458" spans="2:4">
      <c r="B458" s="6"/>
      <c r="C458" s="202">
        <v>1.15595</v>
      </c>
      <c r="D458" s="273"/>
    </row>
    <row r="459" spans="2:4">
      <c r="B459" s="6"/>
      <c r="C459" s="202">
        <v>1.7807500000000001</v>
      </c>
      <c r="D459" s="273"/>
    </row>
    <row r="460" spans="2:4">
      <c r="B460" s="6"/>
      <c r="C460" s="202">
        <v>2.58988</v>
      </c>
      <c r="D460" s="273"/>
    </row>
    <row r="461" spans="2:4">
      <c r="B461" s="6"/>
      <c r="C461" s="202">
        <v>2.9881799999999998</v>
      </c>
      <c r="D461" s="273"/>
    </row>
    <row r="462" spans="2:4">
      <c r="B462" s="6"/>
      <c r="C462" s="202">
        <v>1.4329700000000001</v>
      </c>
      <c r="D462" s="273"/>
    </row>
    <row r="463" spans="2:4">
      <c r="B463" s="6"/>
      <c r="C463" s="202">
        <v>1.4763500000000001</v>
      </c>
      <c r="D463" s="273"/>
    </row>
    <row r="464" spans="2:4">
      <c r="B464" s="6"/>
      <c r="C464" s="202">
        <v>1.7456100000000001</v>
      </c>
      <c r="D464" s="273"/>
    </row>
    <row r="465" spans="2:4">
      <c r="B465" s="6"/>
      <c r="C465" s="202">
        <v>4.3107300000000004</v>
      </c>
      <c r="D465" s="273"/>
    </row>
    <row r="466" spans="2:4">
      <c r="B466" s="6"/>
      <c r="C466" s="202">
        <v>1.2415099999999999</v>
      </c>
      <c r="D466" s="273"/>
    </row>
    <row r="467" spans="2:4">
      <c r="B467" s="6"/>
      <c r="C467" s="202">
        <v>1.4826699999999999</v>
      </c>
      <c r="D467" s="273"/>
    </row>
    <row r="468" spans="2:4">
      <c r="B468" s="6"/>
      <c r="C468" s="202">
        <v>1.8442499999999999</v>
      </c>
      <c r="D468" s="273"/>
    </row>
    <row r="469" spans="2:4">
      <c r="B469" s="6"/>
      <c r="C469" s="202">
        <v>1.74549</v>
      </c>
      <c r="D469" s="273"/>
    </row>
    <row r="470" spans="2:4">
      <c r="B470" s="6"/>
      <c r="C470" s="202">
        <v>1.89177</v>
      </c>
      <c r="D470" s="273"/>
    </row>
    <row r="471" spans="2:4">
      <c r="B471" s="6"/>
      <c r="C471" s="202">
        <v>2.3267500000000001</v>
      </c>
      <c r="D471" s="273"/>
    </row>
    <row r="472" spans="2:4">
      <c r="B472" s="6"/>
      <c r="C472" s="202">
        <v>2.9500600000000001</v>
      </c>
      <c r="D472" s="273"/>
    </row>
    <row r="473" spans="2:4">
      <c r="B473" s="6"/>
      <c r="C473" s="202">
        <v>1.29026</v>
      </c>
      <c r="D473" s="273"/>
    </row>
    <row r="474" spans="2:4">
      <c r="B474" s="6"/>
      <c r="C474" s="202">
        <v>1.8013699999999999</v>
      </c>
      <c r="D474" s="273"/>
    </row>
    <row r="475" spans="2:4">
      <c r="B475" s="6"/>
      <c r="C475" s="202">
        <v>1.4643200000000001</v>
      </c>
      <c r="D475" s="273"/>
    </row>
    <row r="476" spans="2:4">
      <c r="B476" s="6"/>
      <c r="C476" s="202">
        <v>2.3391000000000002</v>
      </c>
      <c r="D476" s="273"/>
    </row>
    <row r="477" spans="2:4">
      <c r="B477" s="6"/>
      <c r="C477" s="202">
        <v>1.4495400000000001</v>
      </c>
      <c r="D477" s="273"/>
    </row>
    <row r="478" spans="2:4">
      <c r="B478" s="6"/>
      <c r="C478" s="202">
        <v>1.3777999999999999</v>
      </c>
      <c r="D478" s="273"/>
    </row>
    <row r="479" spans="2:4" ht="17" thickBot="1">
      <c r="B479" s="7"/>
      <c r="C479" s="271">
        <v>1.72878</v>
      </c>
      <c r="D479" s="273"/>
    </row>
    <row r="480" spans="2:4">
      <c r="B480" s="5"/>
      <c r="C480" s="5"/>
    </row>
    <row r="481" spans="2:3">
      <c r="B481" s="5"/>
      <c r="C481" s="5"/>
    </row>
    <row r="482" spans="2:3">
      <c r="B482" s="5"/>
      <c r="C482" s="5"/>
    </row>
    <row r="483" spans="2:3">
      <c r="B483" s="5"/>
      <c r="C483" s="5"/>
    </row>
    <row r="484" spans="2:3">
      <c r="B484" s="5"/>
      <c r="C484" s="5"/>
    </row>
    <row r="485" spans="2:3">
      <c r="B485" s="5"/>
      <c r="C485" s="5"/>
    </row>
    <row r="486" spans="2:3">
      <c r="B486" s="5"/>
      <c r="C486" s="5"/>
    </row>
    <row r="487" spans="2:3">
      <c r="B487" s="5"/>
      <c r="C487" s="5"/>
    </row>
    <row r="488" spans="2:3">
      <c r="B488" s="5"/>
      <c r="C488" s="5"/>
    </row>
    <row r="489" spans="2:3">
      <c r="B489" s="5"/>
      <c r="C489" s="5"/>
    </row>
    <row r="490" spans="2:3">
      <c r="B490" s="5"/>
      <c r="C490" s="5"/>
    </row>
    <row r="491" spans="2:3">
      <c r="B491" s="5"/>
      <c r="C491" s="5"/>
    </row>
    <row r="492" spans="2:3">
      <c r="B492" s="5"/>
      <c r="C492" s="5"/>
    </row>
    <row r="493" spans="2:3">
      <c r="B493" s="5"/>
      <c r="C493" s="5"/>
    </row>
    <row r="494" spans="2:3">
      <c r="B494" s="5"/>
      <c r="C494" s="5"/>
    </row>
    <row r="495" spans="2:3">
      <c r="B495" s="5"/>
      <c r="C495" s="5"/>
    </row>
    <row r="496" spans="2:3">
      <c r="B496" s="5"/>
      <c r="C496" s="5"/>
    </row>
    <row r="497" spans="2:3">
      <c r="B497" s="5"/>
      <c r="C497" s="5"/>
    </row>
    <row r="498" spans="2:3">
      <c r="B498" s="5"/>
      <c r="C498" s="5"/>
    </row>
    <row r="499" spans="2:3">
      <c r="B499" s="5"/>
      <c r="C499" s="5"/>
    </row>
    <row r="500" spans="2:3">
      <c r="B500" s="5"/>
      <c r="C500" s="5"/>
    </row>
    <row r="501" spans="2:3">
      <c r="B501" s="5"/>
      <c r="C501" s="5"/>
    </row>
    <row r="502" spans="2:3">
      <c r="B502" s="5"/>
      <c r="C502" s="5"/>
    </row>
    <row r="503" spans="2:3">
      <c r="B503" s="5"/>
      <c r="C503" s="5"/>
    </row>
    <row r="504" spans="2:3">
      <c r="B504" s="5"/>
      <c r="C504" s="5"/>
    </row>
    <row r="505" spans="2:3">
      <c r="B505" s="5"/>
      <c r="C505" s="5"/>
    </row>
    <row r="506" spans="2:3">
      <c r="B506" s="5"/>
      <c r="C506" s="5"/>
    </row>
    <row r="507" spans="2:3">
      <c r="B507" s="5"/>
      <c r="C507" s="5"/>
    </row>
    <row r="508" spans="2:3">
      <c r="B508" s="5"/>
      <c r="C508" s="5"/>
    </row>
    <row r="509" spans="2:3">
      <c r="B509" s="5"/>
      <c r="C509" s="5"/>
    </row>
    <row r="510" spans="2:3">
      <c r="B510" s="5"/>
      <c r="C510" s="5"/>
    </row>
    <row r="511" spans="2:3">
      <c r="B511" s="5"/>
      <c r="C511" s="5"/>
    </row>
    <row r="512" spans="2:3">
      <c r="B512" s="5"/>
      <c r="C512" s="5"/>
    </row>
    <row r="513" spans="2:3">
      <c r="B513" s="5"/>
      <c r="C513" s="5"/>
    </row>
    <row r="514" spans="2:3">
      <c r="B514" s="5"/>
      <c r="C514" s="5"/>
    </row>
    <row r="515" spans="2:3">
      <c r="B515" s="5"/>
      <c r="C515" s="5"/>
    </row>
    <row r="516" spans="2:3">
      <c r="B516" s="5"/>
      <c r="C516" s="5"/>
    </row>
    <row r="517" spans="2:3">
      <c r="B517" s="5"/>
      <c r="C517" s="5"/>
    </row>
    <row r="518" spans="2:3">
      <c r="B518" s="5"/>
      <c r="C518" s="5"/>
    </row>
    <row r="519" spans="2:3">
      <c r="B519" s="5"/>
      <c r="C519" s="5"/>
    </row>
    <row r="520" spans="2:3">
      <c r="B520" s="5"/>
      <c r="C520" s="5"/>
    </row>
    <row r="521" spans="2:3">
      <c r="B521" s="5"/>
      <c r="C521" s="5"/>
    </row>
    <row r="522" spans="2:3">
      <c r="B522" s="5"/>
      <c r="C522" s="5"/>
    </row>
    <row r="523" spans="2:3">
      <c r="B523" s="5"/>
      <c r="C523" s="5"/>
    </row>
    <row r="524" spans="2:3">
      <c r="B524" s="5"/>
      <c r="C524" s="5"/>
    </row>
    <row r="525" spans="2:3">
      <c r="B525" s="5"/>
      <c r="C525" s="5"/>
    </row>
    <row r="526" spans="2:3">
      <c r="B526" s="5"/>
      <c r="C526" s="5"/>
    </row>
    <row r="527" spans="2:3">
      <c r="B527" s="5"/>
      <c r="C527" s="5"/>
    </row>
    <row r="528" spans="2:3">
      <c r="B528" s="5"/>
      <c r="C528" s="5"/>
    </row>
    <row r="529" spans="2:3">
      <c r="B529" s="5"/>
      <c r="C529" s="5"/>
    </row>
    <row r="530" spans="2:3">
      <c r="B530" s="5"/>
      <c r="C530" s="5"/>
    </row>
    <row r="531" spans="2:3">
      <c r="B531" s="5"/>
      <c r="C531" s="5"/>
    </row>
    <row r="532" spans="2:3">
      <c r="B532" s="5"/>
      <c r="C532" s="5"/>
    </row>
    <row r="533" spans="2:3">
      <c r="B533" s="5"/>
      <c r="C533" s="5"/>
    </row>
    <row r="534" spans="2:3">
      <c r="B534" s="5"/>
      <c r="C534" s="5"/>
    </row>
    <row r="535" spans="2:3">
      <c r="B535" s="5"/>
      <c r="C535" s="5"/>
    </row>
    <row r="536" spans="2:3">
      <c r="B536" s="5"/>
      <c r="C536" s="5"/>
    </row>
    <row r="537" spans="2:3">
      <c r="B537" s="5"/>
      <c r="C537" s="5"/>
    </row>
    <row r="538" spans="2:3">
      <c r="B538" s="5"/>
      <c r="C538" s="5"/>
    </row>
    <row r="539" spans="2:3">
      <c r="B539" s="5"/>
      <c r="C539" s="5"/>
    </row>
    <row r="540" spans="2:3">
      <c r="B540" s="5"/>
      <c r="C540" s="5"/>
    </row>
    <row r="541" spans="2:3">
      <c r="B541" s="5"/>
      <c r="C541" s="5"/>
    </row>
    <row r="542" spans="2:3">
      <c r="B542" s="5"/>
      <c r="C542" s="5"/>
    </row>
    <row r="543" spans="2:3">
      <c r="B543" s="5"/>
      <c r="C543" s="5"/>
    </row>
    <row r="544" spans="2:3">
      <c r="B544" s="5"/>
      <c r="C544" s="5"/>
    </row>
    <row r="545" spans="2:3">
      <c r="B545" s="5"/>
      <c r="C545" s="5"/>
    </row>
    <row r="546" spans="2:3">
      <c r="B546" s="5"/>
      <c r="C546" s="5"/>
    </row>
    <row r="547" spans="2:3">
      <c r="B547" s="5"/>
      <c r="C547" s="5"/>
    </row>
    <row r="548" spans="2:3">
      <c r="B548" s="5"/>
      <c r="C548" s="5"/>
    </row>
    <row r="549" spans="2:3">
      <c r="B549" s="5"/>
      <c r="C549" s="5"/>
    </row>
    <row r="550" spans="2:3">
      <c r="B550" s="5"/>
      <c r="C550" s="5"/>
    </row>
    <row r="551" spans="2:3">
      <c r="B551" s="5"/>
      <c r="C551" s="5"/>
    </row>
    <row r="552" spans="2:3">
      <c r="B552" s="5"/>
      <c r="C552" s="5"/>
    </row>
    <row r="553" spans="2:3">
      <c r="B553" s="5"/>
      <c r="C553" s="5"/>
    </row>
    <row r="554" spans="2:3">
      <c r="B554" s="5"/>
      <c r="C554" s="5"/>
    </row>
    <row r="555" spans="2:3">
      <c r="B555" s="5"/>
      <c r="C555" s="5"/>
    </row>
    <row r="556" spans="2:3">
      <c r="B556" s="5"/>
      <c r="C556" s="5"/>
    </row>
    <row r="557" spans="2:3">
      <c r="B557" s="5"/>
      <c r="C557" s="5"/>
    </row>
    <row r="558" spans="2:3">
      <c r="B558" s="5"/>
      <c r="C558" s="5"/>
    </row>
    <row r="559" spans="2:3">
      <c r="B559" s="5"/>
      <c r="C559" s="5"/>
    </row>
    <row r="560" spans="2:3">
      <c r="B560" s="5"/>
      <c r="C560" s="5"/>
    </row>
    <row r="561" spans="2:3">
      <c r="B561" s="5"/>
      <c r="C561" s="5"/>
    </row>
    <row r="562" spans="2:3">
      <c r="B562" s="5"/>
      <c r="C562" s="5"/>
    </row>
    <row r="563" spans="2:3">
      <c r="B563" s="5"/>
      <c r="C563" s="5"/>
    </row>
    <row r="564" spans="2:3">
      <c r="B564" s="5"/>
      <c r="C564" s="5"/>
    </row>
    <row r="565" spans="2:3">
      <c r="B565" s="5"/>
      <c r="C565" s="5"/>
    </row>
    <row r="566" spans="2:3">
      <c r="B566" s="5"/>
      <c r="C566" s="5"/>
    </row>
    <row r="567" spans="2:3">
      <c r="B567" s="5"/>
      <c r="C567" s="5"/>
    </row>
    <row r="568" spans="2:3">
      <c r="B568" s="5"/>
      <c r="C568" s="5"/>
    </row>
    <row r="569" spans="2:3">
      <c r="B569" s="5"/>
      <c r="C569" s="5"/>
    </row>
    <row r="570" spans="2:3">
      <c r="B570" s="5"/>
      <c r="C570" s="5"/>
    </row>
    <row r="571" spans="2:3">
      <c r="B571" s="5"/>
      <c r="C571" s="5"/>
    </row>
    <row r="572" spans="2:3">
      <c r="B572" s="5"/>
      <c r="C572" s="5"/>
    </row>
    <row r="573" spans="2:3">
      <c r="B573" s="5"/>
      <c r="C573" s="5"/>
    </row>
    <row r="574" spans="2:3">
      <c r="B574" s="5"/>
      <c r="C574" s="5"/>
    </row>
    <row r="575" spans="2:3">
      <c r="B575" s="5"/>
      <c r="C575" s="5"/>
    </row>
    <row r="576" spans="2:3">
      <c r="B576" s="5"/>
      <c r="C576" s="5"/>
    </row>
    <row r="577" spans="2:3">
      <c r="B577" s="5"/>
      <c r="C577" s="5"/>
    </row>
    <row r="578" spans="2:3">
      <c r="B578" s="5"/>
      <c r="C578" s="5"/>
    </row>
    <row r="579" spans="2:3">
      <c r="B579" s="5"/>
      <c r="C579" s="5"/>
    </row>
    <row r="580" spans="2:3">
      <c r="B580" s="5"/>
      <c r="C580" s="5"/>
    </row>
    <row r="581" spans="2:3">
      <c r="B581" s="5"/>
      <c r="C581" s="5"/>
    </row>
    <row r="582" spans="2:3">
      <c r="B582" s="5"/>
      <c r="C582" s="5"/>
    </row>
    <row r="583" spans="2:3">
      <c r="B583" s="5"/>
      <c r="C583" s="5"/>
    </row>
    <row r="584" spans="2:3">
      <c r="B584" s="5"/>
      <c r="C584" s="5"/>
    </row>
    <row r="585" spans="2:3">
      <c r="B585" s="5"/>
      <c r="C585" s="5"/>
    </row>
    <row r="586" spans="2:3">
      <c r="B586" s="5"/>
      <c r="C586" s="5"/>
    </row>
    <row r="587" spans="2:3">
      <c r="B587" s="5"/>
      <c r="C587" s="5"/>
    </row>
    <row r="588" spans="2:3">
      <c r="B588" s="5"/>
      <c r="C588" s="5"/>
    </row>
    <row r="589" spans="2:3">
      <c r="B589" s="5"/>
      <c r="C589" s="5"/>
    </row>
    <row r="590" spans="2:3">
      <c r="B590" s="5"/>
      <c r="C590" s="5"/>
    </row>
    <row r="591" spans="2:3">
      <c r="B591" s="5"/>
      <c r="C591" s="5"/>
    </row>
    <row r="592" spans="2:3">
      <c r="B592" s="5"/>
      <c r="C592" s="5"/>
    </row>
    <row r="593" spans="2:3">
      <c r="B593" s="5"/>
      <c r="C593" s="5"/>
    </row>
    <row r="594" spans="2:3">
      <c r="B594" s="5"/>
      <c r="C594" s="5"/>
    </row>
    <row r="595" spans="2:3">
      <c r="B595" s="5"/>
      <c r="C595" s="5"/>
    </row>
    <row r="596" spans="2:3">
      <c r="B596" s="5"/>
      <c r="C596" s="5"/>
    </row>
    <row r="597" spans="2:3">
      <c r="B597" s="5"/>
      <c r="C597" s="5"/>
    </row>
    <row r="598" spans="2:3">
      <c r="B598" s="5"/>
      <c r="C598" s="5"/>
    </row>
    <row r="599" spans="2:3">
      <c r="B599" s="5"/>
      <c r="C599" s="5"/>
    </row>
    <row r="600" spans="2:3">
      <c r="B600" s="5"/>
      <c r="C600" s="5"/>
    </row>
    <row r="601" spans="2:3">
      <c r="B601" s="5"/>
      <c r="C601" s="5"/>
    </row>
    <row r="602" spans="2:3">
      <c r="B602" s="5"/>
      <c r="C602" s="5"/>
    </row>
    <row r="603" spans="2:3">
      <c r="B603" s="5"/>
      <c r="C603" s="5"/>
    </row>
    <row r="604" spans="2:3">
      <c r="B604" s="5"/>
      <c r="C604" s="5"/>
    </row>
    <row r="605" spans="2:3">
      <c r="B605" s="5"/>
      <c r="C605" s="5"/>
    </row>
    <row r="606" spans="2:3">
      <c r="B606" s="5"/>
      <c r="C606" s="5"/>
    </row>
    <row r="607" spans="2:3">
      <c r="B607" s="5"/>
      <c r="C607" s="5"/>
    </row>
    <row r="608" spans="2:3">
      <c r="B608" s="5"/>
      <c r="C608" s="5"/>
    </row>
    <row r="609" spans="2:3">
      <c r="B609" s="5"/>
      <c r="C609" s="5"/>
    </row>
    <row r="610" spans="2:3">
      <c r="B610" s="5"/>
      <c r="C610" s="5"/>
    </row>
    <row r="611" spans="2:3">
      <c r="B611" s="5"/>
      <c r="C611" s="5"/>
    </row>
    <row r="612" spans="2:3">
      <c r="B612" s="5"/>
      <c r="C612" s="5"/>
    </row>
    <row r="613" spans="2:3">
      <c r="B613" s="5"/>
      <c r="C613" s="5"/>
    </row>
    <row r="614" spans="2:3">
      <c r="B614" s="5"/>
      <c r="C614" s="5"/>
    </row>
    <row r="615" spans="2:3">
      <c r="B615" s="5"/>
      <c r="C615" s="5"/>
    </row>
    <row r="616" spans="2:3">
      <c r="B616" s="5"/>
      <c r="C616" s="5"/>
    </row>
    <row r="617" spans="2:3">
      <c r="B617" s="5"/>
      <c r="C617" s="5"/>
    </row>
    <row r="618" spans="2:3">
      <c r="B618" s="5"/>
      <c r="C618" s="5"/>
    </row>
    <row r="619" spans="2:3">
      <c r="B619" s="5"/>
      <c r="C619" s="5"/>
    </row>
    <row r="620" spans="2:3">
      <c r="B620" s="5"/>
      <c r="C620" s="5"/>
    </row>
    <row r="621" spans="2:3">
      <c r="B621" s="5"/>
      <c r="C621" s="5"/>
    </row>
    <row r="622" spans="2:3">
      <c r="B622" s="5"/>
      <c r="C622" s="5"/>
    </row>
    <row r="623" spans="2:3">
      <c r="B623" s="5"/>
      <c r="C623" s="5"/>
    </row>
    <row r="624" spans="2:3">
      <c r="B624" s="5"/>
      <c r="C624" s="5"/>
    </row>
    <row r="625" spans="2:3">
      <c r="B625" s="5"/>
      <c r="C625" s="5"/>
    </row>
    <row r="626" spans="2:3">
      <c r="B626" s="5"/>
      <c r="C626" s="5"/>
    </row>
    <row r="627" spans="2:3">
      <c r="B627" s="5"/>
      <c r="C627" s="5"/>
    </row>
    <row r="628" spans="2:3">
      <c r="B628" s="5"/>
      <c r="C628" s="5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2E59E-8541-474B-9CC8-ACE0369E2EC2}">
  <dimension ref="A1:I378"/>
  <sheetViews>
    <sheetView workbookViewId="0">
      <selection activeCell="I15" sqref="I15"/>
    </sheetView>
  </sheetViews>
  <sheetFormatPr baseColWidth="10" defaultColWidth="10.83203125" defaultRowHeight="16"/>
  <cols>
    <col min="3" max="3" width="35" bestFit="1" customWidth="1"/>
    <col min="4" max="4" width="12.1640625" bestFit="1" customWidth="1"/>
    <col min="5" max="5" width="22.1640625" bestFit="1" customWidth="1"/>
  </cols>
  <sheetData>
    <row r="1" spans="1:9">
      <c r="A1" s="10" t="s">
        <v>263</v>
      </c>
      <c r="B1" s="10"/>
      <c r="C1" s="10"/>
      <c r="D1" s="10"/>
      <c r="E1" s="10"/>
      <c r="F1" s="10"/>
      <c r="G1" s="10"/>
      <c r="H1" s="10"/>
      <c r="I1" s="10"/>
    </row>
    <row r="2" spans="1:9">
      <c r="A2" s="10"/>
      <c r="B2" s="10"/>
      <c r="C2" s="10"/>
      <c r="D2" s="10"/>
      <c r="E2" s="10"/>
      <c r="F2" s="10"/>
      <c r="G2" s="10"/>
      <c r="H2" s="10"/>
      <c r="I2" s="10"/>
    </row>
    <row r="3" spans="1:9" ht="17" thickBot="1">
      <c r="A3" s="10"/>
      <c r="B3" s="10"/>
      <c r="C3" s="10"/>
      <c r="D3" s="10"/>
      <c r="E3" s="10"/>
      <c r="F3" s="10"/>
      <c r="G3" s="10"/>
      <c r="H3" s="10"/>
      <c r="I3" s="10"/>
    </row>
    <row r="4" spans="1:9" ht="17" thickBot="1">
      <c r="A4" s="56"/>
      <c r="B4" s="56"/>
      <c r="C4" s="116" t="s">
        <v>234</v>
      </c>
      <c r="D4" s="117" t="s">
        <v>235</v>
      </c>
      <c r="E4" s="118" t="s">
        <v>220</v>
      </c>
      <c r="F4" s="10"/>
      <c r="G4" s="50"/>
      <c r="H4" s="264" t="s">
        <v>99</v>
      </c>
      <c r="I4" s="110" t="s">
        <v>97</v>
      </c>
    </row>
    <row r="5" spans="1:9">
      <c r="A5" s="359" t="s">
        <v>10</v>
      </c>
      <c r="B5" s="360" t="s">
        <v>134</v>
      </c>
      <c r="C5" s="132">
        <v>0.152</v>
      </c>
      <c r="D5" s="119">
        <v>0.13300000000000001</v>
      </c>
      <c r="E5" s="120">
        <f>C5/(D5/2)</f>
        <v>2.2857142857142856</v>
      </c>
      <c r="F5" s="10"/>
      <c r="G5" s="90" t="s">
        <v>94</v>
      </c>
      <c r="H5" s="265">
        <v>10</v>
      </c>
      <c r="I5" s="268">
        <f>H5/H8*100</f>
        <v>5.5865921787709496</v>
      </c>
    </row>
    <row r="6" spans="1:9">
      <c r="A6" s="357"/>
      <c r="B6" s="355"/>
      <c r="C6" s="133">
        <v>0.03</v>
      </c>
      <c r="D6" s="56">
        <v>0.106</v>
      </c>
      <c r="E6" s="122">
        <f t="shared" ref="E6:E69" si="0">C6/(D6/2)</f>
        <v>0.56603773584905659</v>
      </c>
      <c r="F6" s="10"/>
      <c r="G6" s="92" t="s">
        <v>95</v>
      </c>
      <c r="H6" s="266">
        <v>117</v>
      </c>
      <c r="I6" s="269">
        <f>H6/H8*100</f>
        <v>65.363128491620117</v>
      </c>
    </row>
    <row r="7" spans="1:9" ht="17" thickBot="1">
      <c r="A7" s="357"/>
      <c r="B7" s="355"/>
      <c r="C7" s="133">
        <v>0</v>
      </c>
      <c r="D7" s="56">
        <v>5.8999999999999997E-2</v>
      </c>
      <c r="E7" s="122">
        <f t="shared" si="0"/>
        <v>0</v>
      </c>
      <c r="F7" s="10"/>
      <c r="G7" s="263" t="s">
        <v>96</v>
      </c>
      <c r="H7" s="50">
        <v>52</v>
      </c>
      <c r="I7" s="270">
        <f>H7/H8*100</f>
        <v>29.050279329608941</v>
      </c>
    </row>
    <row r="8" spans="1:9" ht="17" thickBot="1">
      <c r="A8" s="357"/>
      <c r="B8" s="355"/>
      <c r="C8" s="133">
        <v>0.11899999999999999</v>
      </c>
      <c r="D8" s="56">
        <v>0.13100000000000001</v>
      </c>
      <c r="E8" s="122">
        <f t="shared" si="0"/>
        <v>1.8167938931297709</v>
      </c>
      <c r="F8" s="10"/>
      <c r="G8" s="110" t="s">
        <v>98</v>
      </c>
      <c r="H8" s="267">
        <v>179</v>
      </c>
      <c r="I8" s="110">
        <v>100</v>
      </c>
    </row>
    <row r="9" spans="1:9">
      <c r="A9" s="357"/>
      <c r="B9" s="355"/>
      <c r="C9" s="133">
        <v>8.8999999999999996E-2</v>
      </c>
      <c r="D9" s="56">
        <v>0.161</v>
      </c>
      <c r="E9" s="122">
        <f t="shared" si="0"/>
        <v>1.1055900621118011</v>
      </c>
      <c r="F9" s="10"/>
      <c r="G9" s="10"/>
      <c r="H9" s="10"/>
      <c r="I9" s="10"/>
    </row>
    <row r="10" spans="1:9">
      <c r="A10" s="357"/>
      <c r="B10" s="355"/>
      <c r="C10" s="133">
        <v>3.2000000000000001E-2</v>
      </c>
      <c r="D10" s="56">
        <v>0.09</v>
      </c>
      <c r="E10" s="122">
        <f t="shared" si="0"/>
        <v>0.71111111111111114</v>
      </c>
      <c r="F10" s="10"/>
      <c r="G10" s="10"/>
      <c r="H10" s="10"/>
      <c r="I10" s="10"/>
    </row>
    <row r="11" spans="1:9">
      <c r="A11" s="357"/>
      <c r="B11" s="355"/>
      <c r="C11" s="133">
        <v>0.10299999999999999</v>
      </c>
      <c r="D11" s="56">
        <v>0.112</v>
      </c>
      <c r="E11" s="122">
        <f t="shared" si="0"/>
        <v>1.8392857142857142</v>
      </c>
      <c r="F11" s="10"/>
      <c r="G11" s="10"/>
      <c r="H11" s="10"/>
      <c r="I11" s="10"/>
    </row>
    <row r="12" spans="1:9">
      <c r="A12" s="357"/>
      <c r="B12" s="355"/>
      <c r="C12" s="133">
        <v>-2.8000000000000001E-2</v>
      </c>
      <c r="D12" s="56">
        <v>0.125</v>
      </c>
      <c r="E12" s="122">
        <f t="shared" si="0"/>
        <v>-0.44800000000000001</v>
      </c>
      <c r="F12" s="10"/>
      <c r="G12" s="10"/>
      <c r="H12" s="10"/>
      <c r="I12" s="10"/>
    </row>
    <row r="13" spans="1:9">
      <c r="A13" s="357"/>
      <c r="B13" s="355"/>
      <c r="C13" s="133">
        <v>0.03</v>
      </c>
      <c r="D13" s="56">
        <v>9.8000000000000004E-2</v>
      </c>
      <c r="E13" s="122">
        <f t="shared" si="0"/>
        <v>0.61224489795918358</v>
      </c>
      <c r="F13" s="10"/>
      <c r="G13" s="10"/>
      <c r="H13" s="10"/>
      <c r="I13" s="10"/>
    </row>
    <row r="14" spans="1:9">
      <c r="A14" s="357"/>
      <c r="B14" s="355"/>
      <c r="C14" s="133">
        <v>9.0999999999999998E-2</v>
      </c>
      <c r="D14" s="56">
        <v>0.11600000000000001</v>
      </c>
      <c r="E14" s="122">
        <f t="shared" si="0"/>
        <v>1.5689655172413792</v>
      </c>
      <c r="F14" s="10"/>
      <c r="G14" s="10"/>
      <c r="H14" s="10"/>
      <c r="I14" s="10"/>
    </row>
    <row r="15" spans="1:9">
      <c r="A15" s="357"/>
      <c r="B15" s="355"/>
      <c r="C15" s="133">
        <v>2.9000000000000001E-2</v>
      </c>
      <c r="D15" s="56">
        <v>0.09</v>
      </c>
      <c r="E15" s="122">
        <f t="shared" si="0"/>
        <v>0.64444444444444449</v>
      </c>
      <c r="F15" s="10"/>
      <c r="G15" s="10"/>
      <c r="H15" s="10"/>
      <c r="I15" s="10"/>
    </row>
    <row r="16" spans="1:9">
      <c r="A16" s="357"/>
      <c r="B16" s="355"/>
      <c r="C16" s="133">
        <v>5.5E-2</v>
      </c>
      <c r="D16" s="56">
        <v>0.11600000000000001</v>
      </c>
      <c r="E16" s="122">
        <f t="shared" si="0"/>
        <v>0.94827586206896552</v>
      </c>
      <c r="F16" s="10"/>
      <c r="G16" s="10"/>
      <c r="H16" s="10"/>
      <c r="I16" s="10"/>
    </row>
    <row r="17" spans="1:9">
      <c r="A17" s="357"/>
      <c r="B17" s="355"/>
      <c r="C17" s="133">
        <v>4.7E-2</v>
      </c>
      <c r="D17" s="56">
        <v>9.6000000000000002E-2</v>
      </c>
      <c r="E17" s="122">
        <f t="shared" si="0"/>
        <v>0.97916666666666663</v>
      </c>
      <c r="F17" s="10"/>
      <c r="G17" s="10"/>
      <c r="H17" s="10"/>
      <c r="I17" s="10"/>
    </row>
    <row r="18" spans="1:9">
      <c r="A18" s="357"/>
      <c r="B18" s="355"/>
      <c r="C18" s="133">
        <v>0.12</v>
      </c>
      <c r="D18" s="56">
        <v>0.16300000000000001</v>
      </c>
      <c r="E18" s="122">
        <f t="shared" si="0"/>
        <v>1.4723926380368098</v>
      </c>
      <c r="F18" s="10"/>
      <c r="G18" s="10"/>
      <c r="H18" s="10"/>
      <c r="I18" s="10"/>
    </row>
    <row r="19" spans="1:9">
      <c r="A19" s="357"/>
      <c r="B19" s="355"/>
      <c r="C19" s="133">
        <v>6.2E-2</v>
      </c>
      <c r="D19" s="56">
        <v>0.14799999999999999</v>
      </c>
      <c r="E19" s="122">
        <f t="shared" si="0"/>
        <v>0.83783783783783783</v>
      </c>
      <c r="F19" s="10"/>
      <c r="G19" s="10"/>
      <c r="H19" s="10"/>
      <c r="I19" s="10"/>
    </row>
    <row r="20" spans="1:9">
      <c r="A20" s="357"/>
      <c r="B20" s="355"/>
      <c r="C20" s="133">
        <v>3.1E-2</v>
      </c>
      <c r="D20" s="56">
        <v>0.106</v>
      </c>
      <c r="E20" s="122">
        <f t="shared" si="0"/>
        <v>0.58490566037735847</v>
      </c>
      <c r="F20" s="10"/>
      <c r="G20" s="10"/>
      <c r="H20" s="10"/>
      <c r="I20" s="10"/>
    </row>
    <row r="21" spans="1:9">
      <c r="A21" s="357"/>
      <c r="B21" s="355"/>
      <c r="C21" s="133">
        <v>-0.03</v>
      </c>
      <c r="D21" s="56">
        <v>9.4E-2</v>
      </c>
      <c r="E21" s="122">
        <f t="shared" si="0"/>
        <v>-0.63829787234042545</v>
      </c>
      <c r="F21" s="10"/>
      <c r="G21" s="10"/>
      <c r="H21" s="10"/>
      <c r="I21" s="10"/>
    </row>
    <row r="22" spans="1:9">
      <c r="A22" s="357"/>
      <c r="B22" s="355"/>
      <c r="C22" s="133">
        <v>-0.03</v>
      </c>
      <c r="D22" s="56">
        <v>0.107</v>
      </c>
      <c r="E22" s="122">
        <f t="shared" si="0"/>
        <v>-0.56074766355140182</v>
      </c>
      <c r="F22" s="10"/>
      <c r="G22" s="10"/>
      <c r="H22" s="10"/>
      <c r="I22" s="10"/>
    </row>
    <row r="23" spans="1:9">
      <c r="A23" s="357"/>
      <c r="B23" s="355"/>
      <c r="C23" s="133">
        <v>0.03</v>
      </c>
      <c r="D23" s="56">
        <v>0.10299999999999999</v>
      </c>
      <c r="E23" s="122">
        <f t="shared" si="0"/>
        <v>0.58252427184466016</v>
      </c>
      <c r="F23" s="10"/>
      <c r="G23" s="10"/>
      <c r="H23" s="10"/>
      <c r="I23" s="10"/>
    </row>
    <row r="24" spans="1:9">
      <c r="A24" s="357"/>
      <c r="B24" s="355"/>
      <c r="C24" s="133">
        <v>2.9000000000000001E-2</v>
      </c>
      <c r="D24" s="56">
        <v>0.09</v>
      </c>
      <c r="E24" s="122">
        <f t="shared" si="0"/>
        <v>0.64444444444444449</v>
      </c>
      <c r="F24" s="10"/>
      <c r="G24" s="10"/>
      <c r="H24" s="10"/>
      <c r="I24" s="10"/>
    </row>
    <row r="25" spans="1:9">
      <c r="A25" s="357"/>
      <c r="B25" s="355"/>
      <c r="C25" s="133">
        <v>7.5999999999999998E-2</v>
      </c>
      <c r="D25" s="56">
        <v>0.13300000000000001</v>
      </c>
      <c r="E25" s="122">
        <f t="shared" si="0"/>
        <v>1.1428571428571428</v>
      </c>
      <c r="F25" s="10"/>
      <c r="G25" s="10"/>
      <c r="H25" s="10"/>
      <c r="I25" s="10"/>
    </row>
    <row r="26" spans="1:9">
      <c r="A26" s="357"/>
      <c r="B26" s="355"/>
      <c r="C26" s="133">
        <v>0.06</v>
      </c>
      <c r="D26" s="56">
        <v>0.127</v>
      </c>
      <c r="E26" s="122">
        <f t="shared" si="0"/>
        <v>0.94488188976377951</v>
      </c>
      <c r="F26" s="10"/>
      <c r="G26" s="10"/>
      <c r="H26" s="10"/>
      <c r="I26" s="10"/>
    </row>
    <row r="27" spans="1:9">
      <c r="A27" s="357"/>
      <c r="B27" s="355"/>
      <c r="C27" s="133">
        <v>-2.9000000000000001E-2</v>
      </c>
      <c r="D27" s="56">
        <v>9.0999999999999998E-2</v>
      </c>
      <c r="E27" s="122">
        <f t="shared" si="0"/>
        <v>-0.63736263736263743</v>
      </c>
      <c r="F27" s="10"/>
      <c r="G27" s="10"/>
      <c r="H27" s="10"/>
      <c r="I27" s="10"/>
    </row>
    <row r="28" spans="1:9">
      <c r="A28" s="357"/>
      <c r="B28" s="355"/>
      <c r="C28" s="133">
        <v>0.03</v>
      </c>
      <c r="D28" s="56">
        <v>8.7999999999999995E-2</v>
      </c>
      <c r="E28" s="122">
        <f t="shared" si="0"/>
        <v>0.68181818181818188</v>
      </c>
      <c r="F28" s="10"/>
      <c r="G28" s="10"/>
      <c r="H28" s="10"/>
      <c r="I28" s="10"/>
    </row>
    <row r="29" spans="1:9">
      <c r="A29" s="357"/>
      <c r="B29" s="355"/>
      <c r="C29" s="133">
        <v>0.121</v>
      </c>
      <c r="D29" s="56">
        <v>7.1999999999999995E-2</v>
      </c>
      <c r="E29" s="122">
        <f t="shared" si="0"/>
        <v>3.3611111111111112</v>
      </c>
      <c r="F29" s="10"/>
      <c r="G29" s="10"/>
      <c r="H29" s="10"/>
      <c r="I29" s="10"/>
    </row>
    <row r="30" spans="1:9">
      <c r="A30" s="357"/>
      <c r="B30" s="355"/>
      <c r="C30" s="133">
        <v>6.0999999999999999E-2</v>
      </c>
      <c r="D30" s="56">
        <v>0.107</v>
      </c>
      <c r="E30" s="122">
        <f t="shared" si="0"/>
        <v>1.1401869158878504</v>
      </c>
      <c r="F30" s="10"/>
      <c r="G30" s="10"/>
      <c r="H30" s="10"/>
      <c r="I30" s="10"/>
    </row>
    <row r="31" spans="1:9">
      <c r="A31" s="357"/>
      <c r="B31" s="355"/>
      <c r="C31" s="133">
        <v>2.5999999999999999E-2</v>
      </c>
      <c r="D31" s="56">
        <v>6.6000000000000003E-2</v>
      </c>
      <c r="E31" s="122">
        <f t="shared" si="0"/>
        <v>0.78787878787878785</v>
      </c>
      <c r="F31" s="10"/>
      <c r="G31" s="10"/>
      <c r="H31" s="10"/>
      <c r="I31" s="10"/>
    </row>
    <row r="32" spans="1:9">
      <c r="A32" s="357"/>
      <c r="B32" s="355"/>
      <c r="C32" s="133">
        <v>5.8000000000000003E-2</v>
      </c>
      <c r="D32" s="56">
        <v>9.1999999999999998E-2</v>
      </c>
      <c r="E32" s="122">
        <f t="shared" si="0"/>
        <v>1.2608695652173914</v>
      </c>
      <c r="F32" s="10"/>
      <c r="G32" s="10"/>
      <c r="H32" s="10"/>
      <c r="I32" s="10"/>
    </row>
    <row r="33" spans="1:9">
      <c r="A33" s="357"/>
      <c r="B33" s="355"/>
      <c r="C33" s="133">
        <v>0</v>
      </c>
      <c r="D33" s="56">
        <v>9.8000000000000004E-2</v>
      </c>
      <c r="E33" s="122">
        <f t="shared" si="0"/>
        <v>0</v>
      </c>
      <c r="F33" s="10"/>
      <c r="G33" s="10"/>
      <c r="H33" s="10"/>
      <c r="I33" s="10"/>
    </row>
    <row r="34" spans="1:9">
      <c r="A34" s="357"/>
      <c r="B34" s="355"/>
      <c r="C34" s="133">
        <v>-7.3999999999999996E-2</v>
      </c>
      <c r="D34" s="56">
        <v>9.8000000000000004E-2</v>
      </c>
      <c r="E34" s="122">
        <f t="shared" si="0"/>
        <v>-1.510204081632653</v>
      </c>
      <c r="F34" s="10"/>
      <c r="G34" s="10"/>
      <c r="H34" s="10"/>
      <c r="I34" s="10"/>
    </row>
    <row r="35" spans="1:9">
      <c r="A35" s="357"/>
      <c r="B35" s="355"/>
      <c r="C35" s="133">
        <v>-8.7999999999999995E-2</v>
      </c>
      <c r="D35" s="56">
        <v>0.13600000000000001</v>
      </c>
      <c r="E35" s="122">
        <f t="shared" si="0"/>
        <v>-1.2941176470588234</v>
      </c>
      <c r="F35" s="10"/>
      <c r="G35" s="10"/>
      <c r="H35" s="10"/>
      <c r="I35" s="10"/>
    </row>
    <row r="36" spans="1:9">
      <c r="A36" s="357"/>
      <c r="B36" s="355"/>
      <c r="C36" s="133">
        <v>-0.03</v>
      </c>
      <c r="D36" s="56">
        <v>0.17299999999999999</v>
      </c>
      <c r="E36" s="122">
        <f t="shared" si="0"/>
        <v>-0.34682080924855491</v>
      </c>
      <c r="F36" s="10"/>
      <c r="G36" s="10"/>
      <c r="H36" s="10"/>
      <c r="I36" s="10"/>
    </row>
    <row r="37" spans="1:9">
      <c r="A37" s="357"/>
      <c r="B37" s="355"/>
      <c r="C37" s="133">
        <v>3.1E-2</v>
      </c>
      <c r="D37" s="56">
        <v>9.5000000000000001E-2</v>
      </c>
      <c r="E37" s="122">
        <f t="shared" si="0"/>
        <v>0.65263157894736845</v>
      </c>
      <c r="F37" s="10"/>
      <c r="G37" s="10"/>
      <c r="H37" s="10"/>
      <c r="I37" s="10"/>
    </row>
    <row r="38" spans="1:9">
      <c r="A38" s="357"/>
      <c r="B38" s="355"/>
      <c r="C38" s="133">
        <v>0.122</v>
      </c>
      <c r="D38" s="56">
        <v>0.13600000000000001</v>
      </c>
      <c r="E38" s="122">
        <f t="shared" si="0"/>
        <v>1.7941176470588234</v>
      </c>
      <c r="F38" s="10"/>
      <c r="G38" s="10"/>
      <c r="H38" s="10"/>
      <c r="I38" s="10"/>
    </row>
    <row r="39" spans="1:9">
      <c r="A39" s="357"/>
      <c r="B39" s="355"/>
      <c r="C39" s="133">
        <v>3.1E-2</v>
      </c>
      <c r="D39" s="56">
        <v>9.7000000000000003E-2</v>
      </c>
      <c r="E39" s="122">
        <f t="shared" si="0"/>
        <v>0.63917525773195871</v>
      </c>
      <c r="F39" s="10"/>
      <c r="G39" s="10"/>
      <c r="H39" s="10"/>
      <c r="I39" s="10"/>
    </row>
    <row r="40" spans="1:9">
      <c r="A40" s="357"/>
      <c r="B40" s="355"/>
      <c r="C40" s="133">
        <v>2.8000000000000001E-2</v>
      </c>
      <c r="D40" s="56">
        <v>0.11799999999999999</v>
      </c>
      <c r="E40" s="122">
        <f t="shared" si="0"/>
        <v>0.47457627118644069</v>
      </c>
      <c r="F40" s="10"/>
      <c r="G40" s="10"/>
      <c r="H40" s="10"/>
      <c r="I40" s="10"/>
    </row>
    <row r="41" spans="1:9">
      <c r="A41" s="357"/>
      <c r="B41" s="355"/>
      <c r="C41" s="133">
        <v>0</v>
      </c>
      <c r="D41" s="56">
        <v>0.107</v>
      </c>
      <c r="E41" s="122">
        <f t="shared" si="0"/>
        <v>0</v>
      </c>
      <c r="F41" s="10"/>
      <c r="G41" s="10"/>
      <c r="H41" s="10"/>
      <c r="I41" s="10"/>
    </row>
    <row r="42" spans="1:9">
      <c r="A42" s="357"/>
      <c r="B42" s="355" t="s">
        <v>135</v>
      </c>
      <c r="C42" s="133">
        <v>0.03</v>
      </c>
      <c r="D42" s="56">
        <v>0.08</v>
      </c>
      <c r="E42" s="122">
        <f t="shared" si="0"/>
        <v>0.75</v>
      </c>
      <c r="F42" s="10"/>
      <c r="G42" s="10"/>
      <c r="H42" s="10"/>
      <c r="I42" s="10"/>
    </row>
    <row r="43" spans="1:9">
      <c r="A43" s="357"/>
      <c r="B43" s="355"/>
      <c r="C43" s="133">
        <v>1.7000000000000001E-2</v>
      </c>
      <c r="D43" s="56">
        <v>8.8999999999999996E-2</v>
      </c>
      <c r="E43" s="122">
        <f t="shared" si="0"/>
        <v>0.3820224719101124</v>
      </c>
      <c r="F43" s="10"/>
      <c r="G43" s="10"/>
      <c r="H43" s="10"/>
      <c r="I43" s="10"/>
    </row>
    <row r="44" spans="1:9">
      <c r="A44" s="357"/>
      <c r="B44" s="355"/>
      <c r="C44" s="133">
        <v>-2.8000000000000001E-2</v>
      </c>
      <c r="D44" s="56">
        <v>9.4E-2</v>
      </c>
      <c r="E44" s="122">
        <f t="shared" si="0"/>
        <v>-0.5957446808510638</v>
      </c>
      <c r="F44" s="10"/>
      <c r="G44" s="10"/>
      <c r="H44" s="10"/>
      <c r="I44" s="10"/>
    </row>
    <row r="45" spans="1:9">
      <c r="A45" s="357"/>
      <c r="B45" s="355"/>
      <c r="C45" s="133">
        <v>-0.03</v>
      </c>
      <c r="D45" s="56">
        <v>0.14599999999999999</v>
      </c>
      <c r="E45" s="122">
        <f t="shared" si="0"/>
        <v>-0.41095890410958907</v>
      </c>
      <c r="F45" s="10"/>
      <c r="G45" s="10"/>
      <c r="H45" s="10"/>
      <c r="I45" s="10"/>
    </row>
    <row r="46" spans="1:9">
      <c r="A46" s="357"/>
      <c r="B46" s="355"/>
      <c r="C46" s="133">
        <v>0</v>
      </c>
      <c r="D46" s="56">
        <v>7.3999999999999996E-2</v>
      </c>
      <c r="E46" s="122">
        <f t="shared" si="0"/>
        <v>0</v>
      </c>
      <c r="F46" s="10"/>
      <c r="G46" s="10"/>
      <c r="H46" s="10"/>
      <c r="I46" s="10"/>
    </row>
    <row r="47" spans="1:9">
      <c r="A47" s="357"/>
      <c r="B47" s="355"/>
      <c r="C47" s="133">
        <v>0.03</v>
      </c>
      <c r="D47" s="56">
        <v>0.1</v>
      </c>
      <c r="E47" s="122">
        <f t="shared" si="0"/>
        <v>0.6</v>
      </c>
      <c r="F47" s="10"/>
      <c r="G47" s="10"/>
      <c r="H47" s="10"/>
      <c r="I47" s="10"/>
    </row>
    <row r="48" spans="1:9">
      <c r="A48" s="357"/>
      <c r="B48" s="355"/>
      <c r="C48" s="133">
        <v>5.8999999999999997E-2</v>
      </c>
      <c r="D48" s="56">
        <v>0.09</v>
      </c>
      <c r="E48" s="122">
        <f t="shared" si="0"/>
        <v>1.3111111111111111</v>
      </c>
      <c r="F48" s="10"/>
      <c r="G48" s="10"/>
      <c r="H48" s="10"/>
      <c r="I48" s="10"/>
    </row>
    <row r="49" spans="1:9">
      <c r="A49" s="357"/>
      <c r="B49" s="355"/>
      <c r="C49" s="133">
        <v>8.8999999999999996E-2</v>
      </c>
      <c r="D49" s="56">
        <v>0.106</v>
      </c>
      <c r="E49" s="122">
        <f t="shared" si="0"/>
        <v>1.679245283018868</v>
      </c>
      <c r="F49" s="10"/>
      <c r="G49" s="10"/>
      <c r="H49" s="10"/>
      <c r="I49" s="10"/>
    </row>
    <row r="50" spans="1:9">
      <c r="A50" s="357"/>
      <c r="B50" s="355"/>
      <c r="C50" s="133">
        <v>0</v>
      </c>
      <c r="D50" s="56">
        <v>8.4000000000000005E-2</v>
      </c>
      <c r="E50" s="122">
        <f t="shared" si="0"/>
        <v>0</v>
      </c>
      <c r="F50" s="10"/>
      <c r="G50" s="10"/>
      <c r="H50" s="10"/>
      <c r="I50" s="10"/>
    </row>
    <row r="51" spans="1:9">
      <c r="A51" s="357"/>
      <c r="B51" s="355"/>
      <c r="C51" s="133">
        <v>3.1E-2</v>
      </c>
      <c r="D51" s="56">
        <v>0.125</v>
      </c>
      <c r="E51" s="122">
        <f t="shared" si="0"/>
        <v>0.496</v>
      </c>
      <c r="F51" s="10"/>
      <c r="G51" s="10"/>
      <c r="H51" s="10"/>
      <c r="I51" s="10"/>
    </row>
    <row r="52" spans="1:9">
      <c r="A52" s="357"/>
      <c r="B52" s="355"/>
      <c r="C52" s="133">
        <v>9.0999999999999998E-2</v>
      </c>
      <c r="D52" s="56">
        <v>9.7000000000000003E-2</v>
      </c>
      <c r="E52" s="122">
        <f t="shared" si="0"/>
        <v>1.8762886597938144</v>
      </c>
      <c r="F52" s="10"/>
      <c r="G52" s="10"/>
      <c r="H52" s="10"/>
      <c r="I52" s="10"/>
    </row>
    <row r="53" spans="1:9">
      <c r="A53" s="357"/>
      <c r="B53" s="355"/>
      <c r="C53" s="133">
        <v>0.09</v>
      </c>
      <c r="D53" s="56">
        <v>0.123</v>
      </c>
      <c r="E53" s="122">
        <f t="shared" si="0"/>
        <v>1.4634146341463414</v>
      </c>
      <c r="F53" s="10"/>
      <c r="G53" s="10"/>
      <c r="H53" s="10"/>
      <c r="I53" s="10"/>
    </row>
    <row r="54" spans="1:9">
      <c r="A54" s="357"/>
      <c r="B54" s="355"/>
      <c r="C54" s="133">
        <v>0</v>
      </c>
      <c r="D54" s="56">
        <v>9.5000000000000001E-2</v>
      </c>
      <c r="E54" s="122">
        <f t="shared" si="0"/>
        <v>0</v>
      </c>
      <c r="F54" s="10"/>
      <c r="G54" s="10"/>
      <c r="H54" s="10"/>
      <c r="I54" s="10"/>
    </row>
    <row r="55" spans="1:9">
      <c r="A55" s="357"/>
      <c r="B55" s="355"/>
      <c r="C55" s="133">
        <v>5.8999999999999997E-2</v>
      </c>
      <c r="D55" s="56">
        <v>0.13500000000000001</v>
      </c>
      <c r="E55" s="122">
        <f t="shared" si="0"/>
        <v>0.874074074074074</v>
      </c>
      <c r="F55" s="10"/>
      <c r="G55" s="10"/>
      <c r="H55" s="10"/>
      <c r="I55" s="10"/>
    </row>
    <row r="56" spans="1:9">
      <c r="A56" s="357"/>
      <c r="B56" s="355"/>
      <c r="C56" s="133">
        <v>4.9000000000000002E-2</v>
      </c>
      <c r="D56" s="56">
        <v>0.20100000000000001</v>
      </c>
      <c r="E56" s="122">
        <f t="shared" si="0"/>
        <v>0.48756218905472637</v>
      </c>
      <c r="F56" s="10"/>
      <c r="G56" s="10"/>
      <c r="H56" s="10"/>
      <c r="I56" s="10"/>
    </row>
    <row r="57" spans="1:9">
      <c r="A57" s="357"/>
      <c r="B57" s="355"/>
      <c r="C57" s="133">
        <v>6.2E-2</v>
      </c>
      <c r="D57" s="56">
        <v>8.5999999999999993E-2</v>
      </c>
      <c r="E57" s="122">
        <f t="shared" si="0"/>
        <v>1.4418604651162792</v>
      </c>
      <c r="F57" s="10"/>
      <c r="G57" s="10"/>
      <c r="H57" s="10"/>
      <c r="I57" s="10"/>
    </row>
    <row r="58" spans="1:9">
      <c r="A58" s="357"/>
      <c r="B58" s="355"/>
      <c r="C58" s="133">
        <v>0.09</v>
      </c>
      <c r="D58" s="56">
        <v>7.3999999999999996E-2</v>
      </c>
      <c r="E58" s="122">
        <f t="shared" si="0"/>
        <v>2.4324324324324325</v>
      </c>
      <c r="F58" s="10"/>
      <c r="G58" s="10"/>
      <c r="H58" s="10"/>
      <c r="I58" s="10"/>
    </row>
    <row r="59" spans="1:9">
      <c r="A59" s="357"/>
      <c r="B59" s="355"/>
      <c r="C59" s="133">
        <v>-5.8999999999999997E-2</v>
      </c>
      <c r="D59" s="56">
        <v>0.114</v>
      </c>
      <c r="E59" s="122">
        <f t="shared" si="0"/>
        <v>-1.0350877192982455</v>
      </c>
      <c r="F59" s="10"/>
      <c r="G59" s="10"/>
      <c r="H59" s="10"/>
      <c r="I59" s="10"/>
    </row>
    <row r="60" spans="1:9">
      <c r="A60" s="357"/>
      <c r="B60" s="355"/>
      <c r="C60" s="133">
        <v>0</v>
      </c>
      <c r="D60" s="56">
        <v>7.0999999999999994E-2</v>
      </c>
      <c r="E60" s="122">
        <f t="shared" si="0"/>
        <v>0</v>
      </c>
      <c r="F60" s="10"/>
      <c r="G60" s="10"/>
      <c r="H60" s="10"/>
      <c r="I60" s="10"/>
    </row>
    <row r="61" spans="1:9">
      <c r="A61" s="357"/>
      <c r="B61" s="355"/>
      <c r="C61" s="133">
        <v>0.11899999999999999</v>
      </c>
      <c r="D61" s="56">
        <v>0.104</v>
      </c>
      <c r="E61" s="122">
        <f t="shared" si="0"/>
        <v>2.2884615384615383</v>
      </c>
      <c r="F61" s="10"/>
      <c r="G61" s="10"/>
      <c r="H61" s="10"/>
      <c r="I61" s="10"/>
    </row>
    <row r="62" spans="1:9">
      <c r="A62" s="357"/>
      <c r="B62" s="355"/>
      <c r="C62" s="133">
        <v>3.1E-2</v>
      </c>
      <c r="D62" s="56">
        <v>0.126</v>
      </c>
      <c r="E62" s="122">
        <f t="shared" si="0"/>
        <v>0.49206349206349204</v>
      </c>
      <c r="F62" s="10"/>
      <c r="G62" s="10"/>
      <c r="H62" s="10"/>
      <c r="I62" s="10"/>
    </row>
    <row r="63" spans="1:9">
      <c r="A63" s="357"/>
      <c r="B63" s="355"/>
      <c r="C63" s="133">
        <v>0.13600000000000001</v>
      </c>
      <c r="D63" s="56">
        <v>0.124</v>
      </c>
      <c r="E63" s="122">
        <f t="shared" si="0"/>
        <v>2.1935483870967745</v>
      </c>
      <c r="F63" s="10"/>
      <c r="G63" s="10"/>
      <c r="H63" s="10"/>
      <c r="I63" s="10"/>
    </row>
    <row r="64" spans="1:9">
      <c r="A64" s="357"/>
      <c r="B64" s="355"/>
      <c r="C64" s="133">
        <v>3.4000000000000002E-2</v>
      </c>
      <c r="D64" s="56">
        <v>0.126</v>
      </c>
      <c r="E64" s="122">
        <f t="shared" si="0"/>
        <v>0.53968253968253976</v>
      </c>
      <c r="F64" s="10"/>
      <c r="G64" s="10"/>
      <c r="H64" s="10"/>
      <c r="I64" s="10"/>
    </row>
    <row r="65" spans="1:9">
      <c r="A65" s="357"/>
      <c r="B65" s="355"/>
      <c r="C65" s="133">
        <v>-2.8000000000000001E-2</v>
      </c>
      <c r="D65" s="56">
        <v>8.5999999999999993E-2</v>
      </c>
      <c r="E65" s="122">
        <f t="shared" si="0"/>
        <v>-0.65116279069767447</v>
      </c>
      <c r="F65" s="10"/>
      <c r="G65" s="10"/>
      <c r="H65" s="10"/>
      <c r="I65" s="10"/>
    </row>
    <row r="66" spans="1:9">
      <c r="A66" s="357"/>
      <c r="B66" s="355"/>
      <c r="C66" s="133">
        <v>-6.0999999999999999E-2</v>
      </c>
      <c r="D66" s="56">
        <v>0.127</v>
      </c>
      <c r="E66" s="122">
        <f t="shared" si="0"/>
        <v>-0.96062992125984248</v>
      </c>
      <c r="F66" s="10"/>
      <c r="G66" s="10"/>
      <c r="H66" s="10"/>
      <c r="I66" s="10"/>
    </row>
    <row r="67" spans="1:9">
      <c r="A67" s="357"/>
      <c r="B67" s="355"/>
      <c r="C67" s="133">
        <v>0</v>
      </c>
      <c r="D67" s="56">
        <v>0.123</v>
      </c>
      <c r="E67" s="122">
        <f t="shared" si="0"/>
        <v>0</v>
      </c>
      <c r="F67" s="10"/>
      <c r="G67" s="10"/>
      <c r="H67" s="10"/>
      <c r="I67" s="10"/>
    </row>
    <row r="68" spans="1:9">
      <c r="A68" s="357"/>
      <c r="B68" s="355"/>
      <c r="C68" s="133">
        <v>5.8999999999999997E-2</v>
      </c>
      <c r="D68" s="56">
        <v>0.121</v>
      </c>
      <c r="E68" s="122">
        <f t="shared" si="0"/>
        <v>0.97520661157024791</v>
      </c>
      <c r="F68" s="10"/>
      <c r="G68" s="10"/>
      <c r="H68" s="10"/>
      <c r="I68" s="10"/>
    </row>
    <row r="69" spans="1:9">
      <c r="A69" s="357"/>
      <c r="B69" s="355"/>
      <c r="C69" s="133">
        <v>-0.12</v>
      </c>
      <c r="D69" s="56">
        <v>0.14000000000000001</v>
      </c>
      <c r="E69" s="122">
        <f t="shared" si="0"/>
        <v>-1.714285714285714</v>
      </c>
      <c r="F69" s="10"/>
      <c r="G69" s="10"/>
      <c r="H69" s="10"/>
      <c r="I69" s="10"/>
    </row>
    <row r="70" spans="1:9">
      <c r="A70" s="357"/>
      <c r="B70" s="355"/>
      <c r="C70" s="133">
        <v>1.2999999999999999E-2</v>
      </c>
      <c r="D70" s="56">
        <v>0.09</v>
      </c>
      <c r="E70" s="122">
        <f t="shared" ref="E70:E133" si="1">C70/(D70/2)</f>
        <v>0.28888888888888886</v>
      </c>
      <c r="F70" s="10"/>
      <c r="G70" s="10"/>
      <c r="H70" s="10"/>
      <c r="I70" s="10"/>
    </row>
    <row r="71" spans="1:9">
      <c r="A71" s="357"/>
      <c r="B71" s="355" t="s">
        <v>136</v>
      </c>
      <c r="C71" s="133">
        <v>2.8000000000000001E-2</v>
      </c>
      <c r="D71" s="56">
        <v>7.5999999999999998E-2</v>
      </c>
      <c r="E71" s="122">
        <f t="shared" si="1"/>
        <v>0.73684210526315796</v>
      </c>
      <c r="F71" s="10"/>
      <c r="G71" s="10"/>
      <c r="H71" s="10"/>
      <c r="I71" s="10"/>
    </row>
    <row r="72" spans="1:9">
      <c r="A72" s="357"/>
      <c r="B72" s="355"/>
      <c r="C72" s="133">
        <v>3.1E-2</v>
      </c>
      <c r="D72" s="56">
        <v>0.107</v>
      </c>
      <c r="E72" s="122">
        <f t="shared" si="1"/>
        <v>0.57943925233644855</v>
      </c>
      <c r="F72" s="10"/>
      <c r="G72" s="10"/>
      <c r="H72" s="10"/>
      <c r="I72" s="10"/>
    </row>
    <row r="73" spans="1:9">
      <c r="A73" s="357"/>
      <c r="B73" s="355"/>
      <c r="C73" s="133">
        <v>0</v>
      </c>
      <c r="D73" s="56">
        <v>9.1999999999999998E-2</v>
      </c>
      <c r="E73" s="122">
        <f t="shared" si="1"/>
        <v>0</v>
      </c>
      <c r="F73" s="10"/>
      <c r="G73" s="10"/>
      <c r="H73" s="10"/>
      <c r="I73" s="10"/>
    </row>
    <row r="74" spans="1:9">
      <c r="A74" s="357"/>
      <c r="B74" s="355"/>
      <c r="C74" s="133">
        <v>5.8999999999999997E-2</v>
      </c>
      <c r="D74" s="56">
        <v>0.125</v>
      </c>
      <c r="E74" s="122">
        <f t="shared" si="1"/>
        <v>0.94399999999999995</v>
      </c>
      <c r="F74" s="10"/>
      <c r="G74" s="10"/>
      <c r="H74" s="10"/>
      <c r="I74" s="10"/>
    </row>
    <row r="75" spans="1:9">
      <c r="A75" s="357"/>
      <c r="B75" s="355"/>
      <c r="C75" s="133">
        <v>8.5000000000000006E-2</v>
      </c>
      <c r="D75" s="56">
        <v>9.2999999999999999E-2</v>
      </c>
      <c r="E75" s="122">
        <f t="shared" si="1"/>
        <v>1.827956989247312</v>
      </c>
      <c r="F75" s="10"/>
      <c r="G75" s="10"/>
      <c r="H75" s="10"/>
      <c r="I75" s="10"/>
    </row>
    <row r="76" spans="1:9">
      <c r="A76" s="357"/>
      <c r="B76" s="355"/>
      <c r="C76" s="133">
        <v>2.8000000000000001E-2</v>
      </c>
      <c r="D76" s="56">
        <v>9.6000000000000002E-2</v>
      </c>
      <c r="E76" s="122">
        <f t="shared" si="1"/>
        <v>0.58333333333333337</v>
      </c>
      <c r="F76" s="10"/>
      <c r="G76" s="10"/>
      <c r="H76" s="10"/>
      <c r="I76" s="10"/>
    </row>
    <row r="77" spans="1:9">
      <c r="A77" s="357"/>
      <c r="B77" s="355"/>
      <c r="C77" s="133">
        <v>0.03</v>
      </c>
      <c r="D77" s="56">
        <v>0.10199999999999999</v>
      </c>
      <c r="E77" s="122">
        <f t="shared" si="1"/>
        <v>0.58823529411764708</v>
      </c>
      <c r="F77" s="10"/>
      <c r="G77" s="10"/>
      <c r="H77" s="10"/>
      <c r="I77" s="10"/>
    </row>
    <row r="78" spans="1:9">
      <c r="A78" s="357"/>
      <c r="B78" s="355"/>
      <c r="C78" s="133">
        <v>3.1E-2</v>
      </c>
      <c r="D78" s="56">
        <v>0.08</v>
      </c>
      <c r="E78" s="122">
        <f t="shared" si="1"/>
        <v>0.77500000000000002</v>
      </c>
      <c r="F78" s="10"/>
      <c r="G78" s="10"/>
      <c r="H78" s="10"/>
      <c r="I78" s="10"/>
    </row>
    <row r="79" spans="1:9">
      <c r="A79" s="357"/>
      <c r="B79" s="355"/>
      <c r="C79" s="133">
        <v>4.5999999999999999E-2</v>
      </c>
      <c r="D79" s="56">
        <v>0.112</v>
      </c>
      <c r="E79" s="122">
        <f t="shared" si="1"/>
        <v>0.8214285714285714</v>
      </c>
      <c r="F79" s="10"/>
      <c r="G79" s="10"/>
      <c r="H79" s="10"/>
      <c r="I79" s="10"/>
    </row>
    <row r="80" spans="1:9">
      <c r="A80" s="357"/>
      <c r="B80" s="355"/>
      <c r="C80" s="133">
        <v>-8.8999999999999996E-2</v>
      </c>
      <c r="D80" s="56">
        <v>0.105</v>
      </c>
      <c r="E80" s="122">
        <f t="shared" si="1"/>
        <v>-1.6952380952380952</v>
      </c>
      <c r="F80" s="10"/>
      <c r="G80" s="10"/>
      <c r="H80" s="10"/>
      <c r="I80" s="10"/>
    </row>
    <row r="81" spans="1:9">
      <c r="A81" s="357"/>
      <c r="B81" s="355"/>
      <c r="C81" s="133">
        <v>3.1E-2</v>
      </c>
      <c r="D81" s="56">
        <v>8.6999999999999994E-2</v>
      </c>
      <c r="E81" s="122">
        <f t="shared" si="1"/>
        <v>0.71264367816091956</v>
      </c>
      <c r="F81" s="10"/>
      <c r="G81" s="10"/>
      <c r="H81" s="10"/>
      <c r="I81" s="10"/>
    </row>
    <row r="82" spans="1:9">
      <c r="A82" s="357"/>
      <c r="B82" s="355"/>
      <c r="C82" s="133">
        <v>-6.4000000000000001E-2</v>
      </c>
      <c r="D82" s="56">
        <v>7.2999999999999995E-2</v>
      </c>
      <c r="E82" s="122">
        <f t="shared" si="1"/>
        <v>-1.7534246575342467</v>
      </c>
      <c r="F82" s="10"/>
      <c r="G82" s="10"/>
      <c r="H82" s="10"/>
      <c r="I82" s="10"/>
    </row>
    <row r="83" spans="1:9">
      <c r="A83" s="357"/>
      <c r="B83" s="355"/>
      <c r="C83" s="133">
        <v>6.3E-2</v>
      </c>
      <c r="D83" s="56">
        <v>0.104</v>
      </c>
      <c r="E83" s="122">
        <f t="shared" si="1"/>
        <v>1.2115384615384617</v>
      </c>
      <c r="F83" s="10"/>
      <c r="G83" s="10"/>
      <c r="H83" s="10"/>
      <c r="I83" s="10"/>
    </row>
    <row r="84" spans="1:9">
      <c r="A84" s="357"/>
      <c r="B84" s="355"/>
      <c r="C84" s="133">
        <v>0.03</v>
      </c>
      <c r="D84" s="56">
        <v>9.6000000000000002E-2</v>
      </c>
      <c r="E84" s="122">
        <f t="shared" si="1"/>
        <v>0.625</v>
      </c>
      <c r="F84" s="10"/>
      <c r="G84" s="10"/>
      <c r="H84" s="10"/>
      <c r="I84" s="10"/>
    </row>
    <row r="85" spans="1:9">
      <c r="A85" s="357"/>
      <c r="B85" s="355"/>
      <c r="C85" s="133">
        <v>2.9000000000000001E-2</v>
      </c>
      <c r="D85" s="56">
        <v>7.4999999999999997E-2</v>
      </c>
      <c r="E85" s="122">
        <f t="shared" si="1"/>
        <v>0.77333333333333343</v>
      </c>
      <c r="F85" s="10"/>
      <c r="G85" s="10"/>
      <c r="H85" s="10"/>
      <c r="I85" s="10"/>
    </row>
    <row r="86" spans="1:9">
      <c r="A86" s="357"/>
      <c r="B86" s="355"/>
      <c r="C86" s="133">
        <v>3.1E-2</v>
      </c>
      <c r="D86" s="56">
        <v>7.5999999999999998E-2</v>
      </c>
      <c r="E86" s="122">
        <f t="shared" si="1"/>
        <v>0.81578947368421051</v>
      </c>
      <c r="F86" s="10"/>
      <c r="G86" s="10"/>
      <c r="H86" s="10"/>
      <c r="I86" s="10"/>
    </row>
    <row r="87" spans="1:9">
      <c r="A87" s="357"/>
      <c r="B87" s="355"/>
      <c r="C87" s="133">
        <v>8.7999999999999995E-2</v>
      </c>
      <c r="D87" s="56">
        <v>7.4999999999999997E-2</v>
      </c>
      <c r="E87" s="122">
        <f t="shared" si="1"/>
        <v>2.3466666666666667</v>
      </c>
      <c r="F87" s="10"/>
      <c r="G87" s="10"/>
      <c r="H87" s="10"/>
      <c r="I87" s="10"/>
    </row>
    <row r="88" spans="1:9">
      <c r="A88" s="357"/>
      <c r="B88" s="355"/>
      <c r="C88" s="133">
        <v>0.05</v>
      </c>
      <c r="D88" s="56">
        <v>0.113</v>
      </c>
      <c r="E88" s="122">
        <f t="shared" si="1"/>
        <v>0.88495575221238942</v>
      </c>
      <c r="F88" s="10"/>
      <c r="G88" s="10"/>
      <c r="H88" s="10"/>
      <c r="I88" s="10"/>
    </row>
    <row r="89" spans="1:9">
      <c r="A89" s="357"/>
      <c r="B89" s="355"/>
      <c r="C89" s="133">
        <v>5.8000000000000003E-2</v>
      </c>
      <c r="D89" s="56">
        <v>7.1999999999999995E-2</v>
      </c>
      <c r="E89" s="122">
        <f t="shared" si="1"/>
        <v>1.6111111111111114</v>
      </c>
      <c r="F89" s="10"/>
      <c r="G89" s="10"/>
      <c r="H89" s="10"/>
      <c r="I89" s="10"/>
    </row>
    <row r="90" spans="1:9">
      <c r="A90" s="357"/>
      <c r="B90" s="355"/>
      <c r="C90" s="133">
        <v>0</v>
      </c>
      <c r="D90" s="56">
        <v>8.8999999999999996E-2</v>
      </c>
      <c r="E90" s="122">
        <f t="shared" si="1"/>
        <v>0</v>
      </c>
      <c r="F90" s="10"/>
      <c r="G90" s="10"/>
      <c r="H90" s="10"/>
      <c r="I90" s="10"/>
    </row>
    <row r="91" spans="1:9">
      <c r="A91" s="357"/>
      <c r="B91" s="355"/>
      <c r="C91" s="133">
        <v>0.03</v>
      </c>
      <c r="D91" s="56">
        <v>0.107</v>
      </c>
      <c r="E91" s="122">
        <f t="shared" si="1"/>
        <v>0.56074766355140182</v>
      </c>
      <c r="F91" s="10"/>
      <c r="G91" s="10"/>
      <c r="H91" s="10"/>
      <c r="I91" s="10"/>
    </row>
    <row r="92" spans="1:9">
      <c r="A92" s="357"/>
      <c r="B92" s="355"/>
      <c r="C92" s="133">
        <v>8.8999999999999996E-2</v>
      </c>
      <c r="D92" s="56">
        <v>8.8999999999999996E-2</v>
      </c>
      <c r="E92" s="122">
        <f t="shared" si="1"/>
        <v>2</v>
      </c>
      <c r="F92" s="10"/>
      <c r="G92" s="10"/>
      <c r="H92" s="10"/>
      <c r="I92" s="10"/>
    </row>
    <row r="93" spans="1:9">
      <c r="A93" s="357"/>
      <c r="B93" s="355"/>
      <c r="C93" s="133">
        <v>5.8999999999999997E-2</v>
      </c>
      <c r="D93" s="56">
        <v>9.8000000000000004E-2</v>
      </c>
      <c r="E93" s="122">
        <f t="shared" si="1"/>
        <v>1.204081632653061</v>
      </c>
      <c r="F93" s="10"/>
      <c r="G93" s="10"/>
      <c r="H93" s="10"/>
      <c r="I93" s="10"/>
    </row>
    <row r="94" spans="1:9">
      <c r="A94" s="357"/>
      <c r="B94" s="355"/>
      <c r="C94" s="133">
        <v>0</v>
      </c>
      <c r="D94" s="56">
        <v>9.5000000000000001E-2</v>
      </c>
      <c r="E94" s="122">
        <f t="shared" si="1"/>
        <v>0</v>
      </c>
      <c r="F94" s="10"/>
      <c r="G94" s="10"/>
      <c r="H94" s="10"/>
      <c r="I94" s="10"/>
    </row>
    <row r="95" spans="1:9">
      <c r="A95" s="357"/>
      <c r="B95" s="355"/>
      <c r="C95" s="133">
        <v>-0.03</v>
      </c>
      <c r="D95" s="56">
        <v>0.10299999999999999</v>
      </c>
      <c r="E95" s="122">
        <f t="shared" si="1"/>
        <v>-0.58252427184466016</v>
      </c>
      <c r="F95" s="10"/>
      <c r="G95" s="10"/>
      <c r="H95" s="10"/>
      <c r="I95" s="10"/>
    </row>
    <row r="96" spans="1:9">
      <c r="A96" s="357"/>
      <c r="B96" s="355"/>
      <c r="C96" s="133">
        <v>-3.1E-2</v>
      </c>
      <c r="D96" s="56">
        <v>8.3000000000000004E-2</v>
      </c>
      <c r="E96" s="122">
        <f t="shared" si="1"/>
        <v>-0.74698795180722888</v>
      </c>
      <c r="F96" s="10"/>
      <c r="G96" s="10"/>
      <c r="H96" s="10"/>
      <c r="I96" s="10"/>
    </row>
    <row r="97" spans="1:9">
      <c r="A97" s="357"/>
      <c r="B97" s="355"/>
      <c r="C97" s="133">
        <v>2.9000000000000001E-2</v>
      </c>
      <c r="D97" s="56">
        <v>0.106</v>
      </c>
      <c r="E97" s="122">
        <f t="shared" si="1"/>
        <v>0.54716981132075471</v>
      </c>
      <c r="F97" s="10"/>
      <c r="G97" s="10"/>
      <c r="H97" s="10"/>
      <c r="I97" s="10"/>
    </row>
    <row r="98" spans="1:9">
      <c r="A98" s="357"/>
      <c r="B98" s="355"/>
      <c r="C98" s="133">
        <v>0</v>
      </c>
      <c r="D98" s="56">
        <v>9.1999999999999998E-2</v>
      </c>
      <c r="E98" s="122">
        <f t="shared" si="1"/>
        <v>0</v>
      </c>
      <c r="F98" s="10"/>
      <c r="G98" s="10"/>
      <c r="H98" s="10"/>
      <c r="I98" s="10"/>
    </row>
    <row r="99" spans="1:9">
      <c r="A99" s="357"/>
      <c r="B99" s="355"/>
      <c r="C99" s="133">
        <v>2.8000000000000001E-2</v>
      </c>
      <c r="D99" s="56">
        <v>8.1000000000000003E-2</v>
      </c>
      <c r="E99" s="122">
        <f t="shared" si="1"/>
        <v>0.69135802469135799</v>
      </c>
      <c r="F99" s="10"/>
      <c r="G99" s="10"/>
      <c r="H99" s="10"/>
      <c r="I99" s="10"/>
    </row>
    <row r="100" spans="1:9">
      <c r="A100" s="357"/>
      <c r="B100" s="355"/>
      <c r="C100" s="133">
        <v>0.06</v>
      </c>
      <c r="D100" s="56">
        <v>0.11899999999999999</v>
      </c>
      <c r="E100" s="122">
        <f t="shared" si="1"/>
        <v>1.0084033613445378</v>
      </c>
      <c r="F100" s="10"/>
      <c r="G100" s="10"/>
      <c r="H100" s="10"/>
      <c r="I100" s="10"/>
    </row>
    <row r="101" spans="1:9">
      <c r="A101" s="357"/>
      <c r="B101" s="355"/>
      <c r="C101" s="133">
        <v>0.06</v>
      </c>
      <c r="D101" s="56">
        <v>0.104</v>
      </c>
      <c r="E101" s="122">
        <f t="shared" si="1"/>
        <v>1.153846153846154</v>
      </c>
      <c r="F101" s="10"/>
      <c r="G101" s="10"/>
      <c r="H101" s="10"/>
      <c r="I101" s="10"/>
    </row>
    <row r="102" spans="1:9">
      <c r="A102" s="357"/>
      <c r="B102" s="355"/>
      <c r="C102" s="133">
        <v>6.0999999999999999E-2</v>
      </c>
      <c r="D102" s="56">
        <v>9.7000000000000003E-2</v>
      </c>
      <c r="E102" s="122">
        <f t="shared" si="1"/>
        <v>1.2577319587628866</v>
      </c>
      <c r="F102" s="10"/>
      <c r="G102" s="10"/>
      <c r="H102" s="10"/>
      <c r="I102" s="10"/>
    </row>
    <row r="103" spans="1:9">
      <c r="A103" s="357"/>
      <c r="B103" s="355"/>
      <c r="C103" s="133">
        <v>7.4999999999999997E-2</v>
      </c>
      <c r="D103" s="56">
        <v>7.0000000000000007E-2</v>
      </c>
      <c r="E103" s="122">
        <f t="shared" si="1"/>
        <v>2.1428571428571428</v>
      </c>
      <c r="F103" s="10"/>
      <c r="G103" s="10"/>
      <c r="H103" s="10"/>
      <c r="I103" s="10"/>
    </row>
    <row r="104" spans="1:9">
      <c r="A104" s="357"/>
      <c r="B104" s="355"/>
      <c r="C104" s="133">
        <v>0</v>
      </c>
      <c r="D104" s="56">
        <v>0.13</v>
      </c>
      <c r="E104" s="122">
        <f t="shared" si="1"/>
        <v>0</v>
      </c>
      <c r="F104" s="10"/>
      <c r="G104" s="10"/>
      <c r="H104" s="10"/>
      <c r="I104" s="10"/>
    </row>
    <row r="105" spans="1:9">
      <c r="A105" s="357"/>
      <c r="B105" s="355"/>
      <c r="C105" s="133">
        <v>0</v>
      </c>
      <c r="D105" s="56">
        <v>8.5999999999999993E-2</v>
      </c>
      <c r="E105" s="122">
        <f t="shared" si="1"/>
        <v>0</v>
      </c>
      <c r="F105" s="10"/>
      <c r="G105" s="10"/>
      <c r="H105" s="10"/>
      <c r="I105" s="10"/>
    </row>
    <row r="106" spans="1:9">
      <c r="A106" s="357"/>
      <c r="B106" s="355"/>
      <c r="C106" s="133">
        <v>0</v>
      </c>
      <c r="D106" s="56">
        <v>8.4000000000000005E-2</v>
      </c>
      <c r="E106" s="122">
        <f t="shared" si="1"/>
        <v>0</v>
      </c>
      <c r="F106" s="10"/>
      <c r="G106" s="10"/>
      <c r="H106" s="10"/>
      <c r="I106" s="10"/>
    </row>
    <row r="107" spans="1:9">
      <c r="A107" s="357"/>
      <c r="B107" s="355"/>
      <c r="C107" s="133">
        <v>0</v>
      </c>
      <c r="D107" s="56">
        <v>0.09</v>
      </c>
      <c r="E107" s="122">
        <f t="shared" si="1"/>
        <v>0</v>
      </c>
      <c r="F107" s="10"/>
      <c r="G107" s="10"/>
      <c r="H107" s="10"/>
      <c r="I107" s="10"/>
    </row>
    <row r="108" spans="1:9">
      <c r="A108" s="357"/>
      <c r="B108" s="355"/>
      <c r="C108" s="133">
        <v>0.12</v>
      </c>
      <c r="D108" s="56">
        <v>7.2999999999999995E-2</v>
      </c>
      <c r="E108" s="122">
        <f t="shared" si="1"/>
        <v>3.2876712328767126</v>
      </c>
      <c r="F108" s="10"/>
      <c r="G108" s="10"/>
      <c r="H108" s="10"/>
      <c r="I108" s="10"/>
    </row>
    <row r="109" spans="1:9">
      <c r="A109" s="357"/>
      <c r="B109" s="355"/>
      <c r="C109" s="133">
        <v>3.1E-2</v>
      </c>
      <c r="D109" s="56">
        <v>9.6000000000000002E-2</v>
      </c>
      <c r="E109" s="122">
        <f t="shared" si="1"/>
        <v>0.64583333333333337</v>
      </c>
      <c r="F109" s="10"/>
      <c r="G109" s="10"/>
      <c r="H109" s="10"/>
      <c r="I109" s="10"/>
    </row>
    <row r="110" spans="1:9">
      <c r="A110" s="357"/>
      <c r="B110" s="355"/>
      <c r="C110" s="133">
        <v>6.2E-2</v>
      </c>
      <c r="D110" s="56">
        <v>9.8000000000000004E-2</v>
      </c>
      <c r="E110" s="122">
        <f t="shared" si="1"/>
        <v>1.2653061224489794</v>
      </c>
      <c r="F110" s="10"/>
      <c r="G110" s="10"/>
      <c r="H110" s="10"/>
      <c r="I110" s="10"/>
    </row>
    <row r="111" spans="1:9">
      <c r="A111" s="357"/>
      <c r="B111" s="355" t="s">
        <v>137</v>
      </c>
      <c r="C111" s="133">
        <v>4.8000000000000001E-2</v>
      </c>
      <c r="D111" s="56">
        <v>6.5000000000000002E-2</v>
      </c>
      <c r="E111" s="122">
        <f t="shared" si="1"/>
        <v>1.476923076923077</v>
      </c>
      <c r="F111" s="10"/>
      <c r="G111" s="10"/>
      <c r="H111" s="10"/>
      <c r="I111" s="10"/>
    </row>
    <row r="112" spans="1:9">
      <c r="A112" s="357"/>
      <c r="B112" s="355"/>
      <c r="C112" s="133">
        <v>3.1E-2</v>
      </c>
      <c r="D112" s="56">
        <v>0.13700000000000001</v>
      </c>
      <c r="E112" s="122">
        <f t="shared" si="1"/>
        <v>0.45255474452554739</v>
      </c>
      <c r="F112" s="10"/>
      <c r="G112" s="10"/>
      <c r="H112" s="10"/>
      <c r="I112" s="10"/>
    </row>
    <row r="113" spans="1:9">
      <c r="A113" s="357"/>
      <c r="B113" s="355"/>
      <c r="C113" s="133">
        <v>7.0000000000000007E-2</v>
      </c>
      <c r="D113" s="56">
        <v>8.7999999999999995E-2</v>
      </c>
      <c r="E113" s="122">
        <f t="shared" si="1"/>
        <v>1.5909090909090911</v>
      </c>
      <c r="F113" s="10"/>
      <c r="G113" s="10"/>
      <c r="H113" s="10"/>
      <c r="I113" s="10"/>
    </row>
    <row r="114" spans="1:9">
      <c r="A114" s="357"/>
      <c r="B114" s="355"/>
      <c r="C114" s="133">
        <v>0.11700000000000001</v>
      </c>
      <c r="D114" s="56">
        <v>9.5000000000000001E-2</v>
      </c>
      <c r="E114" s="122">
        <f t="shared" si="1"/>
        <v>2.4631578947368422</v>
      </c>
      <c r="F114" s="10"/>
      <c r="G114" s="10"/>
      <c r="H114" s="10"/>
      <c r="I114" s="10"/>
    </row>
    <row r="115" spans="1:9">
      <c r="A115" s="357"/>
      <c r="B115" s="355"/>
      <c r="C115" s="133">
        <v>0</v>
      </c>
      <c r="D115" s="56">
        <v>9.0999999999999998E-2</v>
      </c>
      <c r="E115" s="122">
        <f t="shared" si="1"/>
        <v>0</v>
      </c>
      <c r="F115" s="10"/>
      <c r="G115" s="10"/>
      <c r="H115" s="10"/>
      <c r="I115" s="10"/>
    </row>
    <row r="116" spans="1:9">
      <c r="A116" s="357"/>
      <c r="B116" s="355"/>
      <c r="C116" s="133">
        <v>0.12</v>
      </c>
      <c r="D116" s="56">
        <v>0.111</v>
      </c>
      <c r="E116" s="122">
        <f t="shared" si="1"/>
        <v>2.1621621621621618</v>
      </c>
      <c r="F116" s="10"/>
      <c r="G116" s="10"/>
      <c r="H116" s="10"/>
      <c r="I116" s="10"/>
    </row>
    <row r="117" spans="1:9">
      <c r="A117" s="357"/>
      <c r="B117" s="355"/>
      <c r="C117" s="133">
        <v>-2.9000000000000001E-2</v>
      </c>
      <c r="D117" s="56">
        <v>0.10100000000000001</v>
      </c>
      <c r="E117" s="122">
        <f t="shared" si="1"/>
        <v>-0.57425742574257421</v>
      </c>
      <c r="F117" s="10"/>
      <c r="G117" s="10"/>
      <c r="H117" s="10"/>
      <c r="I117" s="10"/>
    </row>
    <row r="118" spans="1:9">
      <c r="A118" s="357"/>
      <c r="B118" s="355"/>
      <c r="C118" s="133">
        <v>0.06</v>
      </c>
      <c r="D118" s="56">
        <v>0.126</v>
      </c>
      <c r="E118" s="122">
        <f t="shared" si="1"/>
        <v>0.95238095238095233</v>
      </c>
      <c r="F118" s="10"/>
      <c r="G118" s="10"/>
      <c r="H118" s="10"/>
      <c r="I118" s="10"/>
    </row>
    <row r="119" spans="1:9">
      <c r="A119" s="357"/>
      <c r="B119" s="355"/>
      <c r="C119" s="133">
        <v>-5.5E-2</v>
      </c>
      <c r="D119" s="56">
        <v>0.123</v>
      </c>
      <c r="E119" s="122">
        <f t="shared" si="1"/>
        <v>-0.89430894308943087</v>
      </c>
      <c r="F119" s="10"/>
      <c r="G119" s="10"/>
      <c r="H119" s="10"/>
      <c r="I119" s="10"/>
    </row>
    <row r="120" spans="1:9">
      <c r="A120" s="357"/>
      <c r="B120" s="355"/>
      <c r="C120" s="133">
        <v>-3.1E-2</v>
      </c>
      <c r="D120" s="56">
        <v>9.6000000000000002E-2</v>
      </c>
      <c r="E120" s="122">
        <f t="shared" si="1"/>
        <v>-0.64583333333333337</v>
      </c>
      <c r="F120" s="10"/>
      <c r="G120" s="10"/>
      <c r="H120" s="10"/>
      <c r="I120" s="10"/>
    </row>
    <row r="121" spans="1:9">
      <c r="A121" s="357"/>
      <c r="B121" s="355"/>
      <c r="C121" s="133">
        <v>-5.8000000000000003E-2</v>
      </c>
      <c r="D121" s="56">
        <v>8.6999999999999994E-2</v>
      </c>
      <c r="E121" s="122">
        <f t="shared" si="1"/>
        <v>-1.3333333333333335</v>
      </c>
      <c r="F121" s="10"/>
      <c r="G121" s="10"/>
      <c r="H121" s="10"/>
      <c r="I121" s="10"/>
    </row>
    <row r="122" spans="1:9">
      <c r="A122" s="357"/>
      <c r="B122" s="355"/>
      <c r="C122" s="133">
        <v>-0.03</v>
      </c>
      <c r="D122" s="56">
        <v>0.09</v>
      </c>
      <c r="E122" s="122">
        <f t="shared" si="1"/>
        <v>-0.66666666666666663</v>
      </c>
      <c r="F122" s="10"/>
      <c r="G122" s="10"/>
      <c r="H122" s="10"/>
      <c r="I122" s="10"/>
    </row>
    <row r="123" spans="1:9">
      <c r="A123" s="357"/>
      <c r="B123" s="355"/>
      <c r="C123" s="133">
        <v>0</v>
      </c>
      <c r="D123" s="56">
        <v>0.113</v>
      </c>
      <c r="E123" s="122">
        <f t="shared" si="1"/>
        <v>0</v>
      </c>
      <c r="F123" s="10"/>
      <c r="G123" s="10"/>
      <c r="H123" s="10"/>
      <c r="I123" s="10"/>
    </row>
    <row r="124" spans="1:9">
      <c r="A124" s="357"/>
      <c r="B124" s="355"/>
      <c r="C124" s="133">
        <v>5.8999999999999997E-2</v>
      </c>
      <c r="D124" s="56">
        <v>0.109</v>
      </c>
      <c r="E124" s="122">
        <f t="shared" si="1"/>
        <v>1.0825688073394495</v>
      </c>
      <c r="F124" s="10"/>
      <c r="G124" s="10"/>
      <c r="H124" s="10"/>
      <c r="I124" s="10"/>
    </row>
    <row r="125" spans="1:9">
      <c r="A125" s="357"/>
      <c r="B125" s="355"/>
      <c r="C125" s="133">
        <v>2.8000000000000001E-2</v>
      </c>
      <c r="D125" s="56">
        <v>0.115</v>
      </c>
      <c r="E125" s="122">
        <f t="shared" si="1"/>
        <v>0.4869565217391304</v>
      </c>
      <c r="F125" s="10"/>
      <c r="G125" s="10"/>
      <c r="H125" s="10"/>
      <c r="I125" s="10"/>
    </row>
    <row r="126" spans="1:9">
      <c r="A126" s="357"/>
      <c r="B126" s="355"/>
      <c r="C126" s="133">
        <v>2.9000000000000001E-2</v>
      </c>
      <c r="D126" s="56">
        <v>0.1</v>
      </c>
      <c r="E126" s="122">
        <f t="shared" si="1"/>
        <v>0.57999999999999996</v>
      </c>
      <c r="F126" s="10"/>
      <c r="G126" s="10"/>
      <c r="H126" s="10"/>
      <c r="I126" s="10"/>
    </row>
    <row r="127" spans="1:9">
      <c r="A127" s="357"/>
      <c r="B127" s="355" t="s">
        <v>138</v>
      </c>
      <c r="C127" s="133">
        <v>0</v>
      </c>
      <c r="D127" s="56">
        <v>0.10299999999999999</v>
      </c>
      <c r="E127" s="122">
        <f t="shared" si="1"/>
        <v>0</v>
      </c>
      <c r="F127" s="10"/>
      <c r="G127" s="10"/>
      <c r="H127" s="10"/>
      <c r="I127" s="10"/>
    </row>
    <row r="128" spans="1:9">
      <c r="A128" s="357"/>
      <c r="B128" s="355"/>
      <c r="C128" s="133">
        <v>8.7999999999999995E-2</v>
      </c>
      <c r="D128" s="56">
        <v>0.10299999999999999</v>
      </c>
      <c r="E128" s="122">
        <f t="shared" si="1"/>
        <v>1.7087378640776698</v>
      </c>
      <c r="F128" s="10"/>
      <c r="G128" s="10"/>
      <c r="H128" s="10"/>
      <c r="I128" s="10"/>
    </row>
    <row r="129" spans="1:9">
      <c r="A129" s="357"/>
      <c r="B129" s="355"/>
      <c r="C129" s="133">
        <v>8.8999999999999996E-2</v>
      </c>
      <c r="D129" s="56">
        <v>0.104</v>
      </c>
      <c r="E129" s="122">
        <f t="shared" si="1"/>
        <v>1.7115384615384615</v>
      </c>
      <c r="F129" s="10"/>
      <c r="G129" s="10"/>
      <c r="H129" s="10"/>
      <c r="I129" s="10"/>
    </row>
    <row r="130" spans="1:9">
      <c r="A130" s="357"/>
      <c r="B130" s="355"/>
      <c r="C130" s="133">
        <v>0</v>
      </c>
      <c r="D130" s="56">
        <v>8.8999999999999996E-2</v>
      </c>
      <c r="E130" s="122">
        <f t="shared" si="1"/>
        <v>0</v>
      </c>
      <c r="F130" s="10"/>
      <c r="G130" s="10"/>
      <c r="H130" s="10"/>
      <c r="I130" s="10"/>
    </row>
    <row r="131" spans="1:9">
      <c r="A131" s="357"/>
      <c r="B131" s="355"/>
      <c r="C131" s="133">
        <v>0</v>
      </c>
      <c r="D131" s="56">
        <v>0.1</v>
      </c>
      <c r="E131" s="122">
        <f t="shared" si="1"/>
        <v>0</v>
      </c>
      <c r="F131" s="10"/>
      <c r="G131" s="10"/>
      <c r="H131" s="10"/>
      <c r="I131" s="10"/>
    </row>
    <row r="132" spans="1:9">
      <c r="A132" s="357"/>
      <c r="B132" s="355"/>
      <c r="C132" s="133">
        <v>4.2000000000000003E-2</v>
      </c>
      <c r="D132" s="56">
        <v>0.1</v>
      </c>
      <c r="E132" s="122">
        <f t="shared" si="1"/>
        <v>0.84</v>
      </c>
      <c r="F132" s="10"/>
      <c r="G132" s="10"/>
      <c r="H132" s="10"/>
      <c r="I132" s="10"/>
    </row>
    <row r="133" spans="1:9">
      <c r="A133" s="357"/>
      <c r="B133" s="355"/>
      <c r="C133" s="133">
        <v>3.1E-2</v>
      </c>
      <c r="D133" s="56">
        <v>8.5999999999999993E-2</v>
      </c>
      <c r="E133" s="122">
        <f t="shared" si="1"/>
        <v>0.72093023255813959</v>
      </c>
      <c r="F133" s="10"/>
      <c r="G133" s="10"/>
      <c r="H133" s="10"/>
      <c r="I133" s="10"/>
    </row>
    <row r="134" spans="1:9">
      <c r="A134" s="357"/>
      <c r="B134" s="355"/>
      <c r="C134" s="133">
        <v>5.8999999999999997E-2</v>
      </c>
      <c r="D134" s="56">
        <v>0.105</v>
      </c>
      <c r="E134" s="122">
        <f t="shared" ref="E134:E183" si="2">C134/(D134/2)</f>
        <v>1.1238095238095238</v>
      </c>
      <c r="F134" s="10"/>
      <c r="G134" s="10"/>
      <c r="H134" s="10"/>
      <c r="I134" s="10"/>
    </row>
    <row r="135" spans="1:9">
      <c r="A135" s="357"/>
      <c r="B135" s="355"/>
      <c r="C135" s="133">
        <v>-5.8999999999999997E-2</v>
      </c>
      <c r="D135" s="56">
        <v>0.123</v>
      </c>
      <c r="E135" s="122">
        <f t="shared" si="2"/>
        <v>-0.95934959349593496</v>
      </c>
      <c r="F135" s="10"/>
      <c r="G135" s="10"/>
      <c r="H135" s="10"/>
      <c r="I135" s="10"/>
    </row>
    <row r="136" spans="1:9">
      <c r="A136" s="357"/>
      <c r="B136" s="355"/>
      <c r="C136" s="133">
        <v>0</v>
      </c>
      <c r="D136" s="56">
        <v>8.5000000000000006E-2</v>
      </c>
      <c r="E136" s="122">
        <f t="shared" si="2"/>
        <v>0</v>
      </c>
      <c r="F136" s="10"/>
      <c r="G136" s="10"/>
      <c r="H136" s="10"/>
      <c r="I136" s="10"/>
    </row>
    <row r="137" spans="1:9">
      <c r="A137" s="357"/>
      <c r="B137" s="355"/>
      <c r="C137" s="133">
        <v>8.8999999999999996E-2</v>
      </c>
      <c r="D137" s="56">
        <v>0.09</v>
      </c>
      <c r="E137" s="122">
        <f t="shared" si="2"/>
        <v>1.9777777777777779</v>
      </c>
      <c r="F137" s="10"/>
      <c r="G137" s="10"/>
      <c r="H137" s="10"/>
      <c r="I137" s="10"/>
    </row>
    <row r="138" spans="1:9">
      <c r="A138" s="357"/>
      <c r="B138" s="355"/>
      <c r="C138" s="133">
        <v>0</v>
      </c>
      <c r="D138" s="56">
        <v>8.8999999999999996E-2</v>
      </c>
      <c r="E138" s="122">
        <f t="shared" si="2"/>
        <v>0</v>
      </c>
      <c r="F138" s="10"/>
      <c r="G138" s="10"/>
      <c r="H138" s="10"/>
      <c r="I138" s="10"/>
    </row>
    <row r="139" spans="1:9">
      <c r="A139" s="357"/>
      <c r="B139" s="355"/>
      <c r="C139" s="133">
        <v>-1.7999999999999999E-2</v>
      </c>
      <c r="D139" s="56">
        <v>0.113</v>
      </c>
      <c r="E139" s="122">
        <f t="shared" si="2"/>
        <v>-0.31858407079646012</v>
      </c>
      <c r="F139" s="10"/>
      <c r="G139" s="10"/>
      <c r="H139" s="10"/>
      <c r="I139" s="10"/>
    </row>
    <row r="140" spans="1:9">
      <c r="A140" s="357"/>
      <c r="B140" s="355" t="s">
        <v>139</v>
      </c>
      <c r="C140" s="133">
        <v>0.09</v>
      </c>
      <c r="D140" s="56">
        <v>0.113</v>
      </c>
      <c r="E140" s="122">
        <f t="shared" si="2"/>
        <v>1.5929203539823007</v>
      </c>
      <c r="F140" s="10"/>
      <c r="G140" s="10"/>
      <c r="H140" s="10"/>
      <c r="I140" s="10"/>
    </row>
    <row r="141" spans="1:9">
      <c r="A141" s="357"/>
      <c r="B141" s="355"/>
      <c r="C141" s="133">
        <v>6.0999999999999999E-2</v>
      </c>
      <c r="D141" s="56">
        <v>0.123</v>
      </c>
      <c r="E141" s="122">
        <f t="shared" si="2"/>
        <v>0.99186991869918695</v>
      </c>
      <c r="F141" s="10"/>
      <c r="G141" s="10"/>
      <c r="H141" s="10"/>
      <c r="I141" s="10"/>
    </row>
    <row r="142" spans="1:9">
      <c r="A142" s="357"/>
      <c r="B142" s="355"/>
      <c r="C142" s="133">
        <v>7.2999999999999995E-2</v>
      </c>
      <c r="D142" s="56">
        <v>0.13500000000000001</v>
      </c>
      <c r="E142" s="122">
        <f t="shared" si="2"/>
        <v>1.0814814814814813</v>
      </c>
      <c r="F142" s="10"/>
      <c r="G142" s="10"/>
      <c r="H142" s="10"/>
      <c r="I142" s="10"/>
    </row>
    <row r="143" spans="1:9">
      <c r="A143" s="357"/>
      <c r="B143" s="355"/>
      <c r="C143" s="133">
        <v>-2.9000000000000001E-2</v>
      </c>
      <c r="D143" s="56">
        <v>0.13300000000000001</v>
      </c>
      <c r="E143" s="122">
        <f t="shared" si="2"/>
        <v>-0.43609022556390975</v>
      </c>
      <c r="F143" s="10"/>
      <c r="G143" s="10"/>
      <c r="H143" s="10"/>
      <c r="I143" s="10"/>
    </row>
    <row r="144" spans="1:9">
      <c r="A144" s="357"/>
      <c r="B144" s="355"/>
      <c r="C144" s="133">
        <v>0.09</v>
      </c>
      <c r="D144" s="56">
        <v>7.8E-2</v>
      </c>
      <c r="E144" s="122">
        <f t="shared" si="2"/>
        <v>2.3076923076923075</v>
      </c>
      <c r="F144" s="10"/>
      <c r="G144" s="10"/>
      <c r="H144" s="10"/>
      <c r="I144" s="10"/>
    </row>
    <row r="145" spans="1:9">
      <c r="A145" s="357"/>
      <c r="B145" s="355"/>
      <c r="C145" s="133">
        <v>0.03</v>
      </c>
      <c r="D145" s="56">
        <v>0.104</v>
      </c>
      <c r="E145" s="122">
        <f t="shared" si="2"/>
        <v>0.57692307692307698</v>
      </c>
      <c r="F145" s="10"/>
      <c r="G145" s="10"/>
      <c r="H145" s="10"/>
      <c r="I145" s="10"/>
    </row>
    <row r="146" spans="1:9">
      <c r="A146" s="357"/>
      <c r="B146" s="355"/>
      <c r="C146" s="133">
        <v>0</v>
      </c>
      <c r="D146" s="56">
        <v>8.5000000000000006E-2</v>
      </c>
      <c r="E146" s="122">
        <f t="shared" si="2"/>
        <v>0</v>
      </c>
      <c r="F146" s="10"/>
      <c r="G146" s="10"/>
      <c r="H146" s="10"/>
      <c r="I146" s="10"/>
    </row>
    <row r="147" spans="1:9">
      <c r="A147" s="357"/>
      <c r="B147" s="355"/>
      <c r="C147" s="133">
        <v>2.8000000000000001E-2</v>
      </c>
      <c r="D147" s="56">
        <v>0.155</v>
      </c>
      <c r="E147" s="122">
        <f t="shared" si="2"/>
        <v>0.3612903225806452</v>
      </c>
      <c r="F147" s="10"/>
      <c r="G147" s="10"/>
      <c r="H147" s="10"/>
      <c r="I147" s="10"/>
    </row>
    <row r="148" spans="1:9">
      <c r="A148" s="357"/>
      <c r="B148" s="355" t="s">
        <v>140</v>
      </c>
      <c r="C148" s="133">
        <v>0.06</v>
      </c>
      <c r="D148" s="56">
        <v>0.09</v>
      </c>
      <c r="E148" s="122">
        <f t="shared" si="2"/>
        <v>1.3333333333333333</v>
      </c>
      <c r="F148" s="10"/>
      <c r="G148" s="10"/>
      <c r="H148" s="10"/>
      <c r="I148" s="10"/>
    </row>
    <row r="149" spans="1:9">
      <c r="A149" s="357"/>
      <c r="B149" s="355"/>
      <c r="C149" s="133">
        <v>-0.09</v>
      </c>
      <c r="D149" s="56">
        <v>1.9199999999999998E-2</v>
      </c>
      <c r="E149" s="122">
        <f t="shared" si="2"/>
        <v>-9.375</v>
      </c>
      <c r="F149" s="10"/>
      <c r="G149" s="10"/>
      <c r="H149" s="10"/>
      <c r="I149" s="10"/>
    </row>
    <row r="150" spans="1:9">
      <c r="A150" s="357"/>
      <c r="B150" s="355"/>
      <c r="C150" s="133">
        <v>-2.7E-2</v>
      </c>
      <c r="D150" s="56">
        <v>7.8E-2</v>
      </c>
      <c r="E150" s="122">
        <f t="shared" si="2"/>
        <v>-0.69230769230769229</v>
      </c>
      <c r="F150" s="10"/>
      <c r="G150" s="10"/>
      <c r="H150" s="10"/>
      <c r="I150" s="10"/>
    </row>
    <row r="151" spans="1:9">
      <c r="A151" s="357"/>
      <c r="B151" s="355"/>
      <c r="C151" s="133">
        <v>5.8999999999999997E-2</v>
      </c>
      <c r="D151" s="56">
        <v>9.9000000000000005E-2</v>
      </c>
      <c r="E151" s="122">
        <f t="shared" si="2"/>
        <v>1.1919191919191918</v>
      </c>
      <c r="F151" s="10"/>
      <c r="G151" s="10"/>
      <c r="H151" s="10"/>
      <c r="I151" s="10"/>
    </row>
    <row r="152" spans="1:9">
      <c r="A152" s="357"/>
      <c r="B152" s="355"/>
      <c r="C152" s="133">
        <v>0</v>
      </c>
      <c r="D152" s="56">
        <v>8.5999999999999993E-2</v>
      </c>
      <c r="E152" s="122">
        <f t="shared" si="2"/>
        <v>0</v>
      </c>
      <c r="F152" s="10"/>
      <c r="G152" s="10"/>
      <c r="H152" s="10"/>
      <c r="I152" s="10"/>
    </row>
    <row r="153" spans="1:9">
      <c r="A153" s="357"/>
      <c r="B153" s="355"/>
      <c r="C153" s="133">
        <v>0.03</v>
      </c>
      <c r="D153" s="56">
        <v>8.3000000000000004E-2</v>
      </c>
      <c r="E153" s="122">
        <f t="shared" si="2"/>
        <v>0.72289156626506013</v>
      </c>
      <c r="F153" s="10"/>
      <c r="G153" s="10"/>
      <c r="H153" s="10"/>
      <c r="I153" s="10"/>
    </row>
    <row r="154" spans="1:9" ht="17" thickBot="1">
      <c r="A154" s="358"/>
      <c r="B154" s="356"/>
      <c r="C154" s="134">
        <v>6.3E-2</v>
      </c>
      <c r="D154" s="126">
        <v>0.11</v>
      </c>
      <c r="E154" s="127">
        <f t="shared" si="2"/>
        <v>1.1454545454545455</v>
      </c>
      <c r="F154" s="10"/>
      <c r="G154" s="10"/>
      <c r="H154" s="10"/>
      <c r="I154" s="10"/>
    </row>
    <row r="155" spans="1:9">
      <c r="A155" s="357" t="s">
        <v>11</v>
      </c>
      <c r="B155" s="355" t="s">
        <v>134</v>
      </c>
      <c r="C155" s="133">
        <v>-4.3999999999999997E-2</v>
      </c>
      <c r="D155" s="56">
        <v>0.10299999999999999</v>
      </c>
      <c r="E155" s="122">
        <f t="shared" si="2"/>
        <v>-0.85436893203883491</v>
      </c>
      <c r="F155" s="10"/>
      <c r="G155" s="10"/>
      <c r="H155" s="10"/>
      <c r="I155" s="10"/>
    </row>
    <row r="156" spans="1:9">
      <c r="A156" s="357"/>
      <c r="B156" s="355"/>
      <c r="C156" s="133">
        <v>3.2000000000000001E-2</v>
      </c>
      <c r="D156" s="56">
        <v>8.7999999999999995E-2</v>
      </c>
      <c r="E156" s="122">
        <f t="shared" si="2"/>
        <v>0.72727272727272729</v>
      </c>
      <c r="F156" s="10"/>
      <c r="G156" s="10"/>
      <c r="H156" s="10"/>
      <c r="I156" s="10"/>
    </row>
    <row r="157" spans="1:9">
      <c r="A157" s="357"/>
      <c r="B157" s="355"/>
      <c r="C157" s="133">
        <v>3.1E-2</v>
      </c>
      <c r="D157" s="56">
        <v>0.105</v>
      </c>
      <c r="E157" s="122">
        <f t="shared" si="2"/>
        <v>0.59047619047619049</v>
      </c>
      <c r="F157" s="10"/>
      <c r="G157" s="10"/>
      <c r="H157" s="10"/>
      <c r="I157" s="10"/>
    </row>
    <row r="158" spans="1:9">
      <c r="A158" s="357"/>
      <c r="B158" s="355"/>
      <c r="C158" s="133">
        <v>0.09</v>
      </c>
      <c r="D158" s="56">
        <v>0.11799999999999999</v>
      </c>
      <c r="E158" s="122">
        <f t="shared" si="2"/>
        <v>1.5254237288135593</v>
      </c>
      <c r="F158" s="10"/>
      <c r="G158" s="10"/>
      <c r="H158" s="10"/>
      <c r="I158" s="10"/>
    </row>
    <row r="159" spans="1:9">
      <c r="A159" s="357"/>
      <c r="B159" s="355"/>
      <c r="C159" s="133">
        <v>0</v>
      </c>
      <c r="D159" s="56">
        <v>7.3999999999999996E-2</v>
      </c>
      <c r="E159" s="122">
        <f t="shared" si="2"/>
        <v>0</v>
      </c>
      <c r="F159" s="10"/>
      <c r="G159" s="10"/>
      <c r="H159" s="10"/>
      <c r="I159" s="10"/>
    </row>
    <row r="160" spans="1:9">
      <c r="A160" s="357"/>
      <c r="B160" s="355"/>
      <c r="C160" s="133">
        <v>1.7000000000000001E-2</v>
      </c>
      <c r="D160" s="56">
        <v>8.5000000000000006E-2</v>
      </c>
      <c r="E160" s="122">
        <f t="shared" si="2"/>
        <v>0.4</v>
      </c>
      <c r="F160" s="10"/>
      <c r="G160" s="10"/>
      <c r="H160" s="10"/>
      <c r="I160" s="10"/>
    </row>
    <row r="161" spans="1:9">
      <c r="A161" s="357"/>
      <c r="B161" s="355" t="s">
        <v>135</v>
      </c>
      <c r="C161" s="133">
        <v>0.06</v>
      </c>
      <c r="D161" s="56">
        <v>9.5000000000000001E-2</v>
      </c>
      <c r="E161" s="122">
        <f t="shared" si="2"/>
        <v>1.263157894736842</v>
      </c>
      <c r="F161" s="10"/>
      <c r="G161" s="10"/>
      <c r="H161" s="10"/>
      <c r="I161" s="10"/>
    </row>
    <row r="162" spans="1:9">
      <c r="A162" s="357"/>
      <c r="B162" s="355"/>
      <c r="C162" s="133">
        <v>0.09</v>
      </c>
      <c r="D162" s="56">
        <v>0.122</v>
      </c>
      <c r="E162" s="122">
        <f t="shared" si="2"/>
        <v>1.4754098360655739</v>
      </c>
      <c r="F162" s="10"/>
      <c r="G162" s="10"/>
      <c r="H162" s="10"/>
      <c r="I162" s="10"/>
    </row>
    <row r="163" spans="1:9">
      <c r="A163" s="357"/>
      <c r="B163" s="355"/>
      <c r="C163" s="133">
        <v>-2.9000000000000001E-2</v>
      </c>
      <c r="D163" s="56">
        <v>0.11799999999999999</v>
      </c>
      <c r="E163" s="122">
        <f t="shared" si="2"/>
        <v>-0.49152542372881364</v>
      </c>
      <c r="F163" s="10"/>
      <c r="G163" s="10"/>
      <c r="H163" s="10"/>
      <c r="I163" s="10"/>
    </row>
    <row r="164" spans="1:9">
      <c r="A164" s="357"/>
      <c r="B164" s="355"/>
      <c r="C164" s="133">
        <v>-5.7000000000000002E-2</v>
      </c>
      <c r="D164" s="56">
        <v>0.14899999999999999</v>
      </c>
      <c r="E164" s="122">
        <f t="shared" si="2"/>
        <v>-0.7651006711409396</v>
      </c>
      <c r="F164" s="10"/>
      <c r="G164" s="10"/>
      <c r="H164" s="10"/>
      <c r="I164" s="10"/>
    </row>
    <row r="165" spans="1:9">
      <c r="A165" s="357"/>
      <c r="B165" s="355"/>
      <c r="C165" s="133">
        <v>6.4000000000000001E-2</v>
      </c>
      <c r="D165" s="56">
        <v>8.2000000000000003E-2</v>
      </c>
      <c r="E165" s="122">
        <f t="shared" si="2"/>
        <v>1.5609756097560976</v>
      </c>
      <c r="F165" s="10"/>
      <c r="G165" s="10"/>
      <c r="H165" s="10"/>
      <c r="I165" s="10"/>
    </row>
    <row r="166" spans="1:9">
      <c r="A166" s="357"/>
      <c r="B166" s="355"/>
      <c r="C166" s="133">
        <v>-6.0999999999999999E-2</v>
      </c>
      <c r="D166" s="56">
        <v>0.115</v>
      </c>
      <c r="E166" s="122">
        <f t="shared" si="2"/>
        <v>-1.0608695652173912</v>
      </c>
      <c r="F166" s="10"/>
      <c r="G166" s="10"/>
      <c r="H166" s="10"/>
      <c r="I166" s="10"/>
    </row>
    <row r="167" spans="1:9">
      <c r="A167" s="357"/>
      <c r="B167" s="355"/>
      <c r="C167" s="133">
        <v>0.03</v>
      </c>
      <c r="D167" s="56">
        <v>7.5999999999999998E-2</v>
      </c>
      <c r="E167" s="122">
        <f t="shared" si="2"/>
        <v>0.78947368421052633</v>
      </c>
      <c r="F167" s="10"/>
      <c r="G167" s="10"/>
      <c r="H167" s="10"/>
      <c r="I167" s="10"/>
    </row>
    <row r="168" spans="1:9">
      <c r="A168" s="357"/>
      <c r="B168" s="355"/>
      <c r="C168" s="133">
        <v>-8.6999999999999994E-2</v>
      </c>
      <c r="D168" s="56">
        <v>0.12</v>
      </c>
      <c r="E168" s="122">
        <f t="shared" si="2"/>
        <v>-1.45</v>
      </c>
      <c r="F168" s="10"/>
      <c r="G168" s="10"/>
      <c r="H168" s="10"/>
      <c r="I168" s="10"/>
    </row>
    <row r="169" spans="1:9">
      <c r="A169" s="357"/>
      <c r="B169" s="355"/>
      <c r="C169" s="133">
        <v>-0.05</v>
      </c>
      <c r="D169" s="56">
        <v>0.113</v>
      </c>
      <c r="E169" s="122">
        <f t="shared" si="2"/>
        <v>-0.88495575221238942</v>
      </c>
      <c r="F169" s="10"/>
      <c r="G169" s="10"/>
      <c r="H169" s="10"/>
      <c r="I169" s="10"/>
    </row>
    <row r="170" spans="1:9">
      <c r="A170" s="357"/>
      <c r="B170" s="355"/>
      <c r="C170" s="133">
        <v>2.8000000000000001E-2</v>
      </c>
      <c r="D170" s="56">
        <v>7.2999999999999995E-2</v>
      </c>
      <c r="E170" s="122">
        <f t="shared" si="2"/>
        <v>0.76712328767123295</v>
      </c>
      <c r="F170" s="10"/>
      <c r="G170" s="10"/>
      <c r="H170" s="10"/>
      <c r="I170" s="10"/>
    </row>
    <row r="171" spans="1:9">
      <c r="A171" s="357"/>
      <c r="B171" s="355"/>
      <c r="C171" s="133">
        <v>-3.1E-2</v>
      </c>
      <c r="D171" s="56">
        <v>0.08</v>
      </c>
      <c r="E171" s="122">
        <f t="shared" si="2"/>
        <v>-0.77500000000000002</v>
      </c>
      <c r="F171" s="10"/>
      <c r="G171" s="10"/>
      <c r="H171" s="10"/>
      <c r="I171" s="10"/>
    </row>
    <row r="172" spans="1:9">
      <c r="A172" s="357"/>
      <c r="B172" s="355"/>
      <c r="C172" s="133">
        <v>-2.9000000000000001E-2</v>
      </c>
      <c r="D172" s="56">
        <v>9.8000000000000004E-2</v>
      </c>
      <c r="E172" s="122">
        <f t="shared" si="2"/>
        <v>-0.59183673469387754</v>
      </c>
      <c r="F172" s="10"/>
      <c r="G172" s="10"/>
      <c r="H172" s="10"/>
      <c r="I172" s="10"/>
    </row>
    <row r="173" spans="1:9">
      <c r="A173" s="357"/>
      <c r="B173" s="355"/>
      <c r="C173" s="133">
        <v>8.8999999999999996E-2</v>
      </c>
      <c r="D173" s="56">
        <v>9.8000000000000004E-2</v>
      </c>
      <c r="E173" s="122">
        <f t="shared" si="2"/>
        <v>1.8163265306122447</v>
      </c>
      <c r="F173" s="10"/>
      <c r="G173" s="10"/>
      <c r="H173" s="10"/>
      <c r="I173" s="10"/>
    </row>
    <row r="174" spans="1:9">
      <c r="A174" s="357"/>
      <c r="B174" s="355" t="s">
        <v>136</v>
      </c>
      <c r="C174" s="133">
        <v>0</v>
      </c>
      <c r="D174" s="56">
        <v>0.104</v>
      </c>
      <c r="E174" s="122">
        <f t="shared" si="2"/>
        <v>0</v>
      </c>
      <c r="F174" s="10"/>
      <c r="G174" s="10"/>
      <c r="H174" s="10"/>
      <c r="I174" s="10"/>
    </row>
    <row r="175" spans="1:9">
      <c r="A175" s="357"/>
      <c r="B175" s="355"/>
      <c r="C175" s="133">
        <v>0</v>
      </c>
      <c r="D175" s="56">
        <v>0.109</v>
      </c>
      <c r="E175" s="122">
        <f t="shared" si="2"/>
        <v>0</v>
      </c>
      <c r="F175" s="10"/>
      <c r="G175" s="10"/>
      <c r="H175" s="10"/>
      <c r="I175" s="10"/>
    </row>
    <row r="176" spans="1:9">
      <c r="A176" s="357"/>
      <c r="B176" s="355"/>
      <c r="C176" s="133">
        <v>2.8000000000000001E-2</v>
      </c>
      <c r="D176" s="56">
        <v>0.122</v>
      </c>
      <c r="E176" s="122">
        <f t="shared" si="2"/>
        <v>0.45901639344262296</v>
      </c>
      <c r="F176" s="10"/>
      <c r="G176" s="10"/>
      <c r="H176" s="10"/>
      <c r="I176" s="10"/>
    </row>
    <row r="177" spans="1:9">
      <c r="A177" s="357"/>
      <c r="B177" s="355"/>
      <c r="C177" s="133">
        <v>0.06</v>
      </c>
      <c r="D177" s="56">
        <v>0.12</v>
      </c>
      <c r="E177" s="122">
        <f t="shared" si="2"/>
        <v>1</v>
      </c>
      <c r="F177" s="10"/>
      <c r="G177" s="10"/>
      <c r="H177" s="10"/>
      <c r="I177" s="10"/>
    </row>
    <row r="178" spans="1:9">
      <c r="A178" s="357"/>
      <c r="B178" s="355"/>
      <c r="C178" s="133">
        <v>4.7E-2</v>
      </c>
      <c r="D178" s="56">
        <v>0.104</v>
      </c>
      <c r="E178" s="122">
        <f t="shared" si="2"/>
        <v>0.90384615384615385</v>
      </c>
      <c r="F178" s="10"/>
      <c r="G178" s="10"/>
      <c r="H178" s="10"/>
      <c r="I178" s="10"/>
    </row>
    <row r="179" spans="1:9">
      <c r="A179" s="357"/>
      <c r="B179" s="355"/>
      <c r="C179" s="133">
        <v>3.1E-2</v>
      </c>
      <c r="D179" s="56">
        <v>6.3E-2</v>
      </c>
      <c r="E179" s="122">
        <f t="shared" si="2"/>
        <v>0.98412698412698407</v>
      </c>
      <c r="F179" s="10"/>
      <c r="G179" s="10"/>
      <c r="H179" s="10"/>
      <c r="I179" s="10"/>
    </row>
    <row r="180" spans="1:9">
      <c r="A180" s="357"/>
      <c r="B180" s="355"/>
      <c r="C180" s="133">
        <v>3.3000000000000002E-2</v>
      </c>
      <c r="D180" s="56">
        <v>7.6999999999999999E-2</v>
      </c>
      <c r="E180" s="122">
        <f t="shared" si="2"/>
        <v>0.85714285714285721</v>
      </c>
      <c r="F180" s="10"/>
      <c r="G180" s="10"/>
      <c r="H180" s="10"/>
      <c r="I180" s="10"/>
    </row>
    <row r="181" spans="1:9">
      <c r="A181" s="357"/>
      <c r="B181" s="355"/>
      <c r="C181" s="133">
        <v>3.1E-2</v>
      </c>
      <c r="D181" s="56">
        <v>6.7000000000000004E-2</v>
      </c>
      <c r="E181" s="122">
        <f t="shared" si="2"/>
        <v>0.9253731343283581</v>
      </c>
      <c r="F181" s="10"/>
      <c r="G181" s="10"/>
      <c r="H181" s="10"/>
      <c r="I181" s="10"/>
    </row>
    <row r="182" spans="1:9">
      <c r="A182" s="357"/>
      <c r="B182" s="355"/>
      <c r="C182" s="133">
        <v>0</v>
      </c>
      <c r="D182" s="56">
        <v>7.8E-2</v>
      </c>
      <c r="E182" s="122">
        <f t="shared" si="2"/>
        <v>0</v>
      </c>
      <c r="F182" s="10"/>
      <c r="G182" s="10"/>
      <c r="H182" s="10"/>
      <c r="I182" s="10"/>
    </row>
    <row r="183" spans="1:9" ht="17" thickBot="1">
      <c r="A183" s="358"/>
      <c r="B183" s="356"/>
      <c r="C183" s="134">
        <v>5.3999999999999999E-2</v>
      </c>
      <c r="D183" s="126">
        <v>9.5000000000000001E-2</v>
      </c>
      <c r="E183" s="127">
        <f t="shared" si="2"/>
        <v>1.1368421052631579</v>
      </c>
      <c r="F183" s="10"/>
      <c r="G183" s="10"/>
      <c r="H183" s="10"/>
      <c r="I183" s="10"/>
    </row>
    <row r="184" spans="1:9">
      <c r="A184" s="10"/>
      <c r="B184" s="10"/>
      <c r="C184" s="10"/>
      <c r="D184" s="10"/>
      <c r="E184" s="10"/>
      <c r="F184" s="10"/>
      <c r="G184" s="10"/>
      <c r="H184" s="10"/>
      <c r="I184" s="10"/>
    </row>
    <row r="185" spans="1:9">
      <c r="A185" s="10"/>
      <c r="B185" s="10"/>
      <c r="C185" s="10"/>
      <c r="D185" s="10"/>
      <c r="E185" s="10"/>
      <c r="F185" s="10"/>
      <c r="G185" s="10"/>
      <c r="H185" s="10"/>
      <c r="I185" s="10"/>
    </row>
    <row r="186" spans="1:9">
      <c r="A186" s="10"/>
      <c r="B186" s="10"/>
      <c r="C186" s="10"/>
      <c r="D186" s="10"/>
      <c r="E186" s="10"/>
      <c r="F186" s="10"/>
      <c r="G186" s="10"/>
      <c r="H186" s="10"/>
      <c r="I186" s="10"/>
    </row>
    <row r="187" spans="1:9">
      <c r="A187" s="10"/>
      <c r="B187" s="10"/>
      <c r="C187" s="10"/>
      <c r="D187" s="10"/>
      <c r="E187" s="10"/>
      <c r="F187" s="10"/>
      <c r="G187" s="10"/>
      <c r="H187" s="10"/>
      <c r="I187" s="10"/>
    </row>
    <row r="188" spans="1:9">
      <c r="A188" s="10"/>
      <c r="B188" s="10"/>
      <c r="C188" s="10"/>
      <c r="D188" s="10"/>
      <c r="E188" s="10"/>
      <c r="F188" s="10"/>
      <c r="G188" s="10"/>
      <c r="H188" s="10"/>
      <c r="I188" s="10"/>
    </row>
    <row r="189" spans="1:9">
      <c r="A189" s="10"/>
      <c r="B189" s="10"/>
      <c r="C189" s="10"/>
      <c r="D189" s="10"/>
      <c r="E189" s="10"/>
      <c r="F189" s="10"/>
      <c r="G189" s="10"/>
      <c r="H189" s="10"/>
      <c r="I189" s="10"/>
    </row>
    <row r="190" spans="1:9">
      <c r="A190" s="10"/>
      <c r="B190" s="10"/>
      <c r="C190" s="10"/>
      <c r="D190" s="10"/>
      <c r="E190" s="10"/>
      <c r="F190" s="10"/>
      <c r="G190" s="10"/>
      <c r="H190" s="10"/>
      <c r="I190" s="10"/>
    </row>
    <row r="191" spans="1:9">
      <c r="A191" s="10"/>
      <c r="B191" s="10"/>
      <c r="C191" s="10"/>
      <c r="D191" s="10"/>
      <c r="E191" s="10"/>
      <c r="F191" s="10"/>
      <c r="G191" s="10"/>
      <c r="H191" s="10"/>
      <c r="I191" s="10"/>
    </row>
    <row r="192" spans="1:9">
      <c r="A192" s="10"/>
      <c r="B192" s="10"/>
      <c r="C192" s="10"/>
      <c r="D192" s="10"/>
      <c r="E192" s="10"/>
      <c r="F192" s="10"/>
      <c r="G192" s="10"/>
      <c r="H192" s="10"/>
      <c r="I192" s="10"/>
    </row>
    <row r="193" spans="1:9">
      <c r="A193" s="10"/>
      <c r="B193" s="10"/>
      <c r="C193" s="10"/>
      <c r="D193" s="10"/>
      <c r="E193" s="10"/>
      <c r="F193" s="10"/>
      <c r="G193" s="10"/>
      <c r="H193" s="10"/>
      <c r="I193" s="10"/>
    </row>
    <row r="194" spans="1:9">
      <c r="A194" s="10"/>
      <c r="B194" s="10"/>
      <c r="C194" s="10"/>
      <c r="D194" s="10"/>
      <c r="E194" s="10"/>
      <c r="F194" s="10"/>
      <c r="G194" s="10"/>
      <c r="H194" s="10"/>
      <c r="I194" s="10"/>
    </row>
    <row r="195" spans="1:9">
      <c r="A195" s="10"/>
      <c r="B195" s="10"/>
      <c r="C195" s="10"/>
      <c r="D195" s="10"/>
      <c r="E195" s="10"/>
      <c r="F195" s="10"/>
      <c r="G195" s="10"/>
      <c r="H195" s="10"/>
      <c r="I195" s="10"/>
    </row>
    <row r="196" spans="1:9">
      <c r="A196" s="10"/>
      <c r="B196" s="10"/>
      <c r="C196" s="10"/>
      <c r="D196" s="10"/>
      <c r="E196" s="10"/>
      <c r="F196" s="10"/>
      <c r="G196" s="10"/>
      <c r="H196" s="10"/>
      <c r="I196" s="10"/>
    </row>
    <row r="197" spans="1:9">
      <c r="A197" s="10"/>
      <c r="B197" s="10"/>
      <c r="C197" s="10"/>
      <c r="D197" s="10"/>
      <c r="E197" s="10"/>
      <c r="F197" s="10"/>
      <c r="G197" s="10"/>
      <c r="H197" s="10"/>
      <c r="I197" s="10"/>
    </row>
    <row r="198" spans="1:9">
      <c r="A198" s="10"/>
      <c r="B198" s="10"/>
      <c r="C198" s="10"/>
      <c r="D198" s="10"/>
      <c r="E198" s="10"/>
      <c r="F198" s="10"/>
      <c r="G198" s="10"/>
      <c r="H198" s="10"/>
      <c r="I198" s="10"/>
    </row>
    <row r="199" spans="1:9">
      <c r="A199" s="10"/>
      <c r="B199" s="10"/>
      <c r="C199" s="10"/>
      <c r="D199" s="10"/>
      <c r="E199" s="10"/>
      <c r="F199" s="10"/>
      <c r="G199" s="10"/>
      <c r="H199" s="10"/>
      <c r="I199" s="10"/>
    </row>
    <row r="200" spans="1:9">
      <c r="A200" s="10"/>
      <c r="B200" s="10"/>
      <c r="C200" s="10"/>
      <c r="D200" s="10"/>
      <c r="E200" s="10"/>
      <c r="F200" s="10"/>
      <c r="G200" s="10"/>
      <c r="H200" s="10"/>
      <c r="I200" s="10"/>
    </row>
    <row r="201" spans="1:9">
      <c r="A201" s="10"/>
      <c r="B201" s="10"/>
      <c r="C201" s="10"/>
      <c r="D201" s="10"/>
      <c r="E201" s="10"/>
      <c r="F201" s="10"/>
      <c r="G201" s="10"/>
      <c r="H201" s="10"/>
      <c r="I201" s="10"/>
    </row>
    <row r="202" spans="1:9">
      <c r="A202" s="10"/>
      <c r="B202" s="10"/>
      <c r="C202" s="10"/>
      <c r="D202" s="10"/>
      <c r="E202" s="10"/>
      <c r="F202" s="10"/>
      <c r="G202" s="10"/>
      <c r="H202" s="10"/>
      <c r="I202" s="10"/>
    </row>
    <row r="203" spans="1:9">
      <c r="A203" s="10"/>
      <c r="B203" s="10"/>
      <c r="C203" s="10"/>
      <c r="D203" s="10"/>
      <c r="E203" s="10"/>
      <c r="F203" s="10"/>
      <c r="G203" s="10"/>
      <c r="H203" s="10"/>
      <c r="I203" s="10"/>
    </row>
    <row r="204" spans="1:9">
      <c r="A204" s="10"/>
      <c r="B204" s="10"/>
      <c r="C204" s="10"/>
      <c r="D204" s="10"/>
      <c r="E204" s="10"/>
      <c r="F204" s="10"/>
      <c r="G204" s="10"/>
      <c r="H204" s="10"/>
      <c r="I204" s="10"/>
    </row>
    <row r="205" spans="1:9">
      <c r="A205" s="10"/>
      <c r="B205" s="10"/>
      <c r="C205" s="10"/>
      <c r="D205" s="10"/>
      <c r="E205" s="10"/>
      <c r="F205" s="10"/>
      <c r="G205" s="10"/>
      <c r="H205" s="10"/>
      <c r="I205" s="10"/>
    </row>
    <row r="206" spans="1:9">
      <c r="A206" s="10"/>
      <c r="B206" s="10"/>
      <c r="C206" s="10"/>
      <c r="D206" s="10"/>
      <c r="E206" s="10"/>
      <c r="F206" s="10"/>
      <c r="G206" s="10"/>
      <c r="H206" s="10"/>
      <c r="I206" s="10"/>
    </row>
    <row r="207" spans="1:9">
      <c r="A207" s="10"/>
      <c r="B207" s="10"/>
      <c r="C207" s="10"/>
      <c r="D207" s="10"/>
      <c r="E207" s="10"/>
      <c r="F207" s="10"/>
      <c r="G207" s="10"/>
      <c r="H207" s="10"/>
      <c r="I207" s="10"/>
    </row>
    <row r="208" spans="1:9">
      <c r="A208" s="10"/>
      <c r="B208" s="10"/>
      <c r="C208" s="10"/>
      <c r="D208" s="10"/>
      <c r="E208" s="10"/>
      <c r="F208" s="10"/>
      <c r="G208" s="10"/>
      <c r="H208" s="10"/>
      <c r="I208" s="10"/>
    </row>
    <row r="209" spans="1:9">
      <c r="A209" s="10"/>
      <c r="B209" s="10"/>
      <c r="C209" s="10"/>
      <c r="D209" s="10"/>
      <c r="E209" s="10"/>
      <c r="F209" s="10"/>
      <c r="G209" s="10"/>
      <c r="H209" s="10"/>
      <c r="I209" s="10"/>
    </row>
    <row r="210" spans="1:9">
      <c r="A210" s="10"/>
      <c r="B210" s="10"/>
      <c r="C210" s="10"/>
      <c r="D210" s="10"/>
      <c r="E210" s="10"/>
      <c r="F210" s="10"/>
      <c r="G210" s="10"/>
      <c r="H210" s="10"/>
      <c r="I210" s="10"/>
    </row>
    <row r="211" spans="1:9">
      <c r="A211" s="10"/>
      <c r="B211" s="10"/>
      <c r="C211" s="10"/>
      <c r="D211" s="10"/>
      <c r="E211" s="10"/>
      <c r="F211" s="10"/>
      <c r="G211" s="10"/>
      <c r="H211" s="10"/>
      <c r="I211" s="10"/>
    </row>
    <row r="212" spans="1:9">
      <c r="A212" s="10"/>
      <c r="B212" s="10"/>
      <c r="C212" s="10"/>
      <c r="D212" s="10"/>
      <c r="E212" s="10"/>
      <c r="F212" s="10"/>
      <c r="G212" s="10"/>
      <c r="H212" s="10"/>
      <c r="I212" s="10"/>
    </row>
    <row r="213" spans="1:9">
      <c r="A213" s="10"/>
      <c r="B213" s="10"/>
      <c r="C213" s="10"/>
      <c r="D213" s="10"/>
      <c r="E213" s="10"/>
      <c r="F213" s="10"/>
      <c r="G213" s="10"/>
      <c r="H213" s="10"/>
      <c r="I213" s="10"/>
    </row>
    <row r="214" spans="1:9">
      <c r="A214" s="10"/>
      <c r="B214" s="10"/>
      <c r="C214" s="10"/>
      <c r="D214" s="10"/>
      <c r="E214" s="10"/>
      <c r="F214" s="10"/>
      <c r="G214" s="10"/>
      <c r="H214" s="10"/>
      <c r="I214" s="10"/>
    </row>
    <row r="215" spans="1:9">
      <c r="A215" s="10"/>
      <c r="B215" s="10"/>
      <c r="C215" s="10"/>
      <c r="D215" s="10"/>
      <c r="E215" s="10"/>
      <c r="F215" s="10"/>
      <c r="G215" s="10"/>
      <c r="H215" s="10"/>
      <c r="I215" s="10"/>
    </row>
    <row r="216" spans="1:9">
      <c r="A216" s="10"/>
      <c r="B216" s="10"/>
      <c r="C216" s="10"/>
      <c r="D216" s="10"/>
      <c r="E216" s="10"/>
      <c r="F216" s="10"/>
      <c r="G216" s="10"/>
      <c r="H216" s="10"/>
      <c r="I216" s="10"/>
    </row>
    <row r="217" spans="1:9">
      <c r="A217" s="10"/>
      <c r="B217" s="10"/>
      <c r="C217" s="10"/>
      <c r="D217" s="10"/>
      <c r="E217" s="10"/>
      <c r="F217" s="10"/>
      <c r="G217" s="10"/>
      <c r="H217" s="10"/>
      <c r="I217" s="10"/>
    </row>
    <row r="218" spans="1:9">
      <c r="A218" s="10"/>
      <c r="B218" s="10"/>
      <c r="C218" s="10"/>
      <c r="D218" s="10"/>
      <c r="E218" s="10"/>
      <c r="F218" s="10"/>
      <c r="G218" s="10"/>
      <c r="H218" s="10"/>
      <c r="I218" s="10"/>
    </row>
    <row r="219" spans="1:9">
      <c r="A219" s="10"/>
      <c r="B219" s="10"/>
      <c r="C219" s="10"/>
      <c r="D219" s="10"/>
      <c r="E219" s="10"/>
      <c r="F219" s="10"/>
      <c r="G219" s="10"/>
      <c r="H219" s="10"/>
      <c r="I219" s="10"/>
    </row>
    <row r="220" spans="1:9">
      <c r="A220" s="10"/>
      <c r="B220" s="10"/>
      <c r="C220" s="10"/>
      <c r="D220" s="10"/>
      <c r="E220" s="10"/>
      <c r="F220" s="10"/>
      <c r="G220" s="10"/>
      <c r="H220" s="10"/>
      <c r="I220" s="10"/>
    </row>
    <row r="221" spans="1:9">
      <c r="A221" s="10"/>
      <c r="B221" s="10"/>
      <c r="C221" s="10"/>
      <c r="D221" s="10"/>
      <c r="E221" s="10"/>
      <c r="F221" s="10"/>
      <c r="G221" s="10"/>
      <c r="H221" s="10"/>
      <c r="I221" s="10"/>
    </row>
    <row r="222" spans="1:9">
      <c r="A222" s="10"/>
      <c r="B222" s="10"/>
      <c r="C222" s="10"/>
      <c r="D222" s="10"/>
      <c r="E222" s="10"/>
      <c r="F222" s="10"/>
      <c r="G222" s="10"/>
      <c r="H222" s="10"/>
      <c r="I222" s="10"/>
    </row>
    <row r="223" spans="1:9">
      <c r="A223" s="10"/>
      <c r="B223" s="10"/>
      <c r="C223" s="10"/>
      <c r="D223" s="10"/>
      <c r="E223" s="10"/>
      <c r="F223" s="10"/>
      <c r="G223" s="10"/>
      <c r="H223" s="10"/>
      <c r="I223" s="10"/>
    </row>
    <row r="224" spans="1:9">
      <c r="A224" s="10"/>
      <c r="B224" s="10"/>
      <c r="C224" s="10"/>
      <c r="D224" s="10"/>
      <c r="E224" s="10"/>
      <c r="F224" s="10"/>
      <c r="G224" s="10"/>
      <c r="H224" s="10"/>
      <c r="I224" s="10"/>
    </row>
    <row r="225" spans="1:9">
      <c r="A225" s="10"/>
      <c r="B225" s="10"/>
      <c r="C225" s="10"/>
      <c r="D225" s="10"/>
      <c r="E225" s="10"/>
      <c r="F225" s="10"/>
      <c r="G225" s="10"/>
      <c r="H225" s="10"/>
      <c r="I225" s="10"/>
    </row>
    <row r="226" spans="1:9">
      <c r="A226" s="10"/>
      <c r="B226" s="10"/>
      <c r="C226" s="10"/>
      <c r="D226" s="10"/>
      <c r="E226" s="10"/>
      <c r="F226" s="10"/>
      <c r="G226" s="10"/>
      <c r="H226" s="10"/>
      <c r="I226" s="10"/>
    </row>
    <row r="227" spans="1:9">
      <c r="A227" s="10"/>
      <c r="B227" s="10"/>
      <c r="C227" s="10"/>
      <c r="D227" s="10"/>
      <c r="E227" s="10"/>
      <c r="F227" s="10"/>
      <c r="G227" s="10"/>
      <c r="H227" s="10"/>
      <c r="I227" s="10"/>
    </row>
    <row r="228" spans="1:9">
      <c r="A228" s="10"/>
      <c r="B228" s="10"/>
      <c r="C228" s="10"/>
      <c r="D228" s="10"/>
      <c r="E228" s="10"/>
      <c r="F228" s="10"/>
      <c r="G228" s="10"/>
      <c r="H228" s="10"/>
      <c r="I228" s="10"/>
    </row>
    <row r="229" spans="1:9">
      <c r="A229" s="10"/>
      <c r="B229" s="10"/>
      <c r="C229" s="10"/>
      <c r="D229" s="10"/>
      <c r="E229" s="10"/>
      <c r="F229" s="10"/>
      <c r="G229" s="10"/>
      <c r="H229" s="10"/>
      <c r="I229" s="10"/>
    </row>
    <row r="230" spans="1:9">
      <c r="A230" s="10"/>
      <c r="B230" s="10"/>
      <c r="C230" s="10"/>
      <c r="D230" s="10"/>
      <c r="E230" s="10"/>
      <c r="F230" s="10"/>
      <c r="G230" s="10"/>
      <c r="H230" s="10"/>
      <c r="I230" s="10"/>
    </row>
    <row r="231" spans="1:9">
      <c r="A231" s="10"/>
      <c r="B231" s="10"/>
      <c r="C231" s="10"/>
      <c r="D231" s="10"/>
      <c r="E231" s="10"/>
      <c r="F231" s="10"/>
      <c r="G231" s="10"/>
      <c r="H231" s="10"/>
      <c r="I231" s="10"/>
    </row>
    <row r="232" spans="1:9">
      <c r="A232" s="10"/>
      <c r="B232" s="10"/>
      <c r="C232" s="10"/>
      <c r="D232" s="10"/>
      <c r="E232" s="10"/>
      <c r="F232" s="10"/>
      <c r="G232" s="10"/>
      <c r="H232" s="10"/>
      <c r="I232" s="10"/>
    </row>
    <row r="233" spans="1:9">
      <c r="A233" s="10"/>
      <c r="B233" s="10"/>
      <c r="C233" s="10"/>
      <c r="D233" s="10"/>
      <c r="E233" s="10"/>
      <c r="F233" s="10"/>
      <c r="G233" s="10"/>
      <c r="H233" s="10"/>
      <c r="I233" s="10"/>
    </row>
    <row r="234" spans="1:9">
      <c r="A234" s="10"/>
      <c r="B234" s="10"/>
      <c r="C234" s="10"/>
      <c r="D234" s="10"/>
      <c r="E234" s="10"/>
      <c r="F234" s="10"/>
      <c r="G234" s="10"/>
      <c r="H234" s="10"/>
      <c r="I234" s="10"/>
    </row>
    <row r="235" spans="1:9">
      <c r="A235" s="10"/>
      <c r="B235" s="10"/>
      <c r="C235" s="10"/>
      <c r="D235" s="10"/>
      <c r="E235" s="10"/>
      <c r="F235" s="10"/>
      <c r="G235" s="10"/>
      <c r="H235" s="10"/>
      <c r="I235" s="10"/>
    </row>
    <row r="236" spans="1:9">
      <c r="A236" s="10"/>
      <c r="B236" s="10"/>
      <c r="C236" s="10"/>
      <c r="D236" s="10"/>
      <c r="E236" s="10"/>
      <c r="F236" s="10"/>
      <c r="G236" s="10"/>
      <c r="H236" s="10"/>
      <c r="I236" s="10"/>
    </row>
    <row r="237" spans="1:9">
      <c r="A237" s="10"/>
      <c r="B237" s="10"/>
      <c r="C237" s="10"/>
      <c r="D237" s="10"/>
      <c r="E237" s="10"/>
      <c r="F237" s="10"/>
      <c r="G237" s="10"/>
      <c r="H237" s="10"/>
      <c r="I237" s="10"/>
    </row>
    <row r="238" spans="1:9">
      <c r="A238" s="10"/>
      <c r="B238" s="10"/>
      <c r="C238" s="10"/>
      <c r="D238" s="10"/>
      <c r="E238" s="10"/>
      <c r="F238" s="10"/>
      <c r="G238" s="10"/>
      <c r="H238" s="10"/>
      <c r="I238" s="10"/>
    </row>
    <row r="239" spans="1:9">
      <c r="A239" s="10"/>
      <c r="B239" s="10"/>
      <c r="C239" s="10"/>
      <c r="D239" s="10"/>
      <c r="E239" s="10"/>
      <c r="F239" s="10"/>
      <c r="G239" s="10"/>
      <c r="H239" s="10"/>
      <c r="I239" s="10"/>
    </row>
    <row r="240" spans="1:9">
      <c r="A240" s="10"/>
      <c r="B240" s="10"/>
      <c r="C240" s="10"/>
      <c r="D240" s="10"/>
      <c r="E240" s="10"/>
      <c r="F240" s="10"/>
      <c r="G240" s="10"/>
      <c r="H240" s="10"/>
      <c r="I240" s="10"/>
    </row>
    <row r="241" spans="1:9">
      <c r="A241" s="10"/>
      <c r="B241" s="10"/>
      <c r="C241" s="10"/>
      <c r="D241" s="10"/>
      <c r="E241" s="10"/>
      <c r="F241" s="10"/>
      <c r="G241" s="10"/>
      <c r="H241" s="10"/>
      <c r="I241" s="10"/>
    </row>
    <row r="242" spans="1:9">
      <c r="A242" s="10"/>
      <c r="B242" s="10"/>
      <c r="C242" s="10"/>
      <c r="D242" s="10"/>
      <c r="E242" s="10"/>
      <c r="F242" s="10"/>
      <c r="G242" s="10"/>
      <c r="H242" s="10"/>
      <c r="I242" s="10"/>
    </row>
    <row r="243" spans="1:9">
      <c r="A243" s="10"/>
      <c r="B243" s="10"/>
      <c r="C243" s="10"/>
      <c r="D243" s="10"/>
      <c r="E243" s="10"/>
      <c r="F243" s="10"/>
      <c r="G243" s="10"/>
      <c r="H243" s="10"/>
      <c r="I243" s="10"/>
    </row>
    <row r="244" spans="1:9">
      <c r="A244" s="10"/>
      <c r="B244" s="10"/>
      <c r="C244" s="10"/>
      <c r="D244" s="10"/>
      <c r="E244" s="10"/>
      <c r="F244" s="10"/>
      <c r="G244" s="10"/>
      <c r="H244" s="10"/>
      <c r="I244" s="10"/>
    </row>
    <row r="245" spans="1:9">
      <c r="A245" s="10"/>
      <c r="B245" s="10"/>
      <c r="C245" s="10"/>
      <c r="D245" s="10"/>
      <c r="E245" s="10"/>
      <c r="F245" s="10"/>
      <c r="G245" s="10"/>
      <c r="H245" s="10"/>
      <c r="I245" s="10"/>
    </row>
    <row r="246" spans="1:9">
      <c r="A246" s="10"/>
      <c r="B246" s="10"/>
      <c r="C246" s="10"/>
      <c r="D246" s="10"/>
      <c r="E246" s="10"/>
      <c r="F246" s="10"/>
      <c r="G246" s="10"/>
      <c r="H246" s="10"/>
      <c r="I246" s="10"/>
    </row>
    <row r="247" spans="1:9">
      <c r="A247" s="10"/>
      <c r="B247" s="10"/>
      <c r="C247" s="10"/>
      <c r="D247" s="10"/>
      <c r="E247" s="10"/>
      <c r="F247" s="10"/>
      <c r="G247" s="10"/>
      <c r="H247" s="10"/>
      <c r="I247" s="10"/>
    </row>
    <row r="248" spans="1:9">
      <c r="A248" s="10"/>
      <c r="B248" s="10"/>
      <c r="C248" s="10"/>
      <c r="D248" s="10"/>
      <c r="E248" s="10"/>
      <c r="F248" s="10"/>
      <c r="G248" s="10"/>
      <c r="H248" s="10"/>
      <c r="I248" s="10"/>
    </row>
    <row r="249" spans="1:9">
      <c r="A249" s="10"/>
      <c r="B249" s="10"/>
      <c r="C249" s="10"/>
      <c r="D249" s="10"/>
      <c r="E249" s="10"/>
      <c r="F249" s="10"/>
      <c r="G249" s="10"/>
      <c r="H249" s="10"/>
      <c r="I249" s="10"/>
    </row>
    <row r="250" spans="1:9">
      <c r="A250" s="10"/>
      <c r="B250" s="10"/>
      <c r="C250" s="10"/>
      <c r="D250" s="10"/>
      <c r="E250" s="10"/>
      <c r="F250" s="10"/>
      <c r="G250" s="10"/>
      <c r="H250" s="10"/>
      <c r="I250" s="10"/>
    </row>
    <row r="251" spans="1:9">
      <c r="A251" s="10"/>
      <c r="B251" s="10"/>
      <c r="C251" s="10"/>
      <c r="D251" s="10"/>
      <c r="E251" s="10"/>
      <c r="F251" s="10"/>
      <c r="G251" s="10"/>
      <c r="H251" s="10"/>
      <c r="I251" s="10"/>
    </row>
    <row r="252" spans="1:9">
      <c r="A252" s="10"/>
      <c r="B252" s="10"/>
      <c r="C252" s="10"/>
      <c r="D252" s="10"/>
      <c r="E252" s="10"/>
      <c r="F252" s="10"/>
      <c r="G252" s="10"/>
      <c r="H252" s="10"/>
      <c r="I252" s="10"/>
    </row>
    <row r="253" spans="1:9">
      <c r="A253" s="10"/>
      <c r="B253" s="10"/>
      <c r="C253" s="10"/>
      <c r="D253" s="10"/>
      <c r="E253" s="10"/>
      <c r="F253" s="10"/>
      <c r="G253" s="10"/>
      <c r="H253" s="10"/>
      <c r="I253" s="10"/>
    </row>
    <row r="254" spans="1:9">
      <c r="A254" s="10"/>
      <c r="B254" s="10"/>
      <c r="C254" s="10"/>
      <c r="D254" s="10"/>
      <c r="E254" s="10"/>
      <c r="F254" s="10"/>
      <c r="G254" s="10"/>
      <c r="H254" s="10"/>
      <c r="I254" s="10"/>
    </row>
    <row r="255" spans="1:9">
      <c r="A255" s="10"/>
      <c r="B255" s="10"/>
      <c r="C255" s="10"/>
      <c r="D255" s="10"/>
      <c r="E255" s="10"/>
      <c r="F255" s="10"/>
      <c r="G255" s="10"/>
      <c r="H255" s="10"/>
      <c r="I255" s="10"/>
    </row>
    <row r="256" spans="1:9">
      <c r="A256" s="10"/>
      <c r="B256" s="10"/>
      <c r="C256" s="10"/>
      <c r="D256" s="10"/>
      <c r="E256" s="10"/>
      <c r="F256" s="10"/>
      <c r="G256" s="10"/>
      <c r="H256" s="10"/>
      <c r="I256" s="10"/>
    </row>
    <row r="257" spans="1:9">
      <c r="A257" s="10"/>
      <c r="B257" s="10"/>
      <c r="C257" s="10"/>
      <c r="D257" s="10"/>
      <c r="E257" s="10"/>
      <c r="F257" s="10"/>
      <c r="G257" s="10"/>
      <c r="H257" s="10"/>
      <c r="I257" s="10"/>
    </row>
    <row r="258" spans="1:9">
      <c r="A258" s="10"/>
      <c r="B258" s="10"/>
      <c r="C258" s="10"/>
      <c r="D258" s="10"/>
      <c r="E258" s="10"/>
      <c r="F258" s="10"/>
      <c r="G258" s="10"/>
      <c r="H258" s="10"/>
      <c r="I258" s="10"/>
    </row>
    <row r="259" spans="1:9">
      <c r="A259" s="10"/>
      <c r="B259" s="10"/>
      <c r="C259" s="10"/>
      <c r="D259" s="10"/>
      <c r="E259" s="10"/>
      <c r="F259" s="10"/>
      <c r="G259" s="10"/>
      <c r="H259" s="10"/>
      <c r="I259" s="10"/>
    </row>
    <row r="260" spans="1:9">
      <c r="A260" s="10"/>
      <c r="B260" s="10"/>
      <c r="C260" s="10"/>
      <c r="D260" s="10"/>
      <c r="E260" s="10"/>
      <c r="F260" s="10"/>
      <c r="G260" s="10"/>
      <c r="H260" s="10"/>
      <c r="I260" s="10"/>
    </row>
    <row r="261" spans="1:9">
      <c r="A261" s="10"/>
      <c r="B261" s="10"/>
      <c r="C261" s="10"/>
      <c r="D261" s="10"/>
      <c r="E261" s="10"/>
      <c r="F261" s="10"/>
      <c r="G261" s="10"/>
      <c r="H261" s="10"/>
      <c r="I261" s="10"/>
    </row>
    <row r="262" spans="1:9">
      <c r="A262" s="10"/>
      <c r="B262" s="10"/>
      <c r="C262" s="10"/>
      <c r="D262" s="10"/>
      <c r="E262" s="10"/>
      <c r="F262" s="10"/>
      <c r="G262" s="10"/>
      <c r="H262" s="10"/>
      <c r="I262" s="10"/>
    </row>
    <row r="263" spans="1:9">
      <c r="A263" s="10"/>
      <c r="B263" s="10"/>
      <c r="C263" s="10"/>
      <c r="D263" s="10"/>
      <c r="E263" s="10"/>
      <c r="F263" s="10"/>
      <c r="G263" s="10"/>
      <c r="H263" s="10"/>
      <c r="I263" s="10"/>
    </row>
    <row r="264" spans="1:9">
      <c r="A264" s="10"/>
      <c r="B264" s="10"/>
      <c r="C264" s="10"/>
      <c r="D264" s="10"/>
      <c r="E264" s="10"/>
      <c r="F264" s="10"/>
      <c r="G264" s="10"/>
      <c r="H264" s="10"/>
      <c r="I264" s="10"/>
    </row>
    <row r="265" spans="1:9">
      <c r="A265" s="10"/>
      <c r="B265" s="10"/>
      <c r="C265" s="10"/>
      <c r="D265" s="10"/>
      <c r="E265" s="10"/>
      <c r="F265" s="10"/>
      <c r="G265" s="10"/>
      <c r="H265" s="10"/>
      <c r="I265" s="10"/>
    </row>
    <row r="266" spans="1:9">
      <c r="A266" s="10"/>
      <c r="B266" s="10"/>
      <c r="C266" s="10"/>
      <c r="D266" s="10"/>
      <c r="E266" s="10"/>
      <c r="F266" s="10"/>
      <c r="G266" s="10"/>
      <c r="H266" s="10"/>
      <c r="I266" s="10"/>
    </row>
    <row r="267" spans="1:9">
      <c r="A267" s="10"/>
      <c r="B267" s="10"/>
      <c r="C267" s="10"/>
      <c r="D267" s="10"/>
      <c r="E267" s="10"/>
      <c r="F267" s="10"/>
      <c r="G267" s="10"/>
      <c r="H267" s="10"/>
      <c r="I267" s="10"/>
    </row>
    <row r="268" spans="1:9">
      <c r="A268" s="10"/>
      <c r="B268" s="10"/>
      <c r="C268" s="10"/>
      <c r="D268" s="10"/>
      <c r="E268" s="10"/>
      <c r="F268" s="10"/>
      <c r="G268" s="10"/>
      <c r="H268" s="10"/>
      <c r="I268" s="10"/>
    </row>
    <row r="269" spans="1:9">
      <c r="A269" s="10"/>
      <c r="B269" s="10"/>
      <c r="C269" s="10"/>
      <c r="D269" s="10"/>
      <c r="E269" s="10"/>
      <c r="F269" s="10"/>
      <c r="G269" s="10"/>
      <c r="H269" s="10"/>
      <c r="I269" s="10"/>
    </row>
    <row r="270" spans="1:9">
      <c r="A270" s="10"/>
      <c r="B270" s="10"/>
      <c r="C270" s="10"/>
      <c r="D270" s="10"/>
      <c r="E270" s="10"/>
      <c r="F270" s="10"/>
      <c r="G270" s="10"/>
      <c r="H270" s="10"/>
      <c r="I270" s="10"/>
    </row>
    <row r="271" spans="1:9">
      <c r="A271" s="10"/>
      <c r="B271" s="10"/>
      <c r="C271" s="10"/>
      <c r="D271" s="10"/>
      <c r="E271" s="10"/>
      <c r="F271" s="10"/>
      <c r="G271" s="10"/>
      <c r="H271" s="10"/>
      <c r="I271" s="10"/>
    </row>
    <row r="272" spans="1:9">
      <c r="A272" s="10"/>
      <c r="B272" s="10"/>
      <c r="C272" s="10"/>
      <c r="D272" s="10"/>
      <c r="E272" s="10"/>
      <c r="F272" s="10"/>
      <c r="G272" s="10"/>
      <c r="H272" s="10"/>
      <c r="I272" s="10"/>
    </row>
    <row r="273" spans="1:9">
      <c r="A273" s="10"/>
      <c r="B273" s="10"/>
      <c r="C273" s="10"/>
      <c r="D273" s="10"/>
      <c r="E273" s="10"/>
      <c r="F273" s="10"/>
      <c r="G273" s="10"/>
      <c r="H273" s="10"/>
      <c r="I273" s="10"/>
    </row>
    <row r="274" spans="1:9">
      <c r="A274" s="10"/>
      <c r="B274" s="10"/>
      <c r="C274" s="10"/>
      <c r="D274" s="10"/>
      <c r="E274" s="10"/>
      <c r="F274" s="10"/>
      <c r="G274" s="10"/>
      <c r="H274" s="10"/>
      <c r="I274" s="10"/>
    </row>
    <row r="275" spans="1:9">
      <c r="A275" s="10"/>
      <c r="B275" s="10"/>
      <c r="C275" s="10"/>
      <c r="D275" s="10"/>
      <c r="E275" s="10"/>
      <c r="F275" s="10"/>
      <c r="G275" s="10"/>
      <c r="H275" s="10"/>
      <c r="I275" s="10"/>
    </row>
    <row r="276" spans="1:9">
      <c r="A276" s="10"/>
      <c r="B276" s="10"/>
      <c r="C276" s="10"/>
      <c r="D276" s="10"/>
      <c r="E276" s="10"/>
      <c r="F276" s="10"/>
      <c r="G276" s="10"/>
      <c r="H276" s="10"/>
      <c r="I276" s="10"/>
    </row>
    <row r="277" spans="1:9">
      <c r="A277" s="10"/>
      <c r="B277" s="10"/>
      <c r="C277" s="10"/>
      <c r="D277" s="10"/>
      <c r="E277" s="10"/>
      <c r="F277" s="10"/>
      <c r="G277" s="10"/>
      <c r="H277" s="10"/>
      <c r="I277" s="10"/>
    </row>
    <row r="278" spans="1:9">
      <c r="A278" s="10"/>
      <c r="B278" s="10"/>
      <c r="C278" s="10"/>
      <c r="D278" s="10"/>
      <c r="E278" s="10"/>
      <c r="F278" s="10"/>
      <c r="G278" s="10"/>
      <c r="H278" s="10"/>
      <c r="I278" s="10"/>
    </row>
    <row r="279" spans="1:9">
      <c r="A279" s="10"/>
      <c r="B279" s="10"/>
      <c r="C279" s="10"/>
      <c r="D279" s="10"/>
      <c r="E279" s="10"/>
      <c r="F279" s="10"/>
      <c r="G279" s="10"/>
      <c r="H279" s="10"/>
      <c r="I279" s="10"/>
    </row>
    <row r="280" spans="1:9">
      <c r="A280" s="10"/>
      <c r="B280" s="10"/>
      <c r="C280" s="10"/>
      <c r="D280" s="10"/>
      <c r="E280" s="10"/>
      <c r="F280" s="10"/>
      <c r="G280" s="10"/>
      <c r="H280" s="10"/>
      <c r="I280" s="10"/>
    </row>
    <row r="281" spans="1:9">
      <c r="A281" s="10"/>
      <c r="B281" s="10"/>
      <c r="C281" s="10"/>
      <c r="D281" s="10"/>
      <c r="E281" s="10"/>
      <c r="F281" s="10"/>
      <c r="G281" s="10"/>
      <c r="H281" s="10"/>
      <c r="I281" s="10"/>
    </row>
    <row r="282" spans="1:9">
      <c r="A282" s="10"/>
      <c r="B282" s="10"/>
      <c r="C282" s="10"/>
      <c r="D282" s="10"/>
      <c r="E282" s="10"/>
      <c r="F282" s="10"/>
      <c r="G282" s="10"/>
      <c r="H282" s="10"/>
      <c r="I282" s="10"/>
    </row>
    <row r="283" spans="1:9">
      <c r="A283" s="10"/>
      <c r="B283" s="10"/>
      <c r="C283" s="10"/>
      <c r="D283" s="10"/>
      <c r="E283" s="10"/>
      <c r="F283" s="10"/>
      <c r="G283" s="10"/>
      <c r="H283" s="10"/>
      <c r="I283" s="10"/>
    </row>
    <row r="284" spans="1:9">
      <c r="A284" s="10"/>
      <c r="B284" s="10"/>
      <c r="C284" s="10"/>
      <c r="D284" s="10"/>
      <c r="E284" s="10"/>
      <c r="F284" s="10"/>
      <c r="G284" s="10"/>
      <c r="H284" s="10"/>
      <c r="I284" s="10"/>
    </row>
    <row r="285" spans="1:9">
      <c r="A285" s="10"/>
      <c r="B285" s="10"/>
      <c r="C285" s="10"/>
      <c r="D285" s="10"/>
      <c r="E285" s="10"/>
      <c r="F285" s="10"/>
      <c r="G285" s="10"/>
      <c r="H285" s="10"/>
      <c r="I285" s="10"/>
    </row>
    <row r="286" spans="1:9">
      <c r="A286" s="10"/>
      <c r="B286" s="10"/>
      <c r="C286" s="10"/>
      <c r="D286" s="10"/>
      <c r="E286" s="10"/>
      <c r="F286" s="10"/>
      <c r="G286" s="10"/>
      <c r="H286" s="10"/>
      <c r="I286" s="10"/>
    </row>
    <row r="287" spans="1:9">
      <c r="A287" s="10"/>
      <c r="B287" s="10"/>
      <c r="C287" s="10"/>
      <c r="D287" s="10"/>
      <c r="E287" s="10"/>
      <c r="F287" s="10"/>
      <c r="G287" s="10"/>
      <c r="H287" s="10"/>
      <c r="I287" s="10"/>
    </row>
    <row r="288" spans="1:9">
      <c r="A288" s="10"/>
      <c r="B288" s="10"/>
      <c r="C288" s="10"/>
      <c r="D288" s="10"/>
      <c r="E288" s="10"/>
      <c r="F288" s="10"/>
      <c r="G288" s="10"/>
      <c r="H288" s="10"/>
      <c r="I288" s="10"/>
    </row>
    <row r="289" spans="1:9">
      <c r="A289" s="10"/>
      <c r="B289" s="10"/>
      <c r="C289" s="10"/>
      <c r="D289" s="10"/>
      <c r="E289" s="10"/>
      <c r="F289" s="10"/>
      <c r="G289" s="10"/>
      <c r="H289" s="10"/>
      <c r="I289" s="10"/>
    </row>
    <row r="290" spans="1:9">
      <c r="A290" s="10"/>
      <c r="B290" s="10"/>
      <c r="C290" s="10"/>
      <c r="D290" s="10"/>
      <c r="E290" s="10"/>
      <c r="F290" s="10"/>
      <c r="G290" s="10"/>
      <c r="H290" s="10"/>
      <c r="I290" s="10"/>
    </row>
    <row r="291" spans="1:9">
      <c r="A291" s="10"/>
      <c r="B291" s="10"/>
      <c r="C291" s="10"/>
      <c r="D291" s="10"/>
      <c r="E291" s="10"/>
      <c r="F291" s="10"/>
      <c r="G291" s="10"/>
      <c r="H291" s="10"/>
      <c r="I291" s="10"/>
    </row>
    <row r="292" spans="1:9">
      <c r="A292" s="10"/>
      <c r="B292" s="10"/>
      <c r="C292" s="10"/>
      <c r="D292" s="10"/>
      <c r="E292" s="10"/>
      <c r="F292" s="10"/>
      <c r="G292" s="10"/>
      <c r="H292" s="10"/>
      <c r="I292" s="10"/>
    </row>
    <row r="293" spans="1:9">
      <c r="A293" s="10"/>
      <c r="B293" s="10"/>
      <c r="C293" s="10"/>
      <c r="D293" s="10"/>
      <c r="E293" s="10"/>
      <c r="F293" s="10"/>
      <c r="G293" s="10"/>
      <c r="H293" s="10"/>
      <c r="I293" s="10"/>
    </row>
    <row r="294" spans="1:9">
      <c r="A294" s="10"/>
      <c r="B294" s="10"/>
      <c r="C294" s="10"/>
      <c r="D294" s="10"/>
      <c r="E294" s="10"/>
      <c r="F294" s="10"/>
      <c r="G294" s="10"/>
      <c r="H294" s="10"/>
      <c r="I294" s="10"/>
    </row>
    <row r="295" spans="1:9">
      <c r="A295" s="10"/>
      <c r="B295" s="10"/>
      <c r="C295" s="10"/>
      <c r="D295" s="10"/>
      <c r="E295" s="10"/>
      <c r="F295" s="10"/>
      <c r="G295" s="10"/>
      <c r="H295" s="10"/>
      <c r="I295" s="10"/>
    </row>
    <row r="296" spans="1:9">
      <c r="A296" s="10"/>
      <c r="B296" s="10"/>
      <c r="C296" s="10"/>
      <c r="D296" s="10"/>
      <c r="E296" s="10"/>
      <c r="F296" s="10"/>
      <c r="G296" s="10"/>
      <c r="H296" s="10"/>
      <c r="I296" s="10"/>
    </row>
    <row r="297" spans="1:9">
      <c r="A297" s="10"/>
      <c r="B297" s="10"/>
      <c r="C297" s="10"/>
      <c r="D297" s="10"/>
      <c r="E297" s="10"/>
      <c r="F297" s="10"/>
      <c r="G297" s="10"/>
      <c r="H297" s="10"/>
      <c r="I297" s="10"/>
    </row>
    <row r="298" spans="1:9">
      <c r="A298" s="10"/>
      <c r="B298" s="10"/>
      <c r="C298" s="10"/>
      <c r="D298" s="10"/>
      <c r="E298" s="10"/>
      <c r="F298" s="10"/>
      <c r="G298" s="10"/>
      <c r="H298" s="10"/>
      <c r="I298" s="10"/>
    </row>
    <row r="299" spans="1:9">
      <c r="A299" s="10"/>
      <c r="B299" s="10"/>
      <c r="C299" s="10"/>
      <c r="D299" s="10"/>
      <c r="E299" s="10"/>
      <c r="F299" s="10"/>
      <c r="G299" s="10"/>
      <c r="H299" s="10"/>
      <c r="I299" s="10"/>
    </row>
    <row r="300" spans="1:9">
      <c r="A300" s="10"/>
      <c r="B300" s="10"/>
      <c r="C300" s="10"/>
      <c r="D300" s="10"/>
      <c r="E300" s="10"/>
      <c r="F300" s="10"/>
      <c r="G300" s="10"/>
      <c r="H300" s="10"/>
      <c r="I300" s="10"/>
    </row>
    <row r="301" spans="1:9">
      <c r="A301" s="10"/>
      <c r="B301" s="10"/>
      <c r="C301" s="10"/>
      <c r="D301" s="10"/>
      <c r="E301" s="10"/>
      <c r="F301" s="10"/>
      <c r="G301" s="10"/>
      <c r="H301" s="10"/>
      <c r="I301" s="10"/>
    </row>
    <row r="302" spans="1:9">
      <c r="A302" s="10"/>
      <c r="B302" s="10"/>
      <c r="C302" s="10"/>
      <c r="D302" s="10"/>
      <c r="E302" s="10"/>
      <c r="F302" s="10"/>
      <c r="G302" s="10"/>
      <c r="H302" s="10"/>
      <c r="I302" s="10"/>
    </row>
    <row r="303" spans="1:9">
      <c r="A303" s="10"/>
      <c r="B303" s="10"/>
      <c r="C303" s="10"/>
      <c r="D303" s="10"/>
      <c r="E303" s="10"/>
      <c r="F303" s="10"/>
      <c r="G303" s="10"/>
      <c r="H303" s="10"/>
      <c r="I303" s="10"/>
    </row>
    <row r="304" spans="1:9">
      <c r="A304" s="10"/>
      <c r="B304" s="10"/>
      <c r="C304" s="10"/>
      <c r="D304" s="10"/>
      <c r="E304" s="10"/>
      <c r="F304" s="10"/>
      <c r="G304" s="10"/>
      <c r="H304" s="10"/>
      <c r="I304" s="10"/>
    </row>
    <row r="305" spans="1:9">
      <c r="A305" s="10"/>
      <c r="B305" s="10"/>
      <c r="C305" s="10"/>
      <c r="D305" s="10"/>
      <c r="E305" s="10"/>
      <c r="F305" s="10"/>
      <c r="G305" s="10"/>
      <c r="H305" s="10"/>
      <c r="I305" s="10"/>
    </row>
    <row r="306" spans="1:9">
      <c r="A306" s="10"/>
      <c r="B306" s="10"/>
      <c r="C306" s="10"/>
      <c r="D306" s="10"/>
      <c r="E306" s="10"/>
      <c r="F306" s="10"/>
      <c r="G306" s="10"/>
      <c r="H306" s="10"/>
      <c r="I306" s="10"/>
    </row>
    <row r="307" spans="1:9">
      <c r="A307" s="10"/>
      <c r="B307" s="10"/>
      <c r="C307" s="10"/>
      <c r="D307" s="10"/>
      <c r="E307" s="10"/>
      <c r="F307" s="10"/>
      <c r="G307" s="10"/>
      <c r="H307" s="10"/>
      <c r="I307" s="10"/>
    </row>
    <row r="308" spans="1:9">
      <c r="A308" s="10"/>
      <c r="B308" s="10"/>
      <c r="C308" s="10"/>
      <c r="D308" s="10"/>
      <c r="E308" s="10"/>
      <c r="F308" s="10"/>
      <c r="G308" s="10"/>
      <c r="H308" s="10"/>
      <c r="I308" s="10"/>
    </row>
    <row r="309" spans="1:9">
      <c r="A309" s="10"/>
      <c r="B309" s="10"/>
      <c r="C309" s="10"/>
      <c r="D309" s="10"/>
      <c r="E309" s="10"/>
      <c r="F309" s="10"/>
      <c r="G309" s="10"/>
      <c r="H309" s="10"/>
      <c r="I309" s="10"/>
    </row>
    <row r="310" spans="1:9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>
      <c r="A378" s="10"/>
      <c r="B378" s="10"/>
      <c r="C378" s="10"/>
      <c r="D378" s="10"/>
      <c r="E378" s="10"/>
      <c r="F378" s="10"/>
      <c r="G378" s="10"/>
      <c r="H378" s="10"/>
      <c r="I378" s="10"/>
    </row>
  </sheetData>
  <mergeCells count="12">
    <mergeCell ref="B148:B154"/>
    <mergeCell ref="B155:B160"/>
    <mergeCell ref="B161:B173"/>
    <mergeCell ref="B174:B183"/>
    <mergeCell ref="A155:A183"/>
    <mergeCell ref="A5:A154"/>
    <mergeCell ref="B5:B41"/>
    <mergeCell ref="B42:B70"/>
    <mergeCell ref="B71:B110"/>
    <mergeCell ref="B111:B126"/>
    <mergeCell ref="B127:B139"/>
    <mergeCell ref="B140:B14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6F531-7701-1E42-AE41-71ECD7430579}">
  <dimension ref="A1:J16"/>
  <sheetViews>
    <sheetView workbookViewId="0">
      <selection activeCell="A14" sqref="A14"/>
    </sheetView>
  </sheetViews>
  <sheetFormatPr baseColWidth="10" defaultColWidth="10.83203125" defaultRowHeight="16"/>
  <cols>
    <col min="1" max="1" width="25" customWidth="1"/>
    <col min="3" max="3" width="33.83203125" bestFit="1" customWidth="1"/>
    <col min="4" max="4" width="28.6640625" bestFit="1" customWidth="1"/>
    <col min="5" max="5" width="19.6640625" bestFit="1" customWidth="1"/>
    <col min="6" max="6" width="16.83203125" bestFit="1" customWidth="1"/>
    <col min="7" max="7" width="10.33203125" customWidth="1"/>
    <col min="8" max="8" width="27.33203125" bestFit="1" customWidth="1"/>
    <col min="9" max="9" width="17" bestFit="1" customWidth="1"/>
    <col min="10" max="10" width="22.5" bestFit="1" customWidth="1"/>
  </cols>
  <sheetData>
    <row r="1" spans="1:10">
      <c r="A1" s="10" t="s">
        <v>262</v>
      </c>
    </row>
    <row r="2" spans="1:10" ht="17" thickBot="1"/>
    <row r="3" spans="1:10" ht="17" thickBot="1">
      <c r="C3" s="212" t="s">
        <v>239</v>
      </c>
      <c r="D3" s="213" t="s">
        <v>240</v>
      </c>
      <c r="E3" s="241" t="s">
        <v>133</v>
      </c>
      <c r="F3" s="244" t="s">
        <v>241</v>
      </c>
      <c r="H3" s="260" t="s">
        <v>257</v>
      </c>
      <c r="I3" s="261" t="s">
        <v>212</v>
      </c>
      <c r="J3" s="262" t="s">
        <v>256</v>
      </c>
    </row>
    <row r="4" spans="1:10" ht="17" thickBot="1">
      <c r="A4" s="361" t="s">
        <v>10</v>
      </c>
      <c r="B4" s="214" t="s">
        <v>134</v>
      </c>
      <c r="C4" s="87">
        <v>43</v>
      </c>
      <c r="D4" s="215">
        <v>28</v>
      </c>
      <c r="E4" s="214">
        <v>704</v>
      </c>
      <c r="F4" s="246">
        <v>775</v>
      </c>
      <c r="H4" s="257">
        <v>4881</v>
      </c>
      <c r="I4" s="258">
        <v>5268</v>
      </c>
      <c r="J4" s="259">
        <v>92.653758542141233</v>
      </c>
    </row>
    <row r="5" spans="1:10">
      <c r="A5" s="362"/>
      <c r="B5" s="209" t="s">
        <v>135</v>
      </c>
      <c r="C5" s="1">
        <v>22</v>
      </c>
      <c r="D5" s="208">
        <v>10</v>
      </c>
      <c r="E5" s="209">
        <v>585</v>
      </c>
      <c r="F5" s="242">
        <v>617</v>
      </c>
    </row>
    <row r="6" spans="1:10">
      <c r="A6" s="362"/>
      <c r="B6" s="209" t="s">
        <v>136</v>
      </c>
      <c r="C6" s="1">
        <v>18</v>
      </c>
      <c r="D6" s="208">
        <v>18</v>
      </c>
      <c r="E6" s="209">
        <v>646</v>
      </c>
      <c r="F6" s="242">
        <v>682</v>
      </c>
    </row>
    <row r="7" spans="1:10">
      <c r="A7" s="362"/>
      <c r="B7" s="209" t="s">
        <v>137</v>
      </c>
      <c r="C7" s="1">
        <v>28</v>
      </c>
      <c r="D7" s="208">
        <v>18</v>
      </c>
      <c r="E7" s="209">
        <v>484</v>
      </c>
      <c r="F7" s="242">
        <v>530</v>
      </c>
    </row>
    <row r="8" spans="1:10">
      <c r="A8" s="362"/>
      <c r="B8" s="209" t="s">
        <v>138</v>
      </c>
      <c r="C8" s="1">
        <v>50</v>
      </c>
      <c r="D8" s="208">
        <v>19</v>
      </c>
      <c r="E8" s="209">
        <v>795</v>
      </c>
      <c r="F8" s="242">
        <v>864</v>
      </c>
    </row>
    <row r="9" spans="1:10" ht="17" thickBot="1">
      <c r="A9" s="363"/>
      <c r="B9" s="216" t="s">
        <v>139</v>
      </c>
      <c r="C9" s="210">
        <v>26</v>
      </c>
      <c r="D9" s="211">
        <v>17</v>
      </c>
      <c r="E9" s="216">
        <v>498</v>
      </c>
      <c r="F9" s="243">
        <v>541</v>
      </c>
    </row>
    <row r="10" spans="1:10" ht="17" thickBot="1">
      <c r="A10" s="361" t="s">
        <v>11</v>
      </c>
      <c r="B10" s="214" t="s">
        <v>134</v>
      </c>
      <c r="C10" s="87">
        <v>14</v>
      </c>
      <c r="D10" s="215">
        <v>11</v>
      </c>
      <c r="E10" s="214">
        <v>380</v>
      </c>
      <c r="F10" s="245">
        <v>405</v>
      </c>
    </row>
    <row r="11" spans="1:10" ht="17" thickBot="1">
      <c r="A11" s="362"/>
      <c r="B11" s="214" t="s">
        <v>135</v>
      </c>
      <c r="C11" s="1">
        <v>11</v>
      </c>
      <c r="D11" s="208">
        <v>11</v>
      </c>
      <c r="E11" s="209">
        <v>251</v>
      </c>
      <c r="F11" s="242">
        <v>273</v>
      </c>
    </row>
    <row r="12" spans="1:10" ht="17" thickBot="1">
      <c r="A12" s="362"/>
      <c r="B12" s="214" t="s">
        <v>136</v>
      </c>
      <c r="C12" s="1">
        <v>14</v>
      </c>
      <c r="D12" s="208">
        <v>10</v>
      </c>
      <c r="E12" s="209">
        <v>324</v>
      </c>
      <c r="F12" s="242">
        <v>348</v>
      </c>
    </row>
    <row r="13" spans="1:10" ht="17" thickBot="1">
      <c r="A13" s="363"/>
      <c r="B13" s="217" t="s">
        <v>137</v>
      </c>
      <c r="C13" s="210">
        <v>11</v>
      </c>
      <c r="D13" s="211">
        <v>8</v>
      </c>
      <c r="E13" s="216">
        <v>214</v>
      </c>
      <c r="F13" s="243">
        <v>233</v>
      </c>
    </row>
    <row r="16" spans="1:10">
      <c r="C16" t="s">
        <v>261</v>
      </c>
    </row>
  </sheetData>
  <mergeCells count="2">
    <mergeCell ref="A4:A9"/>
    <mergeCell ref="A10:A13"/>
  </mergeCells>
  <phoneticPr fontId="4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51E95-21A3-F74A-ACD8-F8E99F104400}">
  <dimension ref="A1:J70"/>
  <sheetViews>
    <sheetView tabSelected="1" zoomScale="70" zoomScaleNormal="70" workbookViewId="0">
      <selection activeCell="H21" sqref="H21"/>
    </sheetView>
  </sheetViews>
  <sheetFormatPr baseColWidth="10" defaultColWidth="10.83203125" defaultRowHeight="16"/>
  <cols>
    <col min="3" max="3" width="35" style="177" bestFit="1" customWidth="1"/>
    <col min="4" max="4" width="12.1640625" style="177" bestFit="1" customWidth="1"/>
    <col min="5" max="5" width="32.5" bestFit="1" customWidth="1"/>
  </cols>
  <sheetData>
    <row r="1" spans="1:10">
      <c r="A1" s="296" t="s">
        <v>260</v>
      </c>
      <c r="B1" s="10"/>
      <c r="C1" s="13"/>
      <c r="D1" s="13"/>
      <c r="E1" s="10"/>
      <c r="F1" s="10"/>
      <c r="G1" s="10"/>
      <c r="H1" s="10"/>
      <c r="I1" s="10"/>
      <c r="J1" s="10"/>
    </row>
    <row r="2" spans="1:10">
      <c r="A2" s="10"/>
      <c r="B2" s="10"/>
      <c r="C2" s="13"/>
      <c r="D2" s="13"/>
      <c r="E2" s="10"/>
      <c r="F2" s="10"/>
      <c r="G2" s="10"/>
      <c r="H2" s="10"/>
      <c r="I2" s="10"/>
      <c r="J2" s="10"/>
    </row>
    <row r="3" spans="1:10" ht="17" thickBot="1">
      <c r="A3" s="10"/>
      <c r="B3" s="10"/>
      <c r="C3" s="13"/>
      <c r="D3" s="13"/>
      <c r="E3" s="10"/>
      <c r="F3" s="10"/>
      <c r="G3" s="10"/>
      <c r="H3" s="10"/>
      <c r="I3" s="10"/>
      <c r="J3" s="10"/>
    </row>
    <row r="4" spans="1:10" ht="17" thickBot="1">
      <c r="A4" s="10"/>
      <c r="B4" s="10"/>
      <c r="C4" s="178" t="s">
        <v>234</v>
      </c>
      <c r="D4" s="179" t="s">
        <v>235</v>
      </c>
      <c r="E4" s="118" t="s">
        <v>221</v>
      </c>
      <c r="F4" s="10"/>
      <c r="G4" s="10"/>
      <c r="H4" s="50"/>
      <c r="I4" s="230" t="s">
        <v>99</v>
      </c>
      <c r="J4" s="231" t="s">
        <v>97</v>
      </c>
    </row>
    <row r="5" spans="1:10">
      <c r="A5" s="361" t="s">
        <v>10</v>
      </c>
      <c r="B5" s="365" t="s">
        <v>134</v>
      </c>
      <c r="C5" s="226">
        <v>-0.59</v>
      </c>
      <c r="D5" s="219">
        <v>0.09</v>
      </c>
      <c r="E5" s="220">
        <v>-13.111111111111111</v>
      </c>
      <c r="H5" s="232" t="s">
        <v>94</v>
      </c>
      <c r="I5" s="87">
        <v>20</v>
      </c>
      <c r="J5" s="88">
        <v>31.746031746031743</v>
      </c>
    </row>
    <row r="6" spans="1:10">
      <c r="A6" s="362"/>
      <c r="B6" s="366"/>
      <c r="C6" s="227">
        <v>0</v>
      </c>
      <c r="D6" s="218">
        <v>7.9000000000000001E-2</v>
      </c>
      <c r="E6" s="221">
        <v>0</v>
      </c>
      <c r="H6" s="233" t="s">
        <v>95</v>
      </c>
      <c r="I6" s="1">
        <v>38</v>
      </c>
      <c r="J6" s="2">
        <v>60.317460317460316</v>
      </c>
    </row>
    <row r="7" spans="1:10" ht="17" thickBot="1">
      <c r="A7" s="362"/>
      <c r="B7" s="366"/>
      <c r="C7" s="227">
        <v>-3.5000000000000003E-2</v>
      </c>
      <c r="D7" s="218">
        <v>9.8000000000000004E-2</v>
      </c>
      <c r="E7" s="221">
        <v>-0.7142857142857143</v>
      </c>
      <c r="H7" s="234" t="s">
        <v>96</v>
      </c>
      <c r="I7" s="210">
        <v>5</v>
      </c>
      <c r="J7" s="3">
        <v>7.9365079365079358</v>
      </c>
    </row>
    <row r="8" spans="1:10">
      <c r="A8" s="362"/>
      <c r="B8" s="366"/>
      <c r="C8" s="227">
        <v>-2.7E-2</v>
      </c>
      <c r="D8" s="218">
        <v>0.156</v>
      </c>
      <c r="E8" s="221">
        <v>-0.34615384615384615</v>
      </c>
    </row>
    <row r="9" spans="1:10">
      <c r="A9" s="362"/>
      <c r="B9" s="366"/>
      <c r="C9" s="227">
        <v>-2.9000000000000001E-2</v>
      </c>
      <c r="D9" s="218">
        <v>8.4000000000000005E-2</v>
      </c>
      <c r="E9" s="221">
        <v>-0.69047619047619047</v>
      </c>
    </row>
    <row r="10" spans="1:10">
      <c r="A10" s="362"/>
      <c r="B10" s="366"/>
      <c r="C10" s="227">
        <v>-0.09</v>
      </c>
      <c r="D10" s="218">
        <v>0.10199999999999999</v>
      </c>
      <c r="E10" s="221">
        <v>-1.7647058823529411</v>
      </c>
    </row>
    <row r="11" spans="1:10">
      <c r="A11" s="362"/>
      <c r="B11" s="366"/>
      <c r="C11" s="227">
        <v>-8.7999999999999995E-2</v>
      </c>
      <c r="D11" s="218">
        <v>0.10299999999999999</v>
      </c>
      <c r="E11" s="221">
        <v>-1.7087378640776698</v>
      </c>
    </row>
    <row r="12" spans="1:10">
      <c r="A12" s="362"/>
      <c r="B12" s="366"/>
      <c r="C12" s="227">
        <v>-6.0999999999999999E-2</v>
      </c>
      <c r="D12" s="218">
        <v>9.6000000000000002E-2</v>
      </c>
      <c r="E12" s="221">
        <v>-1.2708333333333333</v>
      </c>
    </row>
    <row r="13" spans="1:10">
      <c r="A13" s="362"/>
      <c r="B13" s="366"/>
      <c r="C13" s="227">
        <v>0</v>
      </c>
      <c r="D13" s="218">
        <v>8.1000000000000003E-2</v>
      </c>
      <c r="E13" s="221">
        <v>0</v>
      </c>
    </row>
    <row r="14" spans="1:10">
      <c r="A14" s="362"/>
      <c r="B14" s="366"/>
      <c r="C14" s="227">
        <v>-9.1999999999999998E-2</v>
      </c>
      <c r="D14" s="218">
        <v>0.10299999999999999</v>
      </c>
      <c r="E14" s="221">
        <v>-1.7864077669902914</v>
      </c>
    </row>
    <row r="15" spans="1:10">
      <c r="A15" s="362"/>
      <c r="B15" s="366"/>
      <c r="C15" s="227">
        <v>-2.8000000000000001E-2</v>
      </c>
      <c r="D15" s="218">
        <v>8.6999999999999994E-2</v>
      </c>
      <c r="E15" s="221">
        <v>-0.64367816091954033</v>
      </c>
    </row>
    <row r="16" spans="1:10">
      <c r="A16" s="362"/>
      <c r="B16" s="366"/>
      <c r="C16" s="227">
        <v>-0.03</v>
      </c>
      <c r="D16" s="218">
        <v>9.8000000000000004E-2</v>
      </c>
      <c r="E16" s="221">
        <v>-0.61224489795918358</v>
      </c>
    </row>
    <row r="17" spans="1:5">
      <c r="A17" s="362"/>
      <c r="B17" s="366"/>
      <c r="C17" s="227">
        <v>2.9000000000000001E-2</v>
      </c>
      <c r="D17" s="218">
        <v>7.4999999999999997E-2</v>
      </c>
      <c r="E17" s="221">
        <v>0.77333333333333343</v>
      </c>
    </row>
    <row r="18" spans="1:5">
      <c r="A18" s="362"/>
      <c r="B18" s="366"/>
      <c r="C18" s="227">
        <v>0</v>
      </c>
      <c r="D18" s="218">
        <v>7.8E-2</v>
      </c>
      <c r="E18" s="221">
        <v>0</v>
      </c>
    </row>
    <row r="19" spans="1:5">
      <c r="A19" s="362"/>
      <c r="B19" s="366"/>
      <c r="C19" s="227">
        <v>5.7000000000000002E-2</v>
      </c>
      <c r="D19" s="218">
        <v>0.113</v>
      </c>
      <c r="E19" s="221">
        <v>1.0088495575221239</v>
      </c>
    </row>
    <row r="20" spans="1:5">
      <c r="A20" s="362"/>
      <c r="B20" s="366"/>
      <c r="C20" s="227">
        <v>0</v>
      </c>
      <c r="D20" s="218">
        <v>0.08</v>
      </c>
      <c r="E20" s="221">
        <v>0</v>
      </c>
    </row>
    <row r="21" spans="1:5">
      <c r="A21" s="362"/>
      <c r="B21" s="366"/>
      <c r="C21" s="227">
        <v>0.06</v>
      </c>
      <c r="D21" s="218">
        <v>0.127</v>
      </c>
      <c r="E21" s="221">
        <v>0.94488188976377951</v>
      </c>
    </row>
    <row r="22" spans="1:5">
      <c r="A22" s="362"/>
      <c r="B22" s="366"/>
      <c r="C22" s="227">
        <v>-9.0999999999999998E-2</v>
      </c>
      <c r="D22" s="218">
        <v>0.12</v>
      </c>
      <c r="E22" s="221">
        <v>-1.5166666666666666</v>
      </c>
    </row>
    <row r="23" spans="1:5">
      <c r="A23" s="362"/>
      <c r="B23" s="366"/>
      <c r="C23" s="227">
        <v>-6.0999999999999999E-2</v>
      </c>
      <c r="D23" s="218">
        <v>8.6999999999999994E-2</v>
      </c>
      <c r="E23" s="221">
        <v>-1.4022988505747127</v>
      </c>
    </row>
    <row r="24" spans="1:5">
      <c r="A24" s="362"/>
      <c r="B24" s="366" t="s">
        <v>135</v>
      </c>
      <c r="C24" s="227">
        <v>8.8999999999999996E-2</v>
      </c>
      <c r="D24" s="218">
        <v>0.156</v>
      </c>
      <c r="E24" s="221">
        <v>1.141025641025641</v>
      </c>
    </row>
    <row r="25" spans="1:5">
      <c r="A25" s="362"/>
      <c r="B25" s="366"/>
      <c r="C25" s="227">
        <v>0.06</v>
      </c>
      <c r="D25" s="218">
        <v>0.108</v>
      </c>
      <c r="E25" s="221">
        <v>1.1111111111111112</v>
      </c>
    </row>
    <row r="26" spans="1:5">
      <c r="A26" s="362"/>
      <c r="B26" s="366"/>
      <c r="C26" s="227">
        <v>-0.12</v>
      </c>
      <c r="D26" s="218">
        <v>0.115</v>
      </c>
      <c r="E26" s="221">
        <v>-2.0869565217391304</v>
      </c>
    </row>
    <row r="27" spans="1:5">
      <c r="A27" s="362"/>
      <c r="B27" s="366"/>
      <c r="C27" s="227">
        <v>0</v>
      </c>
      <c r="D27" s="218">
        <v>0.115</v>
      </c>
      <c r="E27" s="221">
        <v>0</v>
      </c>
    </row>
    <row r="28" spans="1:5">
      <c r="A28" s="362"/>
      <c r="B28" s="366"/>
      <c r="C28" s="227">
        <v>-5.8999999999999997E-2</v>
      </c>
      <c r="D28" s="218">
        <v>8.8999999999999996E-2</v>
      </c>
      <c r="E28" s="221">
        <v>-1.3258426966292134</v>
      </c>
    </row>
    <row r="29" spans="1:5">
      <c r="A29" s="362"/>
      <c r="B29" s="366"/>
      <c r="C29" s="227">
        <v>-8.6999999999999994E-2</v>
      </c>
      <c r="D29" s="218">
        <v>0.107</v>
      </c>
      <c r="E29" s="221">
        <v>-1.6261682242990654</v>
      </c>
    </row>
    <row r="30" spans="1:5">
      <c r="A30" s="362"/>
      <c r="B30" s="366"/>
      <c r="C30" s="227">
        <v>0</v>
      </c>
      <c r="D30" s="218">
        <v>9.6000000000000002E-2</v>
      </c>
      <c r="E30" s="221">
        <v>0</v>
      </c>
    </row>
    <row r="31" spans="1:5">
      <c r="A31" s="362"/>
      <c r="B31" s="366"/>
      <c r="C31" s="227">
        <v>0.03</v>
      </c>
      <c r="D31" s="218">
        <v>6.0999999999999999E-2</v>
      </c>
      <c r="E31" s="221">
        <v>0.98360655737704916</v>
      </c>
    </row>
    <row r="32" spans="1:5">
      <c r="A32" s="362"/>
      <c r="B32" s="366"/>
      <c r="C32" s="227">
        <v>-0.03</v>
      </c>
      <c r="D32" s="218">
        <v>7.4999999999999997E-2</v>
      </c>
      <c r="E32" s="221">
        <v>-0.8</v>
      </c>
    </row>
    <row r="33" spans="1:5">
      <c r="A33" s="362"/>
      <c r="B33" s="366"/>
      <c r="C33" s="227">
        <v>-6.0999999999999999E-2</v>
      </c>
      <c r="D33" s="218">
        <v>0.156</v>
      </c>
      <c r="E33" s="221">
        <v>-0.78205128205128205</v>
      </c>
    </row>
    <row r="34" spans="1:5">
      <c r="A34" s="362"/>
      <c r="B34" s="366"/>
      <c r="C34" s="227">
        <v>2.9000000000000001E-2</v>
      </c>
      <c r="D34" s="218">
        <v>5.2999999999999999E-2</v>
      </c>
      <c r="E34" s="221">
        <v>1.0943396226415094</v>
      </c>
    </row>
    <row r="35" spans="1:5">
      <c r="A35" s="362"/>
      <c r="B35" s="366"/>
      <c r="C35" s="227">
        <v>-0.06</v>
      </c>
      <c r="D35" s="218">
        <v>0.1</v>
      </c>
      <c r="E35" s="221">
        <v>-1.2</v>
      </c>
    </row>
    <row r="36" spans="1:5">
      <c r="A36" s="362"/>
      <c r="B36" s="366"/>
      <c r="C36" s="227">
        <v>2.9000000000000001E-2</v>
      </c>
      <c r="D36" s="218">
        <v>7.0999999999999994E-2</v>
      </c>
      <c r="E36" s="221">
        <v>0.81690140845070436</v>
      </c>
    </row>
    <row r="37" spans="1:5">
      <c r="A37" s="362"/>
      <c r="B37" s="366"/>
      <c r="C37" s="227">
        <v>-9.0999999999999998E-2</v>
      </c>
      <c r="D37" s="218">
        <v>9.4E-2</v>
      </c>
      <c r="E37" s="221">
        <v>-1.9361702127659575</v>
      </c>
    </row>
    <row r="38" spans="1:5">
      <c r="A38" s="362"/>
      <c r="B38" s="366"/>
      <c r="C38" s="227">
        <v>-2.9000000000000001E-2</v>
      </c>
      <c r="D38" s="218">
        <v>0.108</v>
      </c>
      <c r="E38" s="221">
        <v>-0.53703703703703709</v>
      </c>
    </row>
    <row r="39" spans="1:5">
      <c r="A39" s="362"/>
      <c r="B39" s="366"/>
      <c r="C39" s="227">
        <v>-0.03</v>
      </c>
      <c r="D39" s="218">
        <v>0.10199999999999999</v>
      </c>
      <c r="E39" s="221">
        <v>-0.58823529411764708</v>
      </c>
    </row>
    <row r="40" spans="1:5">
      <c r="A40" s="362"/>
      <c r="B40" s="366"/>
      <c r="C40" s="227">
        <v>2.9000000000000001E-2</v>
      </c>
      <c r="D40" s="218">
        <v>7.0000000000000007E-2</v>
      </c>
      <c r="E40" s="221">
        <v>0.82857142857142851</v>
      </c>
    </row>
    <row r="41" spans="1:5">
      <c r="A41" s="362"/>
      <c r="B41" s="366"/>
      <c r="C41" s="227">
        <v>0</v>
      </c>
      <c r="D41" s="218">
        <v>0.111</v>
      </c>
      <c r="E41" s="221">
        <v>0</v>
      </c>
    </row>
    <row r="42" spans="1:5">
      <c r="A42" s="362"/>
      <c r="B42" s="366"/>
      <c r="C42" s="227">
        <v>-0.06</v>
      </c>
      <c r="D42" s="218">
        <v>8.2000000000000003E-2</v>
      </c>
      <c r="E42" s="221">
        <v>-1.4634146341463414</v>
      </c>
    </row>
    <row r="43" spans="1:5">
      <c r="A43" s="362"/>
      <c r="B43" s="366"/>
      <c r="C43" s="227">
        <v>0</v>
      </c>
      <c r="D43" s="218">
        <v>8.5000000000000006E-2</v>
      </c>
      <c r="E43" s="221">
        <v>0</v>
      </c>
    </row>
    <row r="44" spans="1:5" ht="17" thickBot="1">
      <c r="A44" s="363"/>
      <c r="B44" s="367"/>
      <c r="C44" s="228">
        <v>-2.9000000000000001E-2</v>
      </c>
      <c r="D44" s="222">
        <v>0.11799999999999999</v>
      </c>
      <c r="E44" s="223">
        <v>-0.49152542372881364</v>
      </c>
    </row>
    <row r="45" spans="1:5">
      <c r="A45" s="364" t="s">
        <v>11</v>
      </c>
      <c r="B45" s="368" t="s">
        <v>134</v>
      </c>
      <c r="C45" s="229">
        <v>-2.9000000000000001E-2</v>
      </c>
      <c r="D45" s="224">
        <v>0.121</v>
      </c>
      <c r="E45" s="225">
        <v>-0.47933884297520662</v>
      </c>
    </row>
    <row r="46" spans="1:5">
      <c r="A46" s="362"/>
      <c r="B46" s="366"/>
      <c r="C46" s="227">
        <v>-8.5000000000000006E-2</v>
      </c>
      <c r="D46" s="218">
        <v>0.111</v>
      </c>
      <c r="E46" s="221">
        <v>-1.5315315315315317</v>
      </c>
    </row>
    <row r="47" spans="1:5">
      <c r="A47" s="362"/>
      <c r="B47" s="366"/>
      <c r="C47" s="227">
        <v>0</v>
      </c>
      <c r="D47" s="218">
        <v>9.0999999999999998E-2</v>
      </c>
      <c r="E47" s="221">
        <v>0</v>
      </c>
    </row>
    <row r="48" spans="1:5">
      <c r="A48" s="362"/>
      <c r="B48" s="366"/>
      <c r="C48" s="227">
        <v>0.03</v>
      </c>
      <c r="D48" s="218">
        <v>8.6999999999999994E-2</v>
      </c>
      <c r="E48" s="221">
        <v>0.68965517241379315</v>
      </c>
    </row>
    <row r="49" spans="1:5">
      <c r="A49" s="362"/>
      <c r="B49" s="366"/>
      <c r="C49" s="227">
        <v>-5.8999999999999997E-2</v>
      </c>
      <c r="D49" s="218">
        <v>0.10299999999999999</v>
      </c>
      <c r="E49" s="221">
        <v>-1.145631067961165</v>
      </c>
    </row>
    <row r="50" spans="1:5">
      <c r="A50" s="362"/>
      <c r="B50" s="366"/>
      <c r="C50" s="227">
        <v>-0.03</v>
      </c>
      <c r="D50" s="218">
        <v>0.114</v>
      </c>
      <c r="E50" s="221">
        <v>-0.52631578947368418</v>
      </c>
    </row>
    <row r="51" spans="1:5">
      <c r="A51" s="362"/>
      <c r="B51" s="366"/>
      <c r="C51" s="227">
        <v>0</v>
      </c>
      <c r="D51" s="218">
        <v>9.1999999999999998E-2</v>
      </c>
      <c r="E51" s="221">
        <v>0</v>
      </c>
    </row>
    <row r="52" spans="1:5">
      <c r="A52" s="362"/>
      <c r="B52" s="366"/>
      <c r="C52" s="227">
        <v>0</v>
      </c>
      <c r="D52" s="218">
        <v>0.10199999999999999</v>
      </c>
      <c r="E52" s="221">
        <v>0</v>
      </c>
    </row>
    <row r="53" spans="1:5">
      <c r="A53" s="362"/>
      <c r="B53" s="366"/>
      <c r="C53" s="227">
        <v>-0.13200000000000001</v>
      </c>
      <c r="D53" s="218">
        <v>0.10299999999999999</v>
      </c>
      <c r="E53" s="221">
        <v>-2.563106796116505</v>
      </c>
    </row>
    <row r="54" spans="1:5">
      <c r="A54" s="362"/>
      <c r="B54" s="366"/>
      <c r="C54" s="227">
        <v>0</v>
      </c>
      <c r="D54" s="218">
        <v>8.8999999999999996E-2</v>
      </c>
      <c r="E54" s="221">
        <v>0</v>
      </c>
    </row>
    <row r="55" spans="1:5">
      <c r="A55" s="362"/>
      <c r="B55" s="366"/>
      <c r="C55" s="227">
        <v>-0.09</v>
      </c>
      <c r="D55" s="218">
        <v>0.156</v>
      </c>
      <c r="E55" s="221">
        <v>-1.1538461538461537</v>
      </c>
    </row>
    <row r="56" spans="1:5">
      <c r="A56" s="362"/>
      <c r="B56" s="366"/>
      <c r="C56" s="227">
        <v>-0.11799999999999999</v>
      </c>
      <c r="D56" s="218">
        <v>0.11700000000000001</v>
      </c>
      <c r="E56" s="221">
        <v>-2.017094017094017</v>
      </c>
    </row>
    <row r="57" spans="1:5">
      <c r="A57" s="362"/>
      <c r="B57" s="366"/>
      <c r="C57" s="227">
        <v>-1.1900000000000001E-2</v>
      </c>
      <c r="D57" s="218">
        <v>9.8000000000000004E-2</v>
      </c>
      <c r="E57" s="221">
        <v>-0.24285714285714285</v>
      </c>
    </row>
    <row r="58" spans="1:5">
      <c r="A58" s="362"/>
      <c r="B58" s="366"/>
      <c r="C58" s="227">
        <v>-3.1E-2</v>
      </c>
      <c r="D58" s="218">
        <v>0.12</v>
      </c>
      <c r="E58" s="221">
        <v>-0.51666666666666672</v>
      </c>
    </row>
    <row r="59" spans="1:5">
      <c r="A59" s="362"/>
      <c r="B59" s="366"/>
      <c r="C59" s="227">
        <v>0</v>
      </c>
      <c r="D59" s="218">
        <v>0.111</v>
      </c>
      <c r="E59" s="221">
        <v>0</v>
      </c>
    </row>
    <row r="60" spans="1:5">
      <c r="A60" s="362"/>
      <c r="B60" s="366"/>
      <c r="C60" s="227">
        <v>0</v>
      </c>
      <c r="D60" s="218">
        <v>9.7000000000000003E-2</v>
      </c>
      <c r="E60" s="221">
        <v>0</v>
      </c>
    </row>
    <row r="61" spans="1:5">
      <c r="A61" s="362"/>
      <c r="B61" s="366"/>
      <c r="C61" s="227">
        <v>-5.8999999999999997E-2</v>
      </c>
      <c r="D61" s="218">
        <v>9.7000000000000003E-2</v>
      </c>
      <c r="E61" s="221">
        <v>-1.2164948453608246</v>
      </c>
    </row>
    <row r="62" spans="1:5">
      <c r="A62" s="362"/>
      <c r="B62" s="366"/>
      <c r="C62" s="227">
        <v>0.03</v>
      </c>
      <c r="D62" s="218">
        <v>5.5E-2</v>
      </c>
      <c r="E62" s="221">
        <v>1.0909090909090908</v>
      </c>
    </row>
    <row r="63" spans="1:5">
      <c r="A63" s="362"/>
      <c r="B63" s="366"/>
      <c r="C63" s="227">
        <v>5.7000000000000002E-2</v>
      </c>
      <c r="D63" s="218">
        <v>0.12</v>
      </c>
      <c r="E63" s="221">
        <v>0.95000000000000007</v>
      </c>
    </row>
    <row r="64" spans="1:5">
      <c r="A64" s="362"/>
      <c r="B64" s="366"/>
      <c r="C64" s="227">
        <v>0</v>
      </c>
      <c r="D64" s="218">
        <v>0.153</v>
      </c>
      <c r="E64" s="221">
        <v>0</v>
      </c>
    </row>
    <row r="65" spans="1:5">
      <c r="A65" s="362"/>
      <c r="B65" s="366"/>
      <c r="C65" s="227">
        <v>3.2000000000000001E-2</v>
      </c>
      <c r="D65" s="218">
        <v>0.14299999999999999</v>
      </c>
      <c r="E65" s="221">
        <v>0.44755244755244761</v>
      </c>
    </row>
    <row r="66" spans="1:5">
      <c r="A66" s="362"/>
      <c r="B66" s="366"/>
      <c r="C66" s="227">
        <v>-0.06</v>
      </c>
      <c r="D66" s="218">
        <v>0.106</v>
      </c>
      <c r="E66" s="221">
        <v>-1.1320754716981132</v>
      </c>
    </row>
    <row r="67" spans="1:5" ht="17" thickBot="1">
      <c r="A67" s="363"/>
      <c r="B67" s="367"/>
      <c r="C67" s="228">
        <v>0</v>
      </c>
      <c r="D67" s="222">
        <v>0.11600000000000001</v>
      </c>
      <c r="E67" s="223">
        <v>0</v>
      </c>
    </row>
    <row r="70" spans="1:5">
      <c r="C70" t="s">
        <v>261</v>
      </c>
    </row>
  </sheetData>
  <mergeCells count="5">
    <mergeCell ref="A5:A44"/>
    <mergeCell ref="A45:A67"/>
    <mergeCell ref="B5:B23"/>
    <mergeCell ref="B24:B44"/>
    <mergeCell ref="B45:B6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95306-E732-0A4E-B614-13A175DB0AF0}">
  <dimension ref="A1:Q42"/>
  <sheetViews>
    <sheetView zoomScaleNormal="100" workbookViewId="0">
      <selection activeCell="J40" sqref="J40"/>
    </sheetView>
  </sheetViews>
  <sheetFormatPr baseColWidth="10" defaultColWidth="10.83203125" defaultRowHeight="16"/>
  <cols>
    <col min="4" max="4" width="18.33203125" bestFit="1" customWidth="1"/>
    <col min="5" max="5" width="25.5" bestFit="1" customWidth="1"/>
    <col min="6" max="6" width="19.6640625" bestFit="1" customWidth="1"/>
    <col min="11" max="11" width="18.33203125" bestFit="1" customWidth="1"/>
    <col min="12" max="12" width="25.5" bestFit="1" customWidth="1"/>
    <col min="13" max="13" width="19.6640625" bestFit="1" customWidth="1"/>
    <col min="15" max="15" width="54" bestFit="1" customWidth="1"/>
  </cols>
  <sheetData>
    <row r="1" spans="1:17">
      <c r="A1" s="10" t="s">
        <v>253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7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7" ht="17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7" ht="17" thickBot="1">
      <c r="A4" s="10"/>
      <c r="B4" s="10"/>
      <c r="C4" s="10"/>
      <c r="D4" s="373" t="s">
        <v>91</v>
      </c>
      <c r="E4" s="374"/>
      <c r="F4" s="375"/>
      <c r="G4" s="10"/>
      <c r="H4" s="10"/>
      <c r="I4" s="10"/>
      <c r="J4" s="10"/>
      <c r="K4" s="370" t="s">
        <v>247</v>
      </c>
      <c r="L4" s="371"/>
      <c r="M4" s="372"/>
      <c r="N4" s="10"/>
    </row>
    <row r="5" spans="1:17" ht="19" thickBot="1">
      <c r="A5" s="10"/>
      <c r="B5" s="10"/>
      <c r="C5" s="10"/>
      <c r="D5" s="54" t="s">
        <v>132</v>
      </c>
      <c r="E5" s="55" t="s">
        <v>270</v>
      </c>
      <c r="F5" s="54" t="s">
        <v>133</v>
      </c>
      <c r="G5" s="10"/>
      <c r="H5" s="10"/>
      <c r="I5" s="10"/>
      <c r="J5" s="369" t="s">
        <v>10</v>
      </c>
      <c r="K5" s="54" t="s">
        <v>132</v>
      </c>
      <c r="L5" s="55" t="s">
        <v>270</v>
      </c>
      <c r="M5" s="54" t="s">
        <v>133</v>
      </c>
      <c r="N5" s="10"/>
      <c r="P5" s="32" t="s">
        <v>91</v>
      </c>
      <c r="Q5" s="252" t="s">
        <v>255</v>
      </c>
    </row>
    <row r="6" spans="1:17">
      <c r="A6" s="10"/>
      <c r="B6" s="56"/>
      <c r="C6" s="359" t="s">
        <v>10</v>
      </c>
      <c r="D6" s="38">
        <v>91</v>
      </c>
      <c r="E6" s="19">
        <v>269</v>
      </c>
      <c r="F6" s="20">
        <v>87</v>
      </c>
      <c r="G6" s="10"/>
      <c r="H6" s="10"/>
      <c r="I6" s="56"/>
      <c r="J6" s="357"/>
      <c r="K6" s="38">
        <v>72</v>
      </c>
      <c r="L6" s="19">
        <v>297</v>
      </c>
      <c r="M6" s="20">
        <v>56</v>
      </c>
      <c r="N6" s="10"/>
      <c r="O6" s="253" t="s">
        <v>271</v>
      </c>
      <c r="P6" s="87">
        <f>SUM(E6:E38)</f>
        <v>12378</v>
      </c>
      <c r="Q6" s="88">
        <f>SUM(L6:L39)</f>
        <v>14473</v>
      </c>
    </row>
    <row r="7" spans="1:17" ht="17" thickBot="1">
      <c r="A7" s="10"/>
      <c r="B7" s="56"/>
      <c r="C7" s="357"/>
      <c r="D7" s="29">
        <v>104</v>
      </c>
      <c r="E7" s="23">
        <v>360</v>
      </c>
      <c r="F7" s="24">
        <v>102</v>
      </c>
      <c r="G7" s="10"/>
      <c r="H7" s="10"/>
      <c r="I7" s="56"/>
      <c r="J7" s="357"/>
      <c r="K7" s="29">
        <v>82</v>
      </c>
      <c r="L7" s="23">
        <v>482</v>
      </c>
      <c r="M7" s="24">
        <v>72</v>
      </c>
      <c r="N7" s="10"/>
      <c r="O7" s="234" t="s">
        <v>268</v>
      </c>
      <c r="P7" s="210">
        <f>SUM(F6:F38)</f>
        <v>3832</v>
      </c>
      <c r="Q7" s="3">
        <f>SUM(M6:M39)</f>
        <v>2618</v>
      </c>
    </row>
    <row r="8" spans="1:17" ht="17" thickBot="1">
      <c r="A8" s="10"/>
      <c r="B8" s="56"/>
      <c r="C8" s="357"/>
      <c r="D8" s="29">
        <v>136</v>
      </c>
      <c r="E8" s="23">
        <v>375</v>
      </c>
      <c r="F8" s="24">
        <v>133</v>
      </c>
      <c r="G8" s="10"/>
      <c r="H8" s="10"/>
      <c r="I8" s="56"/>
      <c r="J8" s="357"/>
      <c r="K8" s="29">
        <v>53</v>
      </c>
      <c r="L8" s="23">
        <v>280</v>
      </c>
      <c r="M8" s="24">
        <v>49</v>
      </c>
      <c r="N8" s="10"/>
      <c r="O8" s="254" t="s">
        <v>254</v>
      </c>
      <c r="P8" s="255">
        <f>P7/P6*100</f>
        <v>30.958151559217967</v>
      </c>
      <c r="Q8" s="256">
        <f>Q7/Q6*100</f>
        <v>18.088855109514267</v>
      </c>
    </row>
    <row r="9" spans="1:17">
      <c r="A9" s="10"/>
      <c r="B9" s="56"/>
      <c r="C9" s="357"/>
      <c r="D9" s="29">
        <v>42</v>
      </c>
      <c r="E9" s="23">
        <v>233</v>
      </c>
      <c r="F9" s="24">
        <v>40</v>
      </c>
      <c r="G9" s="10"/>
      <c r="H9" s="10"/>
      <c r="I9" s="56"/>
      <c r="J9" s="357"/>
      <c r="K9" s="29">
        <v>79</v>
      </c>
      <c r="L9" s="23">
        <v>270</v>
      </c>
      <c r="M9" s="24">
        <v>76</v>
      </c>
      <c r="N9" s="10"/>
    </row>
    <row r="10" spans="1:17">
      <c r="A10" s="10"/>
      <c r="B10" s="56"/>
      <c r="C10" s="357"/>
      <c r="D10" s="29">
        <v>115</v>
      </c>
      <c r="E10" s="23">
        <v>291</v>
      </c>
      <c r="F10" s="24">
        <v>112</v>
      </c>
      <c r="G10" s="10"/>
      <c r="H10" s="10"/>
      <c r="I10" s="56"/>
      <c r="J10" s="357"/>
      <c r="K10" s="29">
        <v>101</v>
      </c>
      <c r="L10" s="23">
        <v>593</v>
      </c>
      <c r="M10" s="24">
        <v>93</v>
      </c>
      <c r="N10" s="10"/>
    </row>
    <row r="11" spans="1:17">
      <c r="A11" s="10"/>
      <c r="B11" s="56"/>
      <c r="C11" s="357"/>
      <c r="D11" s="29">
        <v>148</v>
      </c>
      <c r="E11" s="23">
        <v>414</v>
      </c>
      <c r="F11" s="24">
        <v>140</v>
      </c>
      <c r="G11" s="10"/>
      <c r="H11" s="10"/>
      <c r="I11" s="56"/>
      <c r="J11" s="357"/>
      <c r="K11" s="29">
        <v>66</v>
      </c>
      <c r="L11" s="23">
        <v>262</v>
      </c>
      <c r="M11" s="24">
        <v>62</v>
      </c>
      <c r="N11" s="10"/>
    </row>
    <row r="12" spans="1:17">
      <c r="A12" s="10"/>
      <c r="B12" s="56"/>
      <c r="C12" s="357"/>
      <c r="D12" s="29">
        <v>88</v>
      </c>
      <c r="E12" s="23">
        <v>365</v>
      </c>
      <c r="F12" s="24">
        <v>84</v>
      </c>
      <c r="G12" s="10"/>
      <c r="H12" s="10"/>
      <c r="I12" s="56"/>
      <c r="J12" s="357"/>
      <c r="K12" s="29">
        <v>57</v>
      </c>
      <c r="L12" s="23">
        <v>354</v>
      </c>
      <c r="M12" s="24">
        <v>56</v>
      </c>
      <c r="N12" s="10"/>
    </row>
    <row r="13" spans="1:17">
      <c r="A13" s="10"/>
      <c r="B13" s="56"/>
      <c r="C13" s="357"/>
      <c r="D13" s="29">
        <v>58</v>
      </c>
      <c r="E13" s="23">
        <v>315</v>
      </c>
      <c r="F13" s="24">
        <v>55</v>
      </c>
      <c r="G13" s="10"/>
      <c r="H13" s="10"/>
      <c r="I13" s="56"/>
      <c r="J13" s="357"/>
      <c r="K13" s="29">
        <v>64</v>
      </c>
      <c r="L13" s="23">
        <v>198</v>
      </c>
      <c r="M13" s="24">
        <v>62</v>
      </c>
      <c r="N13" s="10"/>
    </row>
    <row r="14" spans="1:17">
      <c r="A14" s="10"/>
      <c r="B14" s="56"/>
      <c r="C14" s="357"/>
      <c r="D14" s="29">
        <v>93</v>
      </c>
      <c r="E14" s="23">
        <v>348</v>
      </c>
      <c r="F14" s="24">
        <v>84</v>
      </c>
      <c r="G14" s="10"/>
      <c r="H14" s="10"/>
      <c r="I14" s="56"/>
      <c r="J14" s="357"/>
      <c r="K14" s="29">
        <v>62</v>
      </c>
      <c r="L14" s="23">
        <v>261</v>
      </c>
      <c r="M14" s="24">
        <v>40</v>
      </c>
      <c r="N14" s="10"/>
    </row>
    <row r="15" spans="1:17">
      <c r="A15" s="10"/>
      <c r="B15" s="56"/>
      <c r="C15" s="357"/>
      <c r="D15" s="29">
        <v>98</v>
      </c>
      <c r="E15" s="23">
        <v>308</v>
      </c>
      <c r="F15" s="24">
        <v>96</v>
      </c>
      <c r="G15" s="10"/>
      <c r="H15" s="10"/>
      <c r="I15" s="56"/>
      <c r="J15" s="357"/>
      <c r="K15" s="29">
        <v>32</v>
      </c>
      <c r="L15" s="23">
        <v>252</v>
      </c>
      <c r="M15" s="24">
        <v>22</v>
      </c>
      <c r="N15" s="10"/>
    </row>
    <row r="16" spans="1:17">
      <c r="A16" s="10"/>
      <c r="B16" s="56"/>
      <c r="C16" s="357"/>
      <c r="D16" s="29">
        <v>123</v>
      </c>
      <c r="E16" s="23">
        <v>376</v>
      </c>
      <c r="F16" s="24">
        <v>121</v>
      </c>
      <c r="G16" s="10"/>
      <c r="H16" s="10"/>
      <c r="I16" s="56"/>
      <c r="J16" s="357"/>
      <c r="K16" s="29">
        <v>133</v>
      </c>
      <c r="L16" s="23">
        <v>420</v>
      </c>
      <c r="M16" s="24">
        <v>130</v>
      </c>
      <c r="N16" s="10"/>
    </row>
    <row r="17" spans="1:14">
      <c r="A17" s="10"/>
      <c r="B17" s="56"/>
      <c r="C17" s="357"/>
      <c r="D17" s="29">
        <v>101</v>
      </c>
      <c r="E17" s="23">
        <v>279</v>
      </c>
      <c r="F17" s="24">
        <v>97</v>
      </c>
      <c r="G17" s="10"/>
      <c r="H17" s="10"/>
      <c r="I17" s="56"/>
      <c r="J17" s="357"/>
      <c r="K17" s="29">
        <v>55</v>
      </c>
      <c r="L17" s="23">
        <v>420</v>
      </c>
      <c r="M17" s="24">
        <v>38</v>
      </c>
      <c r="N17" s="10"/>
    </row>
    <row r="18" spans="1:14">
      <c r="A18" s="10"/>
      <c r="B18" s="56"/>
      <c r="C18" s="357"/>
      <c r="D18" s="29">
        <v>32</v>
      </c>
      <c r="E18" s="23">
        <v>102</v>
      </c>
      <c r="F18" s="24">
        <v>30</v>
      </c>
      <c r="G18" s="10"/>
      <c r="H18" s="10"/>
      <c r="I18" s="56"/>
      <c r="J18" s="357"/>
      <c r="K18" s="29">
        <v>96</v>
      </c>
      <c r="L18" s="23">
        <v>385</v>
      </c>
      <c r="M18" s="24">
        <v>93</v>
      </c>
      <c r="N18" s="10"/>
    </row>
    <row r="19" spans="1:14">
      <c r="A19" s="10"/>
      <c r="B19" s="56"/>
      <c r="C19" s="357"/>
      <c r="D19" s="29">
        <v>70</v>
      </c>
      <c r="E19" s="23">
        <v>165</v>
      </c>
      <c r="F19" s="24">
        <v>68</v>
      </c>
      <c r="G19" s="10"/>
      <c r="H19" s="10"/>
      <c r="I19" s="56"/>
      <c r="J19" s="357"/>
      <c r="K19" s="29">
        <v>52</v>
      </c>
      <c r="L19" s="23">
        <v>290</v>
      </c>
      <c r="M19" s="24">
        <v>41</v>
      </c>
      <c r="N19" s="10"/>
    </row>
    <row r="20" spans="1:14">
      <c r="A20" s="10"/>
      <c r="B20" s="56"/>
      <c r="C20" s="357"/>
      <c r="D20" s="29">
        <v>58</v>
      </c>
      <c r="E20" s="23">
        <v>183</v>
      </c>
      <c r="F20" s="24">
        <v>50</v>
      </c>
      <c r="G20" s="10"/>
      <c r="H20" s="10"/>
      <c r="I20" s="56"/>
      <c r="J20" s="357"/>
      <c r="K20" s="29">
        <v>186</v>
      </c>
      <c r="L20" s="23">
        <v>662</v>
      </c>
      <c r="M20" s="24">
        <v>181</v>
      </c>
      <c r="N20" s="10"/>
    </row>
    <row r="21" spans="1:14">
      <c r="A21" s="10"/>
      <c r="B21" s="56"/>
      <c r="C21" s="357"/>
      <c r="D21" s="29">
        <v>293</v>
      </c>
      <c r="E21" s="23">
        <v>742</v>
      </c>
      <c r="F21" s="24">
        <v>276</v>
      </c>
      <c r="G21" s="10"/>
      <c r="H21" s="10"/>
      <c r="I21" s="56"/>
      <c r="J21" s="357"/>
      <c r="K21" s="29">
        <v>125</v>
      </c>
      <c r="L21" s="23">
        <v>515</v>
      </c>
      <c r="M21" s="24">
        <v>124</v>
      </c>
      <c r="N21" s="10"/>
    </row>
    <row r="22" spans="1:14">
      <c r="A22" s="10"/>
      <c r="B22" s="56"/>
      <c r="C22" s="357"/>
      <c r="D22" s="29">
        <v>44</v>
      </c>
      <c r="E22" s="23">
        <v>156</v>
      </c>
      <c r="F22" s="24">
        <v>44</v>
      </c>
      <c r="G22" s="10"/>
      <c r="H22" s="10"/>
      <c r="I22" s="56"/>
      <c r="J22" s="357"/>
      <c r="K22" s="29">
        <v>50</v>
      </c>
      <c r="L22" s="23">
        <v>488</v>
      </c>
      <c r="M22" s="24">
        <v>47</v>
      </c>
      <c r="N22" s="10"/>
    </row>
    <row r="23" spans="1:14">
      <c r="A23" s="10"/>
      <c r="B23" s="56"/>
      <c r="C23" s="357"/>
      <c r="D23" s="29">
        <v>48</v>
      </c>
      <c r="E23" s="23">
        <v>222</v>
      </c>
      <c r="F23" s="24">
        <v>45</v>
      </c>
      <c r="G23" s="10"/>
      <c r="H23" s="10"/>
      <c r="I23" s="56"/>
      <c r="J23" s="357"/>
      <c r="K23" s="29">
        <v>110</v>
      </c>
      <c r="L23" s="23">
        <v>410</v>
      </c>
      <c r="M23" s="24">
        <v>99</v>
      </c>
      <c r="N23" s="10"/>
    </row>
    <row r="24" spans="1:14">
      <c r="A24" s="10"/>
      <c r="B24" s="56"/>
      <c r="C24" s="357"/>
      <c r="D24" s="29">
        <v>56</v>
      </c>
      <c r="E24" s="23">
        <v>189</v>
      </c>
      <c r="F24" s="24">
        <v>54</v>
      </c>
      <c r="G24" s="10"/>
      <c r="H24" s="10"/>
      <c r="I24" s="56"/>
      <c r="J24" s="357"/>
      <c r="K24" s="29">
        <v>112</v>
      </c>
      <c r="L24" s="23">
        <v>473</v>
      </c>
      <c r="M24" s="24">
        <v>106</v>
      </c>
      <c r="N24" s="10"/>
    </row>
    <row r="25" spans="1:14">
      <c r="A25" s="10"/>
      <c r="B25" s="56"/>
      <c r="C25" s="357"/>
      <c r="D25" s="29">
        <v>87</v>
      </c>
      <c r="E25" s="23">
        <v>219</v>
      </c>
      <c r="F25" s="24">
        <v>81</v>
      </c>
      <c r="G25" s="10"/>
      <c r="H25" s="10"/>
      <c r="I25" s="56"/>
      <c r="J25" s="357"/>
      <c r="K25" s="29">
        <v>59</v>
      </c>
      <c r="L25" s="23">
        <v>301</v>
      </c>
      <c r="M25" s="24">
        <v>53</v>
      </c>
      <c r="N25" s="10"/>
    </row>
    <row r="26" spans="1:14" ht="17" thickBot="1">
      <c r="A26" s="10"/>
      <c r="B26" s="56"/>
      <c r="C26" s="357"/>
      <c r="D26" s="29">
        <v>127</v>
      </c>
      <c r="E26" s="23">
        <v>338</v>
      </c>
      <c r="F26" s="24">
        <v>119</v>
      </c>
      <c r="G26" s="10"/>
      <c r="H26" s="10"/>
      <c r="I26" s="56"/>
      <c r="J26" s="358"/>
      <c r="K26" s="57">
        <v>76</v>
      </c>
      <c r="L26" s="58">
        <v>463</v>
      </c>
      <c r="M26" s="59">
        <v>75</v>
      </c>
      <c r="N26" s="10"/>
    </row>
    <row r="27" spans="1:14">
      <c r="A27" s="10"/>
      <c r="B27" s="56"/>
      <c r="C27" s="357"/>
      <c r="D27" s="29">
        <v>88</v>
      </c>
      <c r="E27" s="23">
        <v>272</v>
      </c>
      <c r="F27" s="24">
        <v>88</v>
      </c>
      <c r="G27" s="10"/>
      <c r="H27" s="10"/>
      <c r="I27" s="56"/>
      <c r="J27" s="359" t="s">
        <v>11</v>
      </c>
      <c r="K27" s="38">
        <v>57</v>
      </c>
      <c r="L27" s="19">
        <v>340</v>
      </c>
      <c r="M27" s="20">
        <v>52</v>
      </c>
      <c r="N27" s="10"/>
    </row>
    <row r="28" spans="1:14">
      <c r="A28" s="10"/>
      <c r="B28" s="56"/>
      <c r="C28" s="357"/>
      <c r="D28" s="29">
        <v>85</v>
      </c>
      <c r="E28" s="23">
        <v>335</v>
      </c>
      <c r="F28" s="24">
        <v>78</v>
      </c>
      <c r="G28" s="10"/>
      <c r="H28" s="10"/>
      <c r="I28" s="56"/>
      <c r="J28" s="357"/>
      <c r="K28" s="29">
        <v>57</v>
      </c>
      <c r="L28" s="23">
        <v>281</v>
      </c>
      <c r="M28" s="24">
        <v>55</v>
      </c>
      <c r="N28" s="10"/>
    </row>
    <row r="29" spans="1:14" ht="17" thickBot="1">
      <c r="A29" s="10"/>
      <c r="B29" s="56"/>
      <c r="C29" s="358"/>
      <c r="D29" s="57">
        <v>177</v>
      </c>
      <c r="E29" s="58">
        <v>446</v>
      </c>
      <c r="F29" s="59">
        <v>164</v>
      </c>
      <c r="G29" s="10"/>
      <c r="H29" s="10"/>
      <c r="I29" s="56"/>
      <c r="J29" s="357"/>
      <c r="K29" s="29">
        <v>71</v>
      </c>
      <c r="L29" s="23">
        <v>347</v>
      </c>
      <c r="M29" s="24">
        <v>69</v>
      </c>
      <c r="N29" s="10"/>
    </row>
    <row r="30" spans="1:14">
      <c r="A30" s="10"/>
      <c r="B30" s="56"/>
      <c r="C30" s="359" t="s">
        <v>11</v>
      </c>
      <c r="D30" s="38">
        <v>75</v>
      </c>
      <c r="E30" s="19">
        <v>270</v>
      </c>
      <c r="F30" s="20">
        <v>73</v>
      </c>
      <c r="G30" s="10"/>
      <c r="H30" s="10"/>
      <c r="I30" s="10"/>
      <c r="J30" s="357"/>
      <c r="K30" s="29">
        <v>62</v>
      </c>
      <c r="L30" s="23">
        <v>283</v>
      </c>
      <c r="M30" s="24">
        <v>57</v>
      </c>
      <c r="N30" s="10"/>
    </row>
    <row r="31" spans="1:14">
      <c r="A31" s="10"/>
      <c r="B31" s="10"/>
      <c r="C31" s="357"/>
      <c r="D31" s="29">
        <v>148</v>
      </c>
      <c r="E31" s="23">
        <v>664</v>
      </c>
      <c r="F31" s="24">
        <v>143</v>
      </c>
      <c r="G31" s="10"/>
      <c r="H31" s="10"/>
      <c r="I31" s="10"/>
      <c r="J31" s="357"/>
      <c r="K31" s="29">
        <v>164</v>
      </c>
      <c r="L31" s="23">
        <v>509</v>
      </c>
      <c r="M31" s="24">
        <v>155</v>
      </c>
      <c r="N31" s="10"/>
    </row>
    <row r="32" spans="1:14">
      <c r="A32" s="10"/>
      <c r="B32" s="10"/>
      <c r="C32" s="357"/>
      <c r="D32" s="29">
        <v>67</v>
      </c>
      <c r="E32" s="23">
        <v>236</v>
      </c>
      <c r="F32" s="24">
        <v>66</v>
      </c>
      <c r="G32" s="10"/>
      <c r="H32" s="10"/>
      <c r="I32" s="10"/>
      <c r="J32" s="357"/>
      <c r="K32" s="29">
        <v>136</v>
      </c>
      <c r="L32" s="23">
        <v>511</v>
      </c>
      <c r="M32" s="24">
        <v>123</v>
      </c>
      <c r="N32" s="10"/>
    </row>
    <row r="33" spans="1:14">
      <c r="A33" s="10"/>
      <c r="B33" s="10"/>
      <c r="C33" s="357"/>
      <c r="D33" s="29">
        <v>147</v>
      </c>
      <c r="E33" s="23">
        <v>429</v>
      </c>
      <c r="F33" s="24">
        <v>144</v>
      </c>
      <c r="G33" s="10"/>
      <c r="H33" s="10"/>
      <c r="I33" s="10"/>
      <c r="J33" s="357"/>
      <c r="K33" s="29">
        <v>6</v>
      </c>
      <c r="L33" s="23">
        <v>273</v>
      </c>
      <c r="M33" s="24">
        <v>4</v>
      </c>
      <c r="N33" s="10"/>
    </row>
    <row r="34" spans="1:14">
      <c r="A34" s="10"/>
      <c r="B34" s="10"/>
      <c r="C34" s="357"/>
      <c r="D34" s="29">
        <v>348</v>
      </c>
      <c r="E34" s="23">
        <v>771</v>
      </c>
      <c r="F34" s="24">
        <v>308</v>
      </c>
      <c r="G34" s="10"/>
      <c r="H34" s="10"/>
      <c r="I34" s="10"/>
      <c r="J34" s="357"/>
      <c r="K34" s="29">
        <v>95</v>
      </c>
      <c r="L34" s="23">
        <v>401</v>
      </c>
      <c r="M34" s="24">
        <v>76</v>
      </c>
      <c r="N34" s="10"/>
    </row>
    <row r="35" spans="1:14">
      <c r="A35" s="10"/>
      <c r="B35" s="10"/>
      <c r="C35" s="357"/>
      <c r="D35" s="29">
        <v>236</v>
      </c>
      <c r="E35" s="23">
        <v>585</v>
      </c>
      <c r="F35" s="24">
        <v>232</v>
      </c>
      <c r="G35" s="10"/>
      <c r="H35" s="10"/>
      <c r="I35" s="10"/>
      <c r="J35" s="357"/>
      <c r="K35" s="29">
        <v>189</v>
      </c>
      <c r="L35" s="23">
        <v>726</v>
      </c>
      <c r="M35" s="24">
        <v>183</v>
      </c>
      <c r="N35" s="10"/>
    </row>
    <row r="36" spans="1:14">
      <c r="A36" s="10"/>
      <c r="B36" s="10"/>
      <c r="C36" s="357"/>
      <c r="D36" s="29">
        <v>255</v>
      </c>
      <c r="E36" s="23">
        <v>817</v>
      </c>
      <c r="F36" s="24">
        <v>243</v>
      </c>
      <c r="G36" s="10"/>
      <c r="H36" s="10"/>
      <c r="I36" s="10"/>
      <c r="J36" s="357"/>
      <c r="K36" s="29">
        <v>69</v>
      </c>
      <c r="L36" s="23">
        <v>422</v>
      </c>
      <c r="M36" s="24">
        <v>68</v>
      </c>
      <c r="N36" s="10"/>
    </row>
    <row r="37" spans="1:14">
      <c r="A37" s="10"/>
      <c r="B37" s="10"/>
      <c r="C37" s="357"/>
      <c r="D37" s="29">
        <v>247</v>
      </c>
      <c r="E37" s="23">
        <v>785</v>
      </c>
      <c r="F37" s="24">
        <v>242</v>
      </c>
      <c r="G37" s="10"/>
      <c r="H37" s="10"/>
      <c r="I37" s="10"/>
      <c r="J37" s="357"/>
      <c r="K37" s="29">
        <v>116</v>
      </c>
      <c r="L37" s="23">
        <v>785</v>
      </c>
      <c r="M37" s="24">
        <v>114</v>
      </c>
      <c r="N37" s="10"/>
    </row>
    <row r="38" spans="1:14" ht="17" thickBot="1">
      <c r="A38" s="10"/>
      <c r="B38" s="10"/>
      <c r="C38" s="358"/>
      <c r="D38" s="31">
        <v>136</v>
      </c>
      <c r="E38" s="27">
        <v>519</v>
      </c>
      <c r="F38" s="28">
        <v>133</v>
      </c>
      <c r="G38" s="10"/>
      <c r="H38" s="10"/>
      <c r="I38" s="10"/>
      <c r="J38" s="357"/>
      <c r="K38" s="29">
        <v>78</v>
      </c>
      <c r="L38" s="23">
        <v>692</v>
      </c>
      <c r="M38" s="24">
        <v>73</v>
      </c>
      <c r="N38" s="10"/>
    </row>
    <row r="39" spans="1:14" ht="17" thickBot="1">
      <c r="A39" s="10"/>
      <c r="B39" s="10"/>
      <c r="C39" s="10"/>
      <c r="D39" s="10"/>
      <c r="E39" s="10"/>
      <c r="F39" s="10"/>
      <c r="G39" s="10"/>
      <c r="H39" s="10"/>
      <c r="I39" s="10"/>
      <c r="J39" s="358"/>
      <c r="K39" s="31">
        <v>15</v>
      </c>
      <c r="L39" s="27">
        <v>827</v>
      </c>
      <c r="M39" s="28">
        <v>14</v>
      </c>
      <c r="N39" s="10"/>
    </row>
    <row r="40" spans="1:14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</row>
    <row r="41" spans="1:14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14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</row>
  </sheetData>
  <mergeCells count="6">
    <mergeCell ref="J5:J26"/>
    <mergeCell ref="C30:C38"/>
    <mergeCell ref="J27:J39"/>
    <mergeCell ref="K4:M4"/>
    <mergeCell ref="D4:F4"/>
    <mergeCell ref="C6:C29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8BE0E-2E73-C247-B2A9-88B4CC9D7102}">
  <dimension ref="A1:K459"/>
  <sheetViews>
    <sheetView zoomScaleNormal="100" workbookViewId="0">
      <selection activeCell="B14" sqref="B14"/>
    </sheetView>
  </sheetViews>
  <sheetFormatPr baseColWidth="10" defaultColWidth="10.83203125" defaultRowHeight="16"/>
  <cols>
    <col min="1" max="1" width="46.83203125" bestFit="1" customWidth="1"/>
    <col min="3" max="3" width="11.83203125" bestFit="1" customWidth="1"/>
    <col min="4" max="4" width="12.33203125" bestFit="1" customWidth="1"/>
    <col min="6" max="6" width="11.83203125" bestFit="1" customWidth="1"/>
    <col min="7" max="7" width="12.33203125" bestFit="1" customWidth="1"/>
    <col min="20" max="20" width="11.83203125" bestFit="1" customWidth="1"/>
    <col min="21" max="21" width="12.33203125" bestFit="1" customWidth="1"/>
  </cols>
  <sheetData>
    <row r="1" spans="1:11">
      <c r="A1" s="251" t="s">
        <v>252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17" thickBo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1" ht="17" thickBot="1">
      <c r="A5" s="48"/>
      <c r="B5" s="48"/>
      <c r="C5" s="335" t="s">
        <v>91</v>
      </c>
      <c r="D5" s="336"/>
      <c r="E5" s="48"/>
      <c r="F5" s="376" t="s">
        <v>248</v>
      </c>
      <c r="G5" s="377"/>
      <c r="H5" s="48"/>
      <c r="I5" s="48"/>
      <c r="J5" s="48"/>
      <c r="K5" s="48"/>
    </row>
    <row r="6" spans="1:11" ht="17" thickBot="1">
      <c r="A6" s="48"/>
      <c r="B6" s="48"/>
      <c r="C6" s="60" t="s">
        <v>24</v>
      </c>
      <c r="D6" s="60" t="s">
        <v>25</v>
      </c>
      <c r="E6" s="48"/>
      <c r="F6" s="60" t="s">
        <v>24</v>
      </c>
      <c r="G6" s="60" t="s">
        <v>25</v>
      </c>
      <c r="J6" s="48"/>
      <c r="K6" s="48"/>
    </row>
    <row r="7" spans="1:11">
      <c r="A7" s="48" t="s">
        <v>43</v>
      </c>
      <c r="B7" s="48">
        <f>COUNT(C7:D328)</f>
        <v>508</v>
      </c>
      <c r="C7" s="61">
        <v>2.7413599999999998</v>
      </c>
      <c r="D7" s="62">
        <v>4.0503799999999996</v>
      </c>
      <c r="E7" s="48"/>
      <c r="F7" s="61">
        <v>2.5321600000000002</v>
      </c>
      <c r="G7" s="62">
        <v>4.8503800000000004</v>
      </c>
      <c r="H7" s="48" t="s">
        <v>43</v>
      </c>
      <c r="I7" s="48">
        <f>COUNT(F7:G328)</f>
        <v>384</v>
      </c>
      <c r="J7" s="48"/>
      <c r="K7" s="48"/>
    </row>
    <row r="8" spans="1:11">
      <c r="A8" s="48" t="s">
        <v>42</v>
      </c>
      <c r="B8" s="48">
        <f>AVERAGE(C7:D328)</f>
        <v>2.4063408267716508</v>
      </c>
      <c r="C8" s="63">
        <v>5.5125299999999999</v>
      </c>
      <c r="D8" s="64">
        <v>4.6497700000000002</v>
      </c>
      <c r="E8" s="48"/>
      <c r="F8" s="63">
        <v>2.0903299999999998</v>
      </c>
      <c r="G8" s="64">
        <v>2.5882399999999999</v>
      </c>
      <c r="H8" s="48" t="s">
        <v>42</v>
      </c>
      <c r="I8" s="48">
        <f>AVERAGE(F7:G328)</f>
        <v>3.0726217187500029</v>
      </c>
      <c r="J8" s="48"/>
      <c r="K8" s="48"/>
    </row>
    <row r="9" spans="1:11">
      <c r="A9" s="48"/>
      <c r="B9" s="48"/>
      <c r="C9" s="63">
        <v>2.8656000000000001</v>
      </c>
      <c r="D9" s="64">
        <v>4.12303</v>
      </c>
      <c r="E9" s="48"/>
      <c r="F9" s="63">
        <v>4.1852900000000002</v>
      </c>
      <c r="G9" s="64">
        <v>2.1751200000000002</v>
      </c>
      <c r="H9" s="48"/>
      <c r="I9" s="48"/>
      <c r="J9" s="48"/>
      <c r="K9" s="48"/>
    </row>
    <row r="10" spans="1:11">
      <c r="A10" s="48"/>
      <c r="B10" s="48"/>
      <c r="C10" s="63">
        <v>2.45818</v>
      </c>
      <c r="D10" s="64">
        <v>5.1575600000000001</v>
      </c>
      <c r="E10" s="48"/>
      <c r="F10" s="63">
        <v>2.7563399999999998</v>
      </c>
      <c r="G10" s="64">
        <v>4.9646699999999999</v>
      </c>
      <c r="H10" s="48"/>
      <c r="I10" s="48"/>
      <c r="J10" s="48"/>
      <c r="K10" s="48"/>
    </row>
    <row r="11" spans="1:11">
      <c r="A11" s="48"/>
      <c r="B11" s="48"/>
      <c r="C11" s="63">
        <v>3.5023399999999998</v>
      </c>
      <c r="D11" s="64">
        <v>3.2408600000000001</v>
      </c>
      <c r="E11" s="48"/>
      <c r="F11" s="63">
        <v>2.1129600000000002</v>
      </c>
      <c r="G11" s="64">
        <v>6.1051299999999999</v>
      </c>
      <c r="H11" s="48"/>
      <c r="I11" s="48"/>
      <c r="J11" s="48"/>
      <c r="K11" s="48"/>
    </row>
    <row r="12" spans="1:11">
      <c r="A12" s="48"/>
      <c r="B12" s="48"/>
      <c r="C12" s="63">
        <v>2.5386700000000002</v>
      </c>
      <c r="D12" s="64">
        <v>3.1520299999999999</v>
      </c>
      <c r="E12" s="48"/>
      <c r="F12" s="63">
        <v>3.8907500000000002</v>
      </c>
      <c r="G12" s="64">
        <v>2.3682300000000001</v>
      </c>
      <c r="H12" s="48"/>
      <c r="I12" s="48"/>
      <c r="J12" s="48"/>
      <c r="K12" s="48"/>
    </row>
    <row r="13" spans="1:11">
      <c r="A13" s="48"/>
      <c r="B13" s="48"/>
      <c r="C13" s="63">
        <v>2.03959</v>
      </c>
      <c r="D13" s="64">
        <v>2.6127600000000002</v>
      </c>
      <c r="E13" s="48"/>
      <c r="F13" s="63">
        <v>3.1400899999999998</v>
      </c>
      <c r="G13" s="64">
        <v>3.6862200000000001</v>
      </c>
      <c r="H13" s="48"/>
      <c r="I13" s="48"/>
      <c r="J13" s="48"/>
      <c r="K13" s="48"/>
    </row>
    <row r="14" spans="1:11">
      <c r="A14" s="48"/>
      <c r="B14" s="48"/>
      <c r="C14" s="63">
        <v>1.99654</v>
      </c>
      <c r="D14" s="64">
        <v>3.9040599999999999</v>
      </c>
      <c r="E14" s="48"/>
      <c r="F14" s="63">
        <v>3.6507000000000001</v>
      </c>
      <c r="G14" s="64">
        <v>3.61815</v>
      </c>
      <c r="H14" s="48"/>
      <c r="I14" s="48"/>
      <c r="J14" s="48"/>
      <c r="K14" s="48"/>
    </row>
    <row r="15" spans="1:11">
      <c r="A15" s="48"/>
      <c r="B15" s="48"/>
      <c r="C15" s="63">
        <v>3.8872900000000001</v>
      </c>
      <c r="D15" s="64">
        <v>3.4034599999999999</v>
      </c>
      <c r="E15" s="48"/>
      <c r="F15" s="63">
        <v>8.7500300000000006</v>
      </c>
      <c r="G15" s="64">
        <v>1.91404</v>
      </c>
      <c r="H15" s="48"/>
      <c r="I15" s="48"/>
      <c r="J15" s="48"/>
      <c r="K15" s="48"/>
    </row>
    <row r="16" spans="1:11">
      <c r="A16" s="48"/>
      <c r="B16" s="48"/>
      <c r="C16" s="63">
        <v>1.61696</v>
      </c>
      <c r="D16" s="64">
        <v>2.0045700000000002</v>
      </c>
      <c r="E16" s="48"/>
      <c r="F16" s="63">
        <v>8.91357</v>
      </c>
      <c r="G16" s="64">
        <v>2.9943300000000002</v>
      </c>
      <c r="H16" s="48"/>
      <c r="I16" s="48"/>
      <c r="J16" s="48"/>
      <c r="K16" s="48"/>
    </row>
    <row r="17" spans="1:11">
      <c r="A17" s="48"/>
      <c r="B17" s="48"/>
      <c r="C17" s="63">
        <v>1.53132</v>
      </c>
      <c r="D17" s="64">
        <v>2.6945399999999999</v>
      </c>
      <c r="E17" s="48"/>
      <c r="F17" s="63">
        <v>7.1798999999999999</v>
      </c>
      <c r="G17" s="64">
        <v>2.8376999999999999</v>
      </c>
      <c r="H17" s="48"/>
      <c r="I17" s="48"/>
      <c r="J17" s="48"/>
      <c r="K17" s="48"/>
    </row>
    <row r="18" spans="1:11">
      <c r="A18" s="48"/>
      <c r="B18" s="48"/>
      <c r="C18" s="63">
        <v>1.9922200000000001</v>
      </c>
      <c r="D18" s="64">
        <v>5.4729400000000004</v>
      </c>
      <c r="E18" s="48"/>
      <c r="F18" s="63">
        <v>5.7885499999999999</v>
      </c>
      <c r="G18" s="64">
        <v>1.8481399999999999</v>
      </c>
      <c r="H18" s="48"/>
      <c r="I18" s="48"/>
      <c r="J18" s="48"/>
      <c r="K18" s="48"/>
    </row>
    <row r="19" spans="1:11">
      <c r="A19" s="48"/>
      <c r="B19" s="48"/>
      <c r="C19" s="63">
        <v>1.97465</v>
      </c>
      <c r="D19" s="64">
        <v>6.4329299999999998</v>
      </c>
      <c r="E19" s="48"/>
      <c r="F19" s="63">
        <v>4.0492100000000004</v>
      </c>
      <c r="G19" s="64">
        <v>4.7345300000000003</v>
      </c>
      <c r="H19" s="48"/>
      <c r="I19" s="48"/>
      <c r="J19" s="48"/>
      <c r="K19" s="48"/>
    </row>
    <row r="20" spans="1:11">
      <c r="A20" s="48"/>
      <c r="B20" s="48"/>
      <c r="C20" s="63">
        <v>1.7849600000000001</v>
      </c>
      <c r="D20" s="64">
        <v>4.8496800000000002</v>
      </c>
      <c r="E20" s="48"/>
      <c r="F20" s="63">
        <v>4.90733</v>
      </c>
      <c r="G20" s="64">
        <v>3.4755699999999998</v>
      </c>
      <c r="H20" s="48"/>
      <c r="I20" s="48"/>
      <c r="J20" s="48"/>
      <c r="K20" s="48"/>
    </row>
    <row r="21" spans="1:11">
      <c r="A21" s="48"/>
      <c r="B21" s="48"/>
      <c r="C21" s="63">
        <v>1.6231599999999999</v>
      </c>
      <c r="D21" s="64">
        <v>6.0300900000000004</v>
      </c>
      <c r="E21" s="48"/>
      <c r="F21" s="63">
        <v>3.0357799999999999</v>
      </c>
      <c r="G21" s="64">
        <v>3.7610399999999999</v>
      </c>
      <c r="H21" s="48"/>
      <c r="I21" s="48"/>
      <c r="J21" s="48"/>
      <c r="K21" s="48"/>
    </row>
    <row r="22" spans="1:11">
      <c r="A22" s="48"/>
      <c r="B22" s="48"/>
      <c r="C22" s="63">
        <v>1.79233</v>
      </c>
      <c r="D22" s="64">
        <v>3.097</v>
      </c>
      <c r="E22" s="48"/>
      <c r="F22" s="63">
        <v>11.1501</v>
      </c>
      <c r="G22" s="64">
        <v>3.42428</v>
      </c>
      <c r="H22" s="48"/>
      <c r="I22" s="48"/>
      <c r="J22" s="48"/>
      <c r="K22" s="48"/>
    </row>
    <row r="23" spans="1:11">
      <c r="A23" s="48"/>
      <c r="B23" s="48"/>
      <c r="C23" s="63">
        <v>2.3351500000000001</v>
      </c>
      <c r="D23" s="64">
        <v>2.5065300000000001</v>
      </c>
      <c r="E23" s="48"/>
      <c r="F23" s="63">
        <v>5.9011500000000003</v>
      </c>
      <c r="G23" s="64">
        <v>6.0534800000000004</v>
      </c>
      <c r="H23" s="48"/>
      <c r="I23" s="48"/>
      <c r="J23" s="48"/>
      <c r="K23" s="48"/>
    </row>
    <row r="24" spans="1:11">
      <c r="A24" s="48"/>
      <c r="B24" s="48"/>
      <c r="C24" s="63">
        <v>1.9188000000000001</v>
      </c>
      <c r="D24" s="64">
        <v>8.9519199999999994</v>
      </c>
      <c r="E24" s="48"/>
      <c r="F24" s="63">
        <v>6.5149900000000001</v>
      </c>
      <c r="G24" s="64">
        <v>6.9979699999999996</v>
      </c>
      <c r="H24" s="48"/>
      <c r="I24" s="48"/>
      <c r="J24" s="48"/>
      <c r="K24" s="48"/>
    </row>
    <row r="25" spans="1:11">
      <c r="A25" s="48"/>
      <c r="B25" s="48"/>
      <c r="C25" s="63">
        <v>3.0878999999999999</v>
      </c>
      <c r="D25" s="64">
        <v>3.3701599999999998</v>
      </c>
      <c r="E25" s="48"/>
      <c r="F25" s="63">
        <v>2.5653199999999998</v>
      </c>
      <c r="G25" s="64">
        <v>1.88846</v>
      </c>
      <c r="H25" s="48"/>
      <c r="I25" s="48"/>
      <c r="J25" s="48"/>
      <c r="K25" s="48"/>
    </row>
    <row r="26" spans="1:11">
      <c r="A26" s="48"/>
      <c r="B26" s="48"/>
      <c r="C26" s="63">
        <v>2.4957500000000001</v>
      </c>
      <c r="D26" s="64">
        <v>1.6310199999999999</v>
      </c>
      <c r="E26" s="48"/>
      <c r="F26" s="63">
        <v>3.5302500000000001</v>
      </c>
      <c r="G26" s="64">
        <v>2.64811</v>
      </c>
      <c r="H26" s="48"/>
      <c r="I26" s="48"/>
      <c r="J26" s="48"/>
      <c r="K26" s="48"/>
    </row>
    <row r="27" spans="1:11">
      <c r="A27" s="48"/>
      <c r="B27" s="48"/>
      <c r="C27" s="63">
        <v>1.54572</v>
      </c>
      <c r="D27" s="64">
        <v>5.6930199999999997</v>
      </c>
      <c r="E27" s="48"/>
      <c r="F27" s="63">
        <v>7.3146899999999997</v>
      </c>
      <c r="G27" s="64">
        <v>3.7951199999999998</v>
      </c>
      <c r="H27" s="48"/>
      <c r="I27" s="48"/>
      <c r="J27" s="48"/>
      <c r="K27" s="48"/>
    </row>
    <row r="28" spans="1:11">
      <c r="A28" s="48"/>
      <c r="B28" s="48"/>
      <c r="C28" s="63">
        <v>1.88049</v>
      </c>
      <c r="D28" s="64">
        <v>2.4958499999999999</v>
      </c>
      <c r="E28" s="48"/>
      <c r="F28" s="63">
        <v>2.58691</v>
      </c>
      <c r="G28" s="64">
        <v>3.16913</v>
      </c>
      <c r="H28" s="48"/>
      <c r="I28" s="48"/>
      <c r="J28" s="48"/>
      <c r="K28" s="48"/>
    </row>
    <row r="29" spans="1:11">
      <c r="A29" s="48"/>
      <c r="B29" s="48"/>
      <c r="C29" s="63">
        <v>1.48766</v>
      </c>
      <c r="D29" s="64">
        <v>2.8025600000000002</v>
      </c>
      <c r="E29" s="48"/>
      <c r="F29" s="63">
        <v>3.5650599999999999</v>
      </c>
      <c r="G29" s="64">
        <v>3.76356</v>
      </c>
      <c r="H29" s="48"/>
      <c r="I29" s="48"/>
      <c r="J29" s="48"/>
      <c r="K29" s="48"/>
    </row>
    <row r="30" spans="1:11">
      <c r="A30" s="48"/>
      <c r="B30" s="48"/>
      <c r="C30" s="63">
        <v>1.64178</v>
      </c>
      <c r="D30" s="64">
        <v>3.1463700000000001</v>
      </c>
      <c r="E30" s="48"/>
      <c r="F30" s="63">
        <v>9.0998300000000008</v>
      </c>
      <c r="G30" s="64">
        <v>4.0091999999999999</v>
      </c>
      <c r="H30" s="48"/>
      <c r="I30" s="48"/>
      <c r="J30" s="48"/>
      <c r="K30" s="48"/>
    </row>
    <row r="31" spans="1:11">
      <c r="A31" s="48"/>
      <c r="B31" s="48"/>
      <c r="C31" s="63">
        <v>2.1687099999999999</v>
      </c>
      <c r="D31" s="64">
        <v>3.4931100000000002</v>
      </c>
      <c r="E31" s="48"/>
      <c r="F31" s="63">
        <v>4.2241600000000004</v>
      </c>
      <c r="G31" s="64">
        <v>2.8285499999999999</v>
      </c>
      <c r="H31" s="48"/>
      <c r="I31" s="48"/>
      <c r="J31" s="48"/>
      <c r="K31" s="48"/>
    </row>
    <row r="32" spans="1:11">
      <c r="A32" s="48"/>
      <c r="B32" s="48"/>
      <c r="C32" s="63">
        <v>2.2560699999999998</v>
      </c>
      <c r="D32" s="64">
        <v>5.2086800000000002</v>
      </c>
      <c r="E32" s="48"/>
      <c r="F32" s="63">
        <v>4.9528100000000004</v>
      </c>
      <c r="G32" s="64">
        <v>2.4149699999999998</v>
      </c>
      <c r="H32" s="48"/>
      <c r="I32" s="48"/>
      <c r="J32" s="48"/>
      <c r="K32" s="48"/>
    </row>
    <row r="33" spans="1:11">
      <c r="A33" s="48"/>
      <c r="B33" s="48"/>
      <c r="C33" s="63">
        <v>3.3464700000000001</v>
      </c>
      <c r="D33" s="64">
        <v>3.00299</v>
      </c>
      <c r="E33" s="48"/>
      <c r="F33" s="63">
        <v>2.4714800000000001</v>
      </c>
      <c r="G33" s="64">
        <v>2.2136499999999999</v>
      </c>
      <c r="H33" s="48"/>
      <c r="I33" s="48"/>
      <c r="J33" s="48"/>
      <c r="K33" s="48"/>
    </row>
    <row r="34" spans="1:11">
      <c r="A34" s="48"/>
      <c r="B34" s="48"/>
      <c r="C34" s="63">
        <v>1.5202899999999999</v>
      </c>
      <c r="D34" s="64">
        <v>1.86029</v>
      </c>
      <c r="E34" s="48"/>
      <c r="F34" s="63">
        <v>5.0317100000000003</v>
      </c>
      <c r="G34" s="64">
        <v>2.0776400000000002</v>
      </c>
      <c r="H34" s="48"/>
      <c r="I34" s="48"/>
      <c r="J34" s="48"/>
      <c r="K34" s="48"/>
    </row>
    <row r="35" spans="1:11">
      <c r="A35" s="48"/>
      <c r="B35" s="48"/>
      <c r="C35" s="63">
        <v>3.2207599999999998</v>
      </c>
      <c r="D35" s="64">
        <v>2.2973300000000001</v>
      </c>
      <c r="E35" s="48"/>
      <c r="F35" s="63">
        <v>2.44265</v>
      </c>
      <c r="G35" s="64">
        <v>4.1645599999999998</v>
      </c>
      <c r="H35" s="48"/>
      <c r="I35" s="48"/>
      <c r="J35" s="48"/>
      <c r="K35" s="48"/>
    </row>
    <row r="36" spans="1:11">
      <c r="A36" s="48"/>
      <c r="B36" s="48"/>
      <c r="C36" s="63">
        <v>1.51502</v>
      </c>
      <c r="D36" s="64">
        <v>2.27562</v>
      </c>
      <c r="E36" s="48"/>
      <c r="F36" s="63">
        <v>1.8810800000000001</v>
      </c>
      <c r="G36" s="64">
        <v>1.40561</v>
      </c>
      <c r="H36" s="48"/>
      <c r="I36" s="48"/>
      <c r="J36" s="48"/>
      <c r="K36" s="48"/>
    </row>
    <row r="37" spans="1:11">
      <c r="A37" s="48"/>
      <c r="B37" s="48"/>
      <c r="C37" s="63">
        <v>1.30315</v>
      </c>
      <c r="D37" s="64">
        <v>3.04088</v>
      </c>
      <c r="E37" s="48"/>
      <c r="F37" s="63">
        <v>2.2226900000000001</v>
      </c>
      <c r="G37" s="64">
        <v>1.52443</v>
      </c>
      <c r="H37" s="48"/>
      <c r="I37" s="48"/>
      <c r="J37" s="48"/>
      <c r="K37" s="48"/>
    </row>
    <row r="38" spans="1:11">
      <c r="A38" s="48"/>
      <c r="B38" s="48"/>
      <c r="C38" s="63">
        <v>1.873</v>
      </c>
      <c r="D38" s="64">
        <v>3.8279399999999999</v>
      </c>
      <c r="E38" s="48"/>
      <c r="F38" s="63">
        <v>4.0305900000000001</v>
      </c>
      <c r="G38" s="64">
        <v>3.2262400000000002</v>
      </c>
      <c r="H38" s="48"/>
      <c r="I38" s="48"/>
      <c r="J38" s="48"/>
      <c r="K38" s="48"/>
    </row>
    <row r="39" spans="1:11">
      <c r="A39" s="48"/>
      <c r="B39" s="48"/>
      <c r="C39" s="63">
        <v>1.4890399999999999</v>
      </c>
      <c r="D39" s="64">
        <v>3.8842500000000002</v>
      </c>
      <c r="E39" s="48"/>
      <c r="F39" s="63">
        <v>1.49451</v>
      </c>
      <c r="G39" s="64">
        <v>1.8769100000000001</v>
      </c>
      <c r="H39" s="48"/>
      <c r="I39" s="48"/>
      <c r="J39" s="48"/>
      <c r="K39" s="48"/>
    </row>
    <row r="40" spans="1:11">
      <c r="A40" s="48"/>
      <c r="B40" s="48"/>
      <c r="C40" s="63">
        <v>1.8102400000000001</v>
      </c>
      <c r="D40" s="64">
        <v>4.0973199999999999</v>
      </c>
      <c r="E40" s="48"/>
      <c r="F40" s="63">
        <v>2.7690700000000001</v>
      </c>
      <c r="G40" s="64">
        <v>1.36439</v>
      </c>
      <c r="H40" s="48"/>
      <c r="I40" s="48"/>
      <c r="J40" s="48"/>
      <c r="K40" s="48"/>
    </row>
    <row r="41" spans="1:11">
      <c r="A41" s="48"/>
      <c r="B41" s="48"/>
      <c r="C41" s="63">
        <v>2.4068800000000001</v>
      </c>
      <c r="D41" s="64">
        <v>4.5262799999999999</v>
      </c>
      <c r="E41" s="48"/>
      <c r="F41" s="63">
        <v>2.7558699999999998</v>
      </c>
      <c r="G41" s="64">
        <v>2.1171500000000001</v>
      </c>
      <c r="H41" s="48"/>
      <c r="I41" s="48"/>
      <c r="J41" s="48"/>
      <c r="K41" s="48"/>
    </row>
    <row r="42" spans="1:11">
      <c r="A42" s="48"/>
      <c r="B42" s="48"/>
      <c r="C42" s="63">
        <v>2.4949499999999998</v>
      </c>
      <c r="D42" s="64">
        <v>3.43912</v>
      </c>
      <c r="E42" s="48"/>
      <c r="F42" s="63">
        <v>1.35741</v>
      </c>
      <c r="G42" s="64">
        <v>3.02948</v>
      </c>
      <c r="H42" s="48"/>
      <c r="I42" s="48"/>
      <c r="J42" s="48"/>
      <c r="K42" s="48"/>
    </row>
    <row r="43" spans="1:11">
      <c r="A43" s="48"/>
      <c r="B43" s="48"/>
      <c r="C43" s="63">
        <v>1.7077100000000001</v>
      </c>
      <c r="D43" s="64">
        <v>3.6820499999999998</v>
      </c>
      <c r="E43" s="48"/>
      <c r="F43" s="63">
        <v>1.2199899999999999</v>
      </c>
      <c r="G43" s="64">
        <v>7.5278499999999999</v>
      </c>
      <c r="H43" s="48"/>
      <c r="I43" s="48"/>
      <c r="J43" s="48"/>
      <c r="K43" s="48"/>
    </row>
    <row r="44" spans="1:11">
      <c r="A44" s="48"/>
      <c r="B44" s="48"/>
      <c r="C44" s="63">
        <v>3.3435000000000001</v>
      </c>
      <c r="D44" s="64">
        <v>2.51586</v>
      </c>
      <c r="E44" s="48"/>
      <c r="F44" s="63">
        <v>4.3083400000000003</v>
      </c>
      <c r="G44" s="64">
        <v>3.9729700000000001</v>
      </c>
      <c r="H44" s="48"/>
      <c r="I44" s="48"/>
      <c r="J44" s="48"/>
      <c r="K44" s="48"/>
    </row>
    <row r="45" spans="1:11">
      <c r="A45" s="48"/>
      <c r="B45" s="48"/>
      <c r="C45" s="63">
        <v>1.7589600000000001</v>
      </c>
      <c r="D45" s="64">
        <v>2.2269100000000002</v>
      </c>
      <c r="E45" s="48"/>
      <c r="F45" s="63">
        <v>1.37009</v>
      </c>
      <c r="G45" s="64">
        <v>1.35487</v>
      </c>
      <c r="H45" s="48"/>
      <c r="I45" s="48"/>
      <c r="J45" s="48"/>
      <c r="K45" s="48"/>
    </row>
    <row r="46" spans="1:11">
      <c r="A46" s="48"/>
      <c r="B46" s="48"/>
      <c r="C46" s="63">
        <v>2.3984000000000001</v>
      </c>
      <c r="D46" s="64">
        <v>4.9977600000000004</v>
      </c>
      <c r="E46" s="48"/>
      <c r="F46" s="63">
        <v>2.1425100000000001</v>
      </c>
      <c r="G46" s="64">
        <v>2.5906699999999998</v>
      </c>
      <c r="H46" s="48"/>
      <c r="I46" s="48"/>
      <c r="J46" s="48"/>
      <c r="K46" s="48"/>
    </row>
    <row r="47" spans="1:11">
      <c r="A47" s="48"/>
      <c r="B47" s="48"/>
      <c r="C47" s="63">
        <v>2.6665199999999998</v>
      </c>
      <c r="D47" s="64">
        <v>2.3472499999999998</v>
      </c>
      <c r="E47" s="48"/>
      <c r="F47" s="63">
        <v>1.49465</v>
      </c>
      <c r="G47" s="64">
        <v>1.72499</v>
      </c>
      <c r="H47" s="48"/>
      <c r="I47" s="48"/>
      <c r="J47" s="48"/>
      <c r="K47" s="48"/>
    </row>
    <row r="48" spans="1:11">
      <c r="A48" s="48"/>
      <c r="B48" s="48"/>
      <c r="C48" s="63">
        <v>1.5698300000000001</v>
      </c>
      <c r="D48" s="64">
        <v>3.9138799999999998</v>
      </c>
      <c r="E48" s="48"/>
      <c r="F48" s="63">
        <v>1.2376499999999999</v>
      </c>
      <c r="G48" s="64">
        <v>4.6463700000000001</v>
      </c>
      <c r="H48" s="48"/>
      <c r="I48" s="48"/>
      <c r="J48" s="48"/>
      <c r="K48" s="48"/>
    </row>
    <row r="49" spans="1:11">
      <c r="A49" s="48"/>
      <c r="B49" s="48"/>
      <c r="C49" s="63">
        <v>1.9280600000000001</v>
      </c>
      <c r="D49" s="64">
        <v>2.5432100000000002</v>
      </c>
      <c r="E49" s="48"/>
      <c r="F49" s="63">
        <v>1.17517</v>
      </c>
      <c r="G49" s="64">
        <v>3.52799</v>
      </c>
      <c r="H49" s="48"/>
      <c r="I49" s="48"/>
      <c r="J49" s="48"/>
      <c r="K49" s="48"/>
    </row>
    <row r="50" spans="1:11">
      <c r="A50" s="48"/>
      <c r="B50" s="48"/>
      <c r="C50" s="63">
        <v>2.2164299999999999</v>
      </c>
      <c r="D50" s="64">
        <v>3.1714600000000002</v>
      </c>
      <c r="E50" s="48"/>
      <c r="F50" s="63">
        <v>2.2073499999999999</v>
      </c>
      <c r="G50" s="64">
        <v>1.41686</v>
      </c>
      <c r="H50" s="48"/>
      <c r="I50" s="48"/>
      <c r="J50" s="48"/>
      <c r="K50" s="48"/>
    </row>
    <row r="51" spans="1:11">
      <c r="A51" s="48"/>
      <c r="B51" s="48"/>
      <c r="C51" s="63">
        <v>1.2152799999999999</v>
      </c>
      <c r="D51" s="64">
        <v>1.9333899999999999</v>
      </c>
      <c r="E51" s="48"/>
      <c r="F51" s="63">
        <v>2.5078399999999998</v>
      </c>
      <c r="G51" s="64">
        <v>2.0967600000000002</v>
      </c>
      <c r="H51" s="48"/>
      <c r="I51" s="48"/>
      <c r="J51" s="48"/>
      <c r="K51" s="48"/>
    </row>
    <row r="52" spans="1:11">
      <c r="A52" s="48"/>
      <c r="B52" s="48"/>
      <c r="C52" s="63">
        <v>1.6975100000000001</v>
      </c>
      <c r="D52" s="64">
        <v>2.3170000000000002</v>
      </c>
      <c r="E52" s="48"/>
      <c r="F52" s="63">
        <v>2.4966400000000002</v>
      </c>
      <c r="G52" s="64">
        <v>3.23733</v>
      </c>
      <c r="H52" s="48"/>
      <c r="I52" s="48"/>
      <c r="J52" s="48"/>
      <c r="K52" s="48"/>
    </row>
    <row r="53" spans="1:11">
      <c r="A53" s="48"/>
      <c r="B53" s="48"/>
      <c r="C53" s="63">
        <v>1.34385</v>
      </c>
      <c r="D53" s="64">
        <v>1.6932700000000001</v>
      </c>
      <c r="E53" s="48"/>
      <c r="F53" s="63">
        <v>1.0263</v>
      </c>
      <c r="G53" s="64">
        <v>2.7033399999999999</v>
      </c>
      <c r="H53" s="48"/>
      <c r="I53" s="48"/>
      <c r="J53" s="48"/>
      <c r="K53" s="48"/>
    </row>
    <row r="54" spans="1:11">
      <c r="A54" s="48"/>
      <c r="B54" s="48"/>
      <c r="C54" s="63">
        <v>1.9691399999999999</v>
      </c>
      <c r="D54" s="64">
        <v>3.3500399999999999</v>
      </c>
      <c r="E54" s="48"/>
      <c r="F54" s="63">
        <v>2.2134200000000002</v>
      </c>
      <c r="G54" s="64">
        <v>1.5696399999999999</v>
      </c>
      <c r="H54" s="48"/>
      <c r="I54" s="48"/>
      <c r="J54" s="48"/>
      <c r="K54" s="48"/>
    </row>
    <row r="55" spans="1:11">
      <c r="A55" s="48"/>
      <c r="B55" s="48"/>
      <c r="C55" s="63">
        <v>1.78857</v>
      </c>
      <c r="D55" s="64">
        <v>4.1417000000000002</v>
      </c>
      <c r="E55" s="48"/>
      <c r="F55" s="63">
        <v>1.2206900000000001</v>
      </c>
      <c r="G55" s="64">
        <v>1.13046</v>
      </c>
      <c r="H55" s="48"/>
      <c r="I55" s="48"/>
      <c r="J55" s="48"/>
      <c r="K55" s="48"/>
    </row>
    <row r="56" spans="1:11">
      <c r="A56" s="48"/>
      <c r="B56" s="48"/>
      <c r="C56" s="63">
        <v>2.53403</v>
      </c>
      <c r="D56" s="64">
        <v>3.1783000000000001</v>
      </c>
      <c r="E56" s="48"/>
      <c r="F56" s="63">
        <v>2.7879299999999998</v>
      </c>
      <c r="G56" s="64">
        <v>1.45357</v>
      </c>
      <c r="H56" s="48"/>
      <c r="I56" s="48"/>
      <c r="J56" s="48"/>
      <c r="K56" s="48"/>
    </row>
    <row r="57" spans="1:11">
      <c r="A57" s="48"/>
      <c r="B57" s="48"/>
      <c r="C57" s="63">
        <v>2.3182800000000001</v>
      </c>
      <c r="D57" s="64">
        <v>1.77576</v>
      </c>
      <c r="E57" s="48"/>
      <c r="F57" s="63">
        <v>2.1766100000000002</v>
      </c>
      <c r="G57" s="64">
        <v>2.7972299999999999</v>
      </c>
      <c r="H57" s="48"/>
      <c r="I57" s="48"/>
      <c r="J57" s="48"/>
      <c r="K57" s="48"/>
    </row>
    <row r="58" spans="1:11">
      <c r="A58" s="48"/>
      <c r="B58" s="48"/>
      <c r="C58" s="63">
        <v>1.6352500000000001</v>
      </c>
      <c r="D58" s="64">
        <v>3.2733099999999999</v>
      </c>
      <c r="E58" s="48"/>
      <c r="F58" s="63">
        <v>2.1915399999999998</v>
      </c>
      <c r="G58" s="64">
        <v>2.4969999999999999</v>
      </c>
      <c r="H58" s="48"/>
      <c r="I58" s="48"/>
      <c r="J58" s="48"/>
      <c r="K58" s="48"/>
    </row>
    <row r="59" spans="1:11">
      <c r="A59" s="48"/>
      <c r="B59" s="48"/>
      <c r="C59" s="63">
        <v>1.4009</v>
      </c>
      <c r="D59" s="64">
        <v>2.24987</v>
      </c>
      <c r="E59" s="48"/>
      <c r="F59" s="63">
        <v>1.27861</v>
      </c>
      <c r="G59" s="64">
        <v>3.43676</v>
      </c>
      <c r="H59" s="48"/>
      <c r="I59" s="48"/>
      <c r="J59" s="48"/>
      <c r="K59" s="48"/>
    </row>
    <row r="60" spans="1:11">
      <c r="A60" s="48"/>
      <c r="B60" s="48"/>
      <c r="C60" s="63">
        <v>1.5036499999999999</v>
      </c>
      <c r="D60" s="64">
        <v>1.5825499999999999</v>
      </c>
      <c r="E60" s="48"/>
      <c r="F60" s="63">
        <v>1.7179899999999999</v>
      </c>
      <c r="G60" s="64">
        <v>2.2885399999999998</v>
      </c>
      <c r="H60" s="48"/>
      <c r="I60" s="48"/>
      <c r="J60" s="48"/>
      <c r="K60" s="48"/>
    </row>
    <row r="61" spans="1:11">
      <c r="A61" s="48"/>
      <c r="B61" s="48"/>
      <c r="C61" s="63">
        <v>1.0932200000000001</v>
      </c>
      <c r="D61" s="64">
        <v>1.1729700000000001</v>
      </c>
      <c r="E61" s="48"/>
      <c r="F61" s="63">
        <v>1.20933</v>
      </c>
      <c r="G61" s="64">
        <v>1.18042</v>
      </c>
      <c r="H61" s="48"/>
      <c r="I61" s="48"/>
      <c r="J61" s="48"/>
      <c r="K61" s="48"/>
    </row>
    <row r="62" spans="1:11">
      <c r="A62" s="48"/>
      <c r="B62" s="48"/>
      <c r="C62" s="63">
        <v>1.79853</v>
      </c>
      <c r="D62" s="64">
        <v>1.6570199999999999</v>
      </c>
      <c r="E62" s="48"/>
      <c r="F62" s="63">
        <v>1.9371400000000001</v>
      </c>
      <c r="G62" s="64">
        <v>3.4451499999999999</v>
      </c>
      <c r="H62" s="48"/>
      <c r="I62" s="48"/>
      <c r="J62" s="48"/>
      <c r="K62" s="48"/>
    </row>
    <row r="63" spans="1:11">
      <c r="A63" s="48"/>
      <c r="B63" s="48"/>
      <c r="C63" s="63">
        <v>1.25566</v>
      </c>
      <c r="D63" s="64">
        <v>2.56582</v>
      </c>
      <c r="E63" s="48"/>
      <c r="F63" s="63">
        <v>1.7195499999999999</v>
      </c>
      <c r="G63" s="64">
        <v>4.4460100000000002</v>
      </c>
      <c r="H63" s="48"/>
      <c r="I63" s="48"/>
      <c r="J63" s="48"/>
      <c r="K63" s="48"/>
    </row>
    <row r="64" spans="1:11">
      <c r="A64" s="48"/>
      <c r="B64" s="48"/>
      <c r="C64" s="63">
        <v>1.75682</v>
      </c>
      <c r="D64" s="64">
        <v>3.6116100000000002</v>
      </c>
      <c r="E64" s="48"/>
      <c r="F64" s="63">
        <v>1.1927099999999999</v>
      </c>
      <c r="G64" s="64">
        <v>6.4678100000000001</v>
      </c>
      <c r="H64" s="48"/>
      <c r="I64" s="48"/>
      <c r="J64" s="48"/>
      <c r="K64" s="48"/>
    </row>
    <row r="65" spans="1:11">
      <c r="A65" s="48"/>
      <c r="B65" s="48"/>
      <c r="C65" s="63">
        <v>2.3462800000000001</v>
      </c>
      <c r="D65" s="64">
        <v>8.0009099999999993</v>
      </c>
      <c r="E65" s="48"/>
      <c r="F65" s="63">
        <v>1.9725900000000001</v>
      </c>
      <c r="G65" s="64">
        <v>4.0047100000000002</v>
      </c>
      <c r="H65" s="48"/>
      <c r="I65" s="48"/>
      <c r="J65" s="48"/>
      <c r="K65" s="48"/>
    </row>
    <row r="66" spans="1:11">
      <c r="A66" s="48"/>
      <c r="B66" s="48"/>
      <c r="C66" s="63">
        <v>1.85161</v>
      </c>
      <c r="D66" s="64">
        <v>7.3831699999999998</v>
      </c>
      <c r="E66" s="48"/>
      <c r="F66" s="63">
        <v>1.7578800000000001</v>
      </c>
      <c r="G66" s="64">
        <v>3.9765999999999999</v>
      </c>
      <c r="H66" s="48"/>
      <c r="I66" s="48"/>
      <c r="J66" s="48"/>
      <c r="K66" s="48"/>
    </row>
    <row r="67" spans="1:11">
      <c r="A67" s="48"/>
      <c r="B67" s="48"/>
      <c r="C67" s="63">
        <v>1.6907300000000001</v>
      </c>
      <c r="D67" s="64">
        <v>5.45181</v>
      </c>
      <c r="E67" s="48"/>
      <c r="F67" s="63">
        <v>1.95431</v>
      </c>
      <c r="G67" s="64">
        <v>3.19401</v>
      </c>
      <c r="H67" s="48"/>
      <c r="I67" s="48"/>
      <c r="J67" s="48"/>
      <c r="K67" s="48"/>
    </row>
    <row r="68" spans="1:11">
      <c r="A68" s="48"/>
      <c r="B68" s="48"/>
      <c r="C68" s="63">
        <v>1.7951600000000001</v>
      </c>
      <c r="D68" s="64">
        <v>3.7872400000000002</v>
      </c>
      <c r="E68" s="48"/>
      <c r="F68" s="63">
        <v>2.33264</v>
      </c>
      <c r="G68" s="64">
        <v>3.6472000000000002</v>
      </c>
      <c r="H68" s="48"/>
      <c r="I68" s="48"/>
      <c r="J68" s="48"/>
      <c r="K68" s="48"/>
    </row>
    <row r="69" spans="1:11">
      <c r="A69" s="48"/>
      <c r="B69" s="48"/>
      <c r="C69" s="63">
        <v>1.5739799999999999</v>
      </c>
      <c r="D69" s="64">
        <v>13.0122</v>
      </c>
      <c r="E69" s="48"/>
      <c r="F69" s="63">
        <v>1.22522</v>
      </c>
      <c r="G69" s="64">
        <v>3.60046</v>
      </c>
      <c r="H69" s="48"/>
      <c r="I69" s="48"/>
      <c r="J69" s="48"/>
      <c r="K69" s="48"/>
    </row>
    <row r="70" spans="1:11">
      <c r="A70" s="48"/>
      <c r="B70" s="48"/>
      <c r="C70" s="63">
        <v>2.9315500000000001</v>
      </c>
      <c r="D70" s="64">
        <v>2.6148699999999998</v>
      </c>
      <c r="E70" s="48"/>
      <c r="F70" s="63">
        <v>3.56664</v>
      </c>
      <c r="G70" s="64">
        <v>2.8006600000000001</v>
      </c>
      <c r="H70" s="48"/>
      <c r="I70" s="48"/>
      <c r="J70" s="48"/>
      <c r="K70" s="48"/>
    </row>
    <row r="71" spans="1:11">
      <c r="A71" s="48"/>
      <c r="B71" s="48"/>
      <c r="C71" s="63">
        <v>1.61656</v>
      </c>
      <c r="D71" s="64">
        <v>3.50027</v>
      </c>
      <c r="E71" s="48"/>
      <c r="F71" s="63">
        <v>1.3572500000000001</v>
      </c>
      <c r="G71" s="64">
        <v>5.0782299999999996</v>
      </c>
      <c r="H71" s="48"/>
      <c r="I71" s="48"/>
      <c r="J71" s="48"/>
      <c r="K71" s="48"/>
    </row>
    <row r="72" spans="1:11">
      <c r="A72" s="48"/>
      <c r="B72" s="48"/>
      <c r="C72" s="63">
        <v>1.3043199999999999</v>
      </c>
      <c r="D72" s="64">
        <v>4.0864200000000004</v>
      </c>
      <c r="E72" s="48"/>
      <c r="F72" s="63">
        <v>2.09728</v>
      </c>
      <c r="G72" s="64">
        <v>6.1077300000000001</v>
      </c>
      <c r="H72" s="48"/>
      <c r="I72" s="48"/>
      <c r="J72" s="48"/>
      <c r="K72" s="48"/>
    </row>
    <row r="73" spans="1:11">
      <c r="A73" s="48"/>
      <c r="B73" s="48"/>
      <c r="C73" s="63">
        <v>1.20164</v>
      </c>
      <c r="D73" s="64">
        <v>3.2507100000000002</v>
      </c>
      <c r="E73" s="48"/>
      <c r="F73" s="63">
        <v>1.5261800000000001</v>
      </c>
      <c r="G73" s="64">
        <v>1.1875100000000001</v>
      </c>
      <c r="H73" s="48"/>
      <c r="I73" s="48"/>
      <c r="J73" s="48"/>
      <c r="K73" s="48"/>
    </row>
    <row r="74" spans="1:11">
      <c r="A74" s="48"/>
      <c r="B74" s="48"/>
      <c r="C74" s="63">
        <v>1.14256</v>
      </c>
      <c r="D74" s="64">
        <v>4.7862499999999999</v>
      </c>
      <c r="E74" s="48"/>
      <c r="F74" s="63">
        <v>2.3798400000000002</v>
      </c>
      <c r="G74" s="64">
        <v>1.76539</v>
      </c>
      <c r="H74" s="48"/>
      <c r="I74" s="48"/>
      <c r="J74" s="48"/>
      <c r="K74" s="48"/>
    </row>
    <row r="75" spans="1:11">
      <c r="A75" s="48"/>
      <c r="B75" s="48"/>
      <c r="C75" s="63">
        <v>3.32199</v>
      </c>
      <c r="D75" s="64">
        <v>2.56697</v>
      </c>
      <c r="E75" s="48"/>
      <c r="F75" s="63">
        <v>3.9011800000000001</v>
      </c>
      <c r="G75" s="64">
        <v>3.6472099999999998</v>
      </c>
      <c r="H75" s="48"/>
      <c r="I75" s="48"/>
      <c r="J75" s="48"/>
      <c r="K75" s="48"/>
    </row>
    <row r="76" spans="1:11">
      <c r="A76" s="48"/>
      <c r="B76" s="48"/>
      <c r="C76" s="63">
        <v>4.8124200000000004</v>
      </c>
      <c r="D76" s="64">
        <v>3.3166199999999999</v>
      </c>
      <c r="E76" s="48"/>
      <c r="F76" s="63">
        <v>1.0230300000000001</v>
      </c>
      <c r="G76" s="64">
        <v>2.4696099999999999</v>
      </c>
      <c r="H76" s="48"/>
      <c r="I76" s="48"/>
      <c r="J76" s="48"/>
      <c r="K76" s="48"/>
    </row>
    <row r="77" spans="1:11">
      <c r="A77" s="48"/>
      <c r="B77" s="48"/>
      <c r="C77" s="63">
        <v>1.7938000000000001</v>
      </c>
      <c r="D77" s="64">
        <v>3.9045299999999998</v>
      </c>
      <c r="E77" s="48"/>
      <c r="F77" s="63">
        <v>2.4254899999999999</v>
      </c>
      <c r="G77" s="64">
        <v>2.8612000000000002</v>
      </c>
      <c r="H77" s="48"/>
      <c r="I77" s="48"/>
      <c r="J77" s="48"/>
      <c r="K77" s="48"/>
    </row>
    <row r="78" spans="1:11">
      <c r="A78" s="48"/>
      <c r="B78" s="48"/>
      <c r="C78" s="63">
        <v>1.98386</v>
      </c>
      <c r="D78" s="64">
        <v>2.6735899999999999</v>
      </c>
      <c r="E78" s="48"/>
      <c r="F78" s="63">
        <v>1.2335700000000001</v>
      </c>
      <c r="G78" s="64">
        <v>1.5014000000000001</v>
      </c>
      <c r="H78" s="48"/>
      <c r="I78" s="48"/>
      <c r="J78" s="48"/>
      <c r="K78" s="48"/>
    </row>
    <row r="79" spans="1:11">
      <c r="A79" s="48"/>
      <c r="B79" s="48"/>
      <c r="C79" s="63">
        <v>3.3246600000000002</v>
      </c>
      <c r="D79" s="64">
        <v>2.8670100000000001</v>
      </c>
      <c r="E79" s="48"/>
      <c r="F79" s="63">
        <v>2.9152399999999998</v>
      </c>
      <c r="G79" s="64">
        <v>4.1128600000000004</v>
      </c>
      <c r="H79" s="48"/>
      <c r="I79" s="48"/>
      <c r="J79" s="48"/>
      <c r="K79" s="48"/>
    </row>
    <row r="80" spans="1:11">
      <c r="A80" s="48"/>
      <c r="B80" s="48"/>
      <c r="C80" s="63">
        <v>2.1716899999999999</v>
      </c>
      <c r="D80" s="64">
        <v>2.1349100000000001</v>
      </c>
      <c r="E80" s="48"/>
      <c r="F80" s="63">
        <v>1.0071099999999999</v>
      </c>
      <c r="G80" s="64">
        <v>2.5743499999999999</v>
      </c>
      <c r="H80" s="48"/>
      <c r="I80" s="48"/>
      <c r="J80" s="48"/>
      <c r="K80" s="48"/>
    </row>
    <row r="81" spans="1:11">
      <c r="A81" s="48"/>
      <c r="B81" s="48"/>
      <c r="C81" s="63">
        <v>2.28247</v>
      </c>
      <c r="D81" s="64">
        <v>6.4532999999999996</v>
      </c>
      <c r="E81" s="48"/>
      <c r="F81" s="63">
        <v>1.5519799999999999</v>
      </c>
      <c r="G81" s="64">
        <v>3.7618900000000002</v>
      </c>
      <c r="H81" s="48"/>
      <c r="I81" s="48"/>
      <c r="J81" s="48"/>
      <c r="K81" s="48"/>
    </row>
    <row r="82" spans="1:11">
      <c r="A82" s="48"/>
      <c r="B82" s="48"/>
      <c r="C82" s="63">
        <v>2.1751100000000001</v>
      </c>
      <c r="D82" s="64">
        <v>3.26884</v>
      </c>
      <c r="E82" s="48"/>
      <c r="F82" s="63">
        <v>2.2793000000000001</v>
      </c>
      <c r="G82" s="64">
        <v>4.1779900000000003</v>
      </c>
      <c r="H82" s="48"/>
      <c r="I82" s="48"/>
      <c r="J82" s="48"/>
      <c r="K82" s="48"/>
    </row>
    <row r="83" spans="1:11">
      <c r="A83" s="48"/>
      <c r="B83" s="48"/>
      <c r="C83" s="63">
        <v>3.1492200000000001</v>
      </c>
      <c r="D83" s="64">
        <v>2.8605200000000002</v>
      </c>
      <c r="E83" s="48"/>
      <c r="F83" s="63">
        <v>1.36612</v>
      </c>
      <c r="G83" s="64">
        <v>4.2822699999999996</v>
      </c>
      <c r="H83" s="48"/>
      <c r="I83" s="48"/>
      <c r="J83" s="48"/>
      <c r="K83" s="48"/>
    </row>
    <row r="84" spans="1:11">
      <c r="A84" s="48"/>
      <c r="B84" s="48"/>
      <c r="C84" s="63">
        <v>1.8520000000000001</v>
      </c>
      <c r="D84" s="64">
        <v>4.7350599999999998</v>
      </c>
      <c r="E84" s="48"/>
      <c r="F84" s="63">
        <v>3.11504</v>
      </c>
      <c r="G84" s="64">
        <v>4.8076499999999998</v>
      </c>
      <c r="H84" s="48"/>
      <c r="I84" s="48"/>
      <c r="J84" s="48"/>
      <c r="K84" s="48"/>
    </row>
    <row r="85" spans="1:11">
      <c r="A85" s="48"/>
      <c r="B85" s="48"/>
      <c r="C85" s="63">
        <v>3.97966</v>
      </c>
      <c r="D85" s="64">
        <v>5.63835</v>
      </c>
      <c r="E85" s="48"/>
      <c r="F85" s="63">
        <v>2.3107799999999998</v>
      </c>
      <c r="G85" s="64">
        <v>2.8866000000000001</v>
      </c>
      <c r="H85" s="48"/>
      <c r="I85" s="48"/>
      <c r="J85" s="48"/>
      <c r="K85" s="48"/>
    </row>
    <row r="86" spans="1:11">
      <c r="A86" s="48"/>
      <c r="B86" s="48"/>
      <c r="C86" s="63">
        <v>2.1606100000000001</v>
      </c>
      <c r="D86" s="64">
        <v>1.6239300000000001</v>
      </c>
      <c r="E86" s="48"/>
      <c r="F86" s="63">
        <v>4.3547599999999997</v>
      </c>
      <c r="G86" s="64">
        <v>3.4329499999999999</v>
      </c>
      <c r="H86" s="48"/>
      <c r="I86" s="48"/>
      <c r="J86" s="48"/>
      <c r="K86" s="48"/>
    </row>
    <row r="87" spans="1:11">
      <c r="A87" s="48"/>
      <c r="B87" s="48"/>
      <c r="C87" s="63">
        <v>3.8445800000000001</v>
      </c>
      <c r="D87" s="64">
        <v>5.0399700000000003</v>
      </c>
      <c r="E87" s="48"/>
      <c r="F87" s="63">
        <v>1.5657099999999999</v>
      </c>
      <c r="G87" s="64">
        <v>3.7214100000000001</v>
      </c>
      <c r="H87" s="48"/>
      <c r="I87" s="48"/>
      <c r="J87" s="48"/>
      <c r="K87" s="48"/>
    </row>
    <row r="88" spans="1:11">
      <c r="A88" s="48"/>
      <c r="B88" s="48"/>
      <c r="C88" s="63">
        <v>2.2656999999999998</v>
      </c>
      <c r="D88" s="64">
        <v>4.2149599999999996</v>
      </c>
      <c r="E88" s="48"/>
      <c r="F88" s="63">
        <v>2.5424600000000002</v>
      </c>
      <c r="G88" s="64">
        <v>4.0420699999999998</v>
      </c>
      <c r="H88" s="48"/>
      <c r="I88" s="48"/>
      <c r="J88" s="48"/>
      <c r="K88" s="48"/>
    </row>
    <row r="89" spans="1:11">
      <c r="A89" s="48"/>
      <c r="B89" s="48"/>
      <c r="C89" s="63">
        <v>2.57917</v>
      </c>
      <c r="D89" s="64">
        <v>2.2267199999999998</v>
      </c>
      <c r="E89" s="48"/>
      <c r="F89" s="63">
        <v>1.37391</v>
      </c>
      <c r="G89" s="64">
        <v>4.3205499999999999</v>
      </c>
      <c r="H89" s="48"/>
      <c r="I89" s="48"/>
      <c r="J89" s="48"/>
      <c r="K89" s="48"/>
    </row>
    <row r="90" spans="1:11">
      <c r="A90" s="48"/>
      <c r="B90" s="48"/>
      <c r="C90" s="63">
        <v>2.2786300000000002</v>
      </c>
      <c r="D90" s="64">
        <v>3.4760300000000002</v>
      </c>
      <c r="E90" s="48"/>
      <c r="F90" s="63">
        <v>1.3935900000000001</v>
      </c>
      <c r="G90" s="64">
        <v>3.8273600000000001</v>
      </c>
      <c r="H90" s="48"/>
      <c r="I90" s="48"/>
      <c r="J90" s="48"/>
      <c r="K90" s="48"/>
    </row>
    <row r="91" spans="1:11">
      <c r="A91" s="48"/>
      <c r="B91" s="48"/>
      <c r="C91" s="63">
        <v>2.7033700000000001</v>
      </c>
      <c r="D91" s="64">
        <v>5.3416100000000002</v>
      </c>
      <c r="E91" s="48"/>
      <c r="F91" s="63">
        <v>5.6481899999999996</v>
      </c>
      <c r="G91" s="64">
        <v>4.1305100000000001</v>
      </c>
      <c r="H91" s="48"/>
      <c r="I91" s="48"/>
      <c r="J91" s="48"/>
      <c r="K91" s="48"/>
    </row>
    <row r="92" spans="1:11">
      <c r="A92" s="48"/>
      <c r="B92" s="48"/>
      <c r="C92" s="63">
        <v>1.9301200000000001</v>
      </c>
      <c r="D92" s="64">
        <v>3.5256599999999998</v>
      </c>
      <c r="E92" s="48"/>
      <c r="F92" s="63">
        <v>2.4576600000000002</v>
      </c>
      <c r="G92" s="64">
        <v>5.1870700000000003</v>
      </c>
      <c r="H92" s="48"/>
      <c r="I92" s="48"/>
      <c r="J92" s="48"/>
      <c r="K92" s="48"/>
    </row>
    <row r="93" spans="1:11">
      <c r="A93" s="48"/>
      <c r="B93" s="48"/>
      <c r="C93" s="63">
        <v>2.5573600000000001</v>
      </c>
      <c r="D93" s="64">
        <v>2.3605499999999999</v>
      </c>
      <c r="E93" s="48"/>
      <c r="F93" s="63">
        <v>2.4301499999999998</v>
      </c>
      <c r="G93" s="64">
        <v>4.7506399999999998</v>
      </c>
      <c r="H93" s="48"/>
      <c r="I93" s="48"/>
      <c r="J93" s="48"/>
      <c r="K93" s="48"/>
    </row>
    <row r="94" spans="1:11">
      <c r="A94" s="48"/>
      <c r="B94" s="48"/>
      <c r="C94" s="63">
        <v>2.9534500000000001</v>
      </c>
      <c r="D94" s="64">
        <v>2.63801</v>
      </c>
      <c r="E94" s="48"/>
      <c r="F94" s="63">
        <v>1.5639099999999999</v>
      </c>
      <c r="G94" s="64">
        <v>7.2340900000000001</v>
      </c>
      <c r="H94" s="48"/>
      <c r="I94" s="48"/>
      <c r="J94" s="48"/>
      <c r="K94" s="48"/>
    </row>
    <row r="95" spans="1:11">
      <c r="A95" s="48"/>
      <c r="B95" s="48"/>
      <c r="C95" s="63">
        <v>2.0457900000000002</v>
      </c>
      <c r="D95" s="64">
        <v>3.6087400000000001</v>
      </c>
      <c r="E95" s="48"/>
      <c r="F95" s="63">
        <v>1.45017</v>
      </c>
      <c r="G95" s="64">
        <v>6.1012000000000004</v>
      </c>
      <c r="H95" s="48"/>
      <c r="I95" s="48"/>
      <c r="J95" s="48"/>
      <c r="K95" s="48"/>
    </row>
    <row r="96" spans="1:11">
      <c r="A96" s="48"/>
      <c r="B96" s="48"/>
      <c r="C96" s="63">
        <v>1.9973099999999999</v>
      </c>
      <c r="D96" s="64">
        <v>1.8028900000000001</v>
      </c>
      <c r="E96" s="48"/>
      <c r="F96" s="63">
        <v>2.09727</v>
      </c>
      <c r="G96" s="64">
        <v>5.9731199999999998</v>
      </c>
      <c r="H96" s="48"/>
      <c r="I96" s="48"/>
      <c r="J96" s="48"/>
      <c r="K96" s="48"/>
    </row>
    <row r="97" spans="1:11">
      <c r="A97" s="48"/>
      <c r="B97" s="48"/>
      <c r="C97" s="63">
        <v>2.8895200000000001</v>
      </c>
      <c r="D97" s="64">
        <v>1.72706</v>
      </c>
      <c r="E97" s="48"/>
      <c r="F97" s="63">
        <v>2.3566099999999999</v>
      </c>
      <c r="G97" s="64">
        <v>4.8735799999999996</v>
      </c>
      <c r="H97" s="48"/>
      <c r="I97" s="48"/>
      <c r="J97" s="48"/>
      <c r="K97" s="48"/>
    </row>
    <row r="98" spans="1:11">
      <c r="A98" s="48"/>
      <c r="B98" s="48"/>
      <c r="C98" s="63">
        <v>2.88591</v>
      </c>
      <c r="D98" s="64">
        <v>2.6012499999999998</v>
      </c>
      <c r="E98" s="48"/>
      <c r="F98" s="63">
        <v>2.9022299999999999</v>
      </c>
      <c r="G98" s="64">
        <v>1.8107500000000001</v>
      </c>
      <c r="H98" s="48"/>
      <c r="I98" s="48"/>
      <c r="J98" s="48"/>
      <c r="K98" s="48"/>
    </row>
    <row r="99" spans="1:11">
      <c r="A99" s="48"/>
      <c r="B99" s="48"/>
      <c r="C99" s="63">
        <v>2.1520000000000001</v>
      </c>
      <c r="D99" s="64">
        <v>3.8795500000000001</v>
      </c>
      <c r="E99" s="48"/>
      <c r="F99" s="63">
        <v>1.2769200000000001</v>
      </c>
      <c r="G99" s="64">
        <v>3.8787500000000001</v>
      </c>
      <c r="H99" s="48"/>
      <c r="I99" s="48"/>
      <c r="J99" s="48"/>
      <c r="K99" s="48"/>
    </row>
    <row r="100" spans="1:11">
      <c r="A100" s="48"/>
      <c r="B100" s="48"/>
      <c r="C100" s="63">
        <v>1.5339799999999999</v>
      </c>
      <c r="D100" s="64">
        <v>3.9310999999999998</v>
      </c>
      <c r="E100" s="48"/>
      <c r="F100" s="63">
        <v>2.7568000000000001</v>
      </c>
      <c r="G100" s="64">
        <v>2.7939099999999999</v>
      </c>
      <c r="H100" s="48"/>
      <c r="I100" s="48"/>
      <c r="J100" s="48"/>
      <c r="K100" s="48"/>
    </row>
    <row r="101" spans="1:11">
      <c r="A101" s="48"/>
      <c r="B101" s="48"/>
      <c r="C101" s="63">
        <v>1.48624</v>
      </c>
      <c r="D101" s="64">
        <v>2.5929500000000001</v>
      </c>
      <c r="E101" s="48"/>
      <c r="F101" s="63">
        <v>1.9814400000000001</v>
      </c>
      <c r="G101" s="64">
        <v>2.4048400000000001</v>
      </c>
      <c r="H101" s="48"/>
      <c r="I101" s="48"/>
      <c r="J101" s="48"/>
      <c r="K101" s="48"/>
    </row>
    <row r="102" spans="1:11">
      <c r="A102" s="48"/>
      <c r="B102" s="48"/>
      <c r="C102" s="63">
        <v>2.3667500000000001</v>
      </c>
      <c r="D102" s="64">
        <v>3.375</v>
      </c>
      <c r="E102" s="48"/>
      <c r="F102" s="63">
        <v>1.68248</v>
      </c>
      <c r="G102" s="64">
        <v>2.3682599999999998</v>
      </c>
      <c r="H102" s="48"/>
      <c r="I102" s="48"/>
      <c r="J102" s="48"/>
      <c r="K102" s="48"/>
    </row>
    <row r="103" spans="1:11">
      <c r="A103" s="48"/>
      <c r="B103" s="48"/>
      <c r="C103" s="63">
        <v>2.6655799999999998</v>
      </c>
      <c r="D103" s="64">
        <v>2.7025999999999999</v>
      </c>
      <c r="E103" s="48"/>
      <c r="F103" s="63">
        <v>2.2067700000000001</v>
      </c>
      <c r="G103" s="64">
        <v>2.0720800000000001</v>
      </c>
      <c r="H103" s="48"/>
      <c r="I103" s="48"/>
      <c r="J103" s="48"/>
      <c r="K103" s="48"/>
    </row>
    <row r="104" spans="1:11">
      <c r="A104" s="48"/>
      <c r="B104" s="48"/>
      <c r="C104" s="63">
        <v>2.62384</v>
      </c>
      <c r="D104" s="64">
        <v>3.1252599999999999</v>
      </c>
      <c r="E104" s="48"/>
      <c r="F104" s="63">
        <v>3.3256899999999998</v>
      </c>
      <c r="G104" s="64">
        <v>1.0229699999999999</v>
      </c>
      <c r="H104" s="48"/>
      <c r="I104" s="48"/>
      <c r="J104" s="48"/>
      <c r="K104" s="48"/>
    </row>
    <row r="105" spans="1:11">
      <c r="A105" s="48"/>
      <c r="B105" s="48"/>
      <c r="C105" s="63">
        <v>2.1429800000000001</v>
      </c>
      <c r="D105" s="64">
        <v>2.5534599999999998</v>
      </c>
      <c r="E105" s="48"/>
      <c r="F105" s="63">
        <v>1.5030699999999999</v>
      </c>
      <c r="G105" s="64">
        <v>2.7689699999999999</v>
      </c>
      <c r="H105" s="48"/>
      <c r="I105" s="48"/>
      <c r="J105" s="48"/>
      <c r="K105" s="48"/>
    </row>
    <row r="106" spans="1:11">
      <c r="A106" s="48"/>
      <c r="B106" s="48"/>
      <c r="C106" s="63">
        <v>2.9742199999999999</v>
      </c>
      <c r="D106" s="64">
        <v>2.8745599999999998</v>
      </c>
      <c r="E106" s="48"/>
      <c r="F106" s="63">
        <v>1.4686999999999999</v>
      </c>
      <c r="G106" s="64">
        <v>1.68838</v>
      </c>
      <c r="H106" s="48"/>
      <c r="I106" s="48"/>
      <c r="J106" s="48"/>
      <c r="K106" s="48"/>
    </row>
    <row r="107" spans="1:11">
      <c r="A107" s="48"/>
      <c r="B107" s="48"/>
      <c r="C107" s="63">
        <v>1.7095100000000001</v>
      </c>
      <c r="D107" s="64">
        <v>2.5205299999999999</v>
      </c>
      <c r="E107" s="48"/>
      <c r="F107" s="63">
        <v>2.1125099999999999</v>
      </c>
      <c r="G107" s="64">
        <v>1.88561</v>
      </c>
      <c r="H107" s="48"/>
      <c r="I107" s="48"/>
      <c r="J107" s="48"/>
      <c r="K107" s="48"/>
    </row>
    <row r="108" spans="1:11">
      <c r="A108" s="48"/>
      <c r="B108" s="48"/>
      <c r="C108" s="63">
        <v>2.0367199999999999</v>
      </c>
      <c r="D108" s="64">
        <v>2.3307099999999998</v>
      </c>
      <c r="E108" s="48"/>
      <c r="F108" s="63">
        <v>3.0474899999999998</v>
      </c>
      <c r="G108" s="64">
        <v>1.6931</v>
      </c>
      <c r="H108" s="48"/>
      <c r="I108" s="48"/>
      <c r="J108" s="48"/>
      <c r="K108" s="48"/>
    </row>
    <row r="109" spans="1:11">
      <c r="A109" s="48"/>
      <c r="B109" s="48"/>
      <c r="C109" s="63">
        <v>2.0352299999999999</v>
      </c>
      <c r="D109" s="64">
        <v>2.4023099999999999</v>
      </c>
      <c r="E109" s="48"/>
      <c r="F109" s="63">
        <v>1.38829</v>
      </c>
      <c r="G109" s="64">
        <v>2.40998</v>
      </c>
      <c r="H109" s="48"/>
      <c r="I109" s="48"/>
      <c r="J109" s="48"/>
      <c r="K109" s="48"/>
    </row>
    <row r="110" spans="1:11">
      <c r="A110" s="48"/>
      <c r="B110" s="48"/>
      <c r="C110" s="63">
        <v>2.5344500000000001</v>
      </c>
      <c r="D110" s="64">
        <v>3.28606</v>
      </c>
      <c r="E110" s="48"/>
      <c r="F110" s="63">
        <v>1.21397</v>
      </c>
      <c r="G110" s="64">
        <v>2.6010399999999998</v>
      </c>
      <c r="H110" s="48"/>
      <c r="I110" s="48"/>
      <c r="J110" s="48"/>
      <c r="K110" s="48"/>
    </row>
    <row r="111" spans="1:11">
      <c r="A111" s="48"/>
      <c r="B111" s="48"/>
      <c r="C111" s="63">
        <v>1.6494</v>
      </c>
      <c r="D111" s="64">
        <v>4.9071400000000001</v>
      </c>
      <c r="E111" s="48"/>
      <c r="F111" s="63">
        <v>2.44936</v>
      </c>
      <c r="G111" s="64">
        <v>2.3862899999999998</v>
      </c>
      <c r="H111" s="48"/>
      <c r="I111" s="48"/>
      <c r="J111" s="48"/>
      <c r="K111" s="48"/>
    </row>
    <row r="112" spans="1:11">
      <c r="A112" s="48"/>
      <c r="B112" s="48"/>
      <c r="C112" s="63">
        <v>2.79901</v>
      </c>
      <c r="D112" s="64">
        <v>2.8618600000000001</v>
      </c>
      <c r="E112" s="48"/>
      <c r="F112" s="63">
        <v>1.1974899999999999</v>
      </c>
      <c r="G112" s="64">
        <v>2.85589</v>
      </c>
      <c r="H112" s="48"/>
      <c r="I112" s="48"/>
      <c r="J112" s="48"/>
      <c r="K112" s="48"/>
    </row>
    <row r="113" spans="1:11">
      <c r="A113" s="48"/>
      <c r="B113" s="48"/>
      <c r="C113" s="63">
        <v>1.83317</v>
      </c>
      <c r="D113" s="64">
        <v>4.3526499999999997</v>
      </c>
      <c r="E113" s="48"/>
      <c r="F113" s="63">
        <v>1.33927</v>
      </c>
      <c r="G113" s="64">
        <v>2.83948</v>
      </c>
      <c r="H113" s="48"/>
      <c r="I113" s="48"/>
      <c r="J113" s="48"/>
      <c r="K113" s="48"/>
    </row>
    <row r="114" spans="1:11">
      <c r="A114" s="48"/>
      <c r="B114" s="48"/>
      <c r="C114" s="63">
        <v>2.2720899999999999</v>
      </c>
      <c r="D114" s="64">
        <v>2.5446</v>
      </c>
      <c r="E114" s="48"/>
      <c r="F114" s="63">
        <v>1.17344</v>
      </c>
      <c r="G114" s="64">
        <v>2.56073</v>
      </c>
      <c r="H114" s="48"/>
      <c r="I114" s="48"/>
      <c r="J114" s="48"/>
      <c r="K114" s="48"/>
    </row>
    <row r="115" spans="1:11">
      <c r="A115" s="48"/>
      <c r="B115" s="48"/>
      <c r="C115" s="63">
        <v>1.84351</v>
      </c>
      <c r="D115" s="64">
        <v>2.0916000000000001</v>
      </c>
      <c r="E115" s="48"/>
      <c r="F115" s="63">
        <v>1.4821500000000001</v>
      </c>
      <c r="G115" s="64">
        <v>7.13443</v>
      </c>
      <c r="H115" s="48"/>
      <c r="I115" s="48"/>
      <c r="J115" s="48"/>
      <c r="K115" s="48"/>
    </row>
    <row r="116" spans="1:11">
      <c r="A116" s="48"/>
      <c r="B116" s="48"/>
      <c r="C116" s="63">
        <v>1.9714700000000001</v>
      </c>
      <c r="D116" s="64">
        <v>2.3555100000000002</v>
      </c>
      <c r="E116" s="48"/>
      <c r="F116" s="63">
        <v>1.7556700000000001</v>
      </c>
      <c r="G116" s="64">
        <v>1.94574</v>
      </c>
      <c r="H116" s="48"/>
      <c r="I116" s="48"/>
      <c r="J116" s="48"/>
      <c r="K116" s="48"/>
    </row>
    <row r="117" spans="1:11">
      <c r="A117" s="48"/>
      <c r="B117" s="48"/>
      <c r="C117" s="63">
        <v>1.90724</v>
      </c>
      <c r="D117" s="64">
        <v>4.4157400000000004</v>
      </c>
      <c r="E117" s="48"/>
      <c r="F117" s="63">
        <v>1.6211500000000001</v>
      </c>
      <c r="G117" s="64">
        <v>2.4788000000000001</v>
      </c>
      <c r="H117" s="48"/>
      <c r="I117" s="48"/>
      <c r="J117" s="48"/>
      <c r="K117" s="48"/>
    </row>
    <row r="118" spans="1:11">
      <c r="A118" s="48"/>
      <c r="B118" s="48"/>
      <c r="C118" s="63">
        <v>1.89612</v>
      </c>
      <c r="D118" s="64">
        <v>2.1596099999999998</v>
      </c>
      <c r="E118" s="48"/>
      <c r="F118" s="63">
        <v>1.9757199999999999</v>
      </c>
      <c r="G118" s="64">
        <v>2.3080799999999999</v>
      </c>
      <c r="H118" s="48"/>
      <c r="I118" s="48"/>
      <c r="J118" s="48"/>
      <c r="K118" s="48"/>
    </row>
    <row r="119" spans="1:11">
      <c r="A119" s="48"/>
      <c r="B119" s="48"/>
      <c r="C119" s="63">
        <v>1.3067299999999999</v>
      </c>
      <c r="D119" s="64">
        <v>1.9405399999999999</v>
      </c>
      <c r="E119" s="48"/>
      <c r="F119" s="63">
        <v>1.16978</v>
      </c>
      <c r="G119" s="64">
        <v>3.1418699999999999</v>
      </c>
      <c r="H119" s="48"/>
      <c r="I119" s="48"/>
      <c r="J119" s="48"/>
      <c r="K119" s="48"/>
    </row>
    <row r="120" spans="1:11">
      <c r="A120" s="48"/>
      <c r="B120" s="48"/>
      <c r="C120" s="63">
        <v>2.7496100000000001</v>
      </c>
      <c r="D120" s="64">
        <v>3.32437</v>
      </c>
      <c r="E120" s="48"/>
      <c r="F120" s="63">
        <v>1.49472</v>
      </c>
      <c r="G120" s="64">
        <v>3.1460300000000001</v>
      </c>
      <c r="H120" s="48"/>
      <c r="I120" s="48"/>
      <c r="J120" s="48"/>
      <c r="K120" s="48"/>
    </row>
    <row r="121" spans="1:11">
      <c r="A121" s="48"/>
      <c r="B121" s="48"/>
      <c r="C121" s="63">
        <v>2.1132599999999999</v>
      </c>
      <c r="D121" s="64">
        <v>2.29569</v>
      </c>
      <c r="E121" s="48"/>
      <c r="F121" s="63">
        <v>1.63012</v>
      </c>
      <c r="G121" s="64">
        <v>3.79969</v>
      </c>
      <c r="H121" s="48"/>
      <c r="I121" s="48"/>
      <c r="J121" s="48"/>
      <c r="K121" s="48"/>
    </row>
    <row r="122" spans="1:11">
      <c r="A122" s="48"/>
      <c r="B122" s="48"/>
      <c r="C122" s="63">
        <v>1.4887300000000001</v>
      </c>
      <c r="D122" s="64">
        <v>2.2223099999999998</v>
      </c>
      <c r="E122" s="48"/>
      <c r="F122" s="63">
        <v>1.25597</v>
      </c>
      <c r="G122" s="64">
        <v>3.2993899999999998</v>
      </c>
      <c r="H122" s="48"/>
      <c r="I122" s="48"/>
      <c r="J122" s="48"/>
      <c r="K122" s="48"/>
    </row>
    <row r="123" spans="1:11">
      <c r="A123" s="48"/>
      <c r="B123" s="48"/>
      <c r="C123" s="63">
        <v>1.7566900000000001</v>
      </c>
      <c r="D123" s="64">
        <v>1.89934</v>
      </c>
      <c r="E123" s="48"/>
      <c r="F123" s="63">
        <v>1.64974</v>
      </c>
      <c r="G123" s="64">
        <v>3.2178399999999998</v>
      </c>
      <c r="H123" s="48"/>
      <c r="I123" s="48"/>
      <c r="J123" s="48"/>
      <c r="K123" s="48"/>
    </row>
    <row r="124" spans="1:11">
      <c r="A124" s="48"/>
      <c r="B124" s="48"/>
      <c r="C124" s="63">
        <v>2.1240800000000002</v>
      </c>
      <c r="D124" s="64">
        <v>3.0987200000000001</v>
      </c>
      <c r="E124" s="48"/>
      <c r="F124" s="63">
        <v>1.87137</v>
      </c>
      <c r="G124" s="64">
        <v>5.9730699999999999</v>
      </c>
      <c r="H124" s="48"/>
      <c r="I124" s="48"/>
      <c r="J124" s="48"/>
      <c r="K124" s="48"/>
    </row>
    <row r="125" spans="1:11">
      <c r="A125" s="48"/>
      <c r="B125" s="48"/>
      <c r="C125" s="63">
        <v>2.4123199999999998</v>
      </c>
      <c r="D125" s="64">
        <v>1.9599</v>
      </c>
      <c r="E125" s="48"/>
      <c r="F125" s="63">
        <v>1.5848899999999999</v>
      </c>
      <c r="G125" s="64">
        <v>1.25918</v>
      </c>
      <c r="H125" s="48"/>
      <c r="I125" s="48"/>
      <c r="J125" s="48"/>
      <c r="K125" s="48"/>
    </row>
    <row r="126" spans="1:11">
      <c r="A126" s="48"/>
      <c r="B126" s="48"/>
      <c r="C126" s="63">
        <v>2.6891500000000002</v>
      </c>
      <c r="D126" s="64">
        <v>1.90543</v>
      </c>
      <c r="E126" s="48"/>
      <c r="F126" s="63">
        <v>4.1670999999999996</v>
      </c>
      <c r="G126" s="64">
        <v>1.60883</v>
      </c>
      <c r="H126" s="48"/>
      <c r="I126" s="48"/>
      <c r="J126" s="48"/>
      <c r="K126" s="48"/>
    </row>
    <row r="127" spans="1:11">
      <c r="A127" s="48"/>
      <c r="B127" s="48"/>
      <c r="C127" s="63">
        <v>1.9520900000000001</v>
      </c>
      <c r="D127" s="64">
        <v>3.15001</v>
      </c>
      <c r="E127" s="48"/>
      <c r="F127" s="63">
        <v>1.77827</v>
      </c>
      <c r="G127" s="64">
        <v>6.0987999999999998</v>
      </c>
      <c r="H127" s="48"/>
      <c r="I127" s="48"/>
      <c r="J127" s="48"/>
      <c r="K127" s="48"/>
    </row>
    <row r="128" spans="1:11">
      <c r="A128" s="48"/>
      <c r="B128" s="48"/>
      <c r="C128" s="63">
        <v>1.8809199999999999</v>
      </c>
      <c r="D128" s="64">
        <v>1.5135400000000001</v>
      </c>
      <c r="E128" s="48"/>
      <c r="F128" s="63">
        <v>1.6290500000000001</v>
      </c>
      <c r="G128" s="64">
        <v>3.7881100000000001</v>
      </c>
      <c r="H128" s="48"/>
      <c r="I128" s="48"/>
      <c r="J128" s="48"/>
      <c r="K128" s="48"/>
    </row>
    <row r="129" spans="1:11">
      <c r="A129" s="48"/>
      <c r="B129" s="48"/>
      <c r="C129" s="63">
        <v>2.35005</v>
      </c>
      <c r="D129" s="64">
        <v>3.18493</v>
      </c>
      <c r="E129" s="48"/>
      <c r="F129" s="63">
        <v>1.3512200000000001</v>
      </c>
      <c r="G129" s="64">
        <v>4.3829500000000001</v>
      </c>
      <c r="H129" s="48"/>
      <c r="I129" s="48"/>
      <c r="J129" s="48"/>
      <c r="K129" s="48"/>
    </row>
    <row r="130" spans="1:11">
      <c r="A130" s="48"/>
      <c r="B130" s="48"/>
      <c r="C130" s="63">
        <v>2.2184499999999998</v>
      </c>
      <c r="D130" s="64">
        <v>1.3211900000000001</v>
      </c>
      <c r="E130" s="48"/>
      <c r="F130" s="63">
        <v>1.3120400000000001</v>
      </c>
      <c r="G130" s="64">
        <v>4.1406200000000002</v>
      </c>
      <c r="H130" s="48"/>
      <c r="I130" s="48"/>
      <c r="J130" s="48"/>
      <c r="K130" s="48"/>
    </row>
    <row r="131" spans="1:11">
      <c r="A131" s="48"/>
      <c r="B131" s="48"/>
      <c r="C131" s="63">
        <v>2.0144899999999999</v>
      </c>
      <c r="D131" s="64">
        <v>1.65229</v>
      </c>
      <c r="E131" s="48"/>
      <c r="F131" s="63">
        <v>1.6665000000000001</v>
      </c>
      <c r="G131" s="64">
        <v>2.1267900000000002</v>
      </c>
      <c r="H131" s="48"/>
      <c r="I131" s="48"/>
      <c r="J131" s="48"/>
      <c r="K131" s="48"/>
    </row>
    <row r="132" spans="1:11">
      <c r="A132" s="48"/>
      <c r="B132" s="48"/>
      <c r="C132" s="63">
        <v>1.63375</v>
      </c>
      <c r="D132" s="64">
        <v>4.3156600000000003</v>
      </c>
      <c r="E132" s="48"/>
      <c r="F132" s="63">
        <v>1.8506400000000001</v>
      </c>
      <c r="G132" s="64">
        <v>1.6233500000000001</v>
      </c>
      <c r="H132" s="48"/>
      <c r="I132" s="48"/>
      <c r="J132" s="48"/>
      <c r="K132" s="48"/>
    </row>
    <row r="133" spans="1:11">
      <c r="A133" s="48"/>
      <c r="B133" s="48"/>
      <c r="C133" s="63">
        <v>5.5386199999999999</v>
      </c>
      <c r="D133" s="64">
        <v>7.0168400000000002</v>
      </c>
      <c r="E133" s="48"/>
      <c r="F133" s="63">
        <v>1.4110199999999999</v>
      </c>
      <c r="G133" s="64">
        <v>2.9879500000000001</v>
      </c>
      <c r="H133" s="48"/>
      <c r="I133" s="48"/>
      <c r="J133" s="48"/>
      <c r="K133" s="48"/>
    </row>
    <row r="134" spans="1:11">
      <c r="A134" s="48"/>
      <c r="B134" s="48"/>
      <c r="C134" s="63">
        <v>1.5244500000000001</v>
      </c>
      <c r="D134" s="64">
        <v>2.0150800000000002</v>
      </c>
      <c r="E134" s="48"/>
      <c r="F134" s="63">
        <v>1.7493799999999999</v>
      </c>
      <c r="G134" s="64">
        <v>2.4075799999999998</v>
      </c>
      <c r="H134" s="48"/>
      <c r="I134" s="48"/>
      <c r="J134" s="48"/>
      <c r="K134" s="48"/>
    </row>
    <row r="135" spans="1:11">
      <c r="A135" s="48"/>
      <c r="B135" s="48"/>
      <c r="C135" s="63">
        <v>2.1536</v>
      </c>
      <c r="D135" s="64">
        <v>1.5282800000000001</v>
      </c>
      <c r="E135" s="48"/>
      <c r="F135" s="63">
        <v>5.2425499999999996</v>
      </c>
      <c r="G135" s="64">
        <v>8.4037799999999994</v>
      </c>
      <c r="H135" s="48"/>
      <c r="I135" s="48"/>
      <c r="J135" s="48"/>
      <c r="K135" s="48"/>
    </row>
    <row r="136" spans="1:11">
      <c r="A136" s="48"/>
      <c r="B136" s="48"/>
      <c r="C136" s="63">
        <v>2.6973799999999999</v>
      </c>
      <c r="D136" s="64">
        <v>3.02136</v>
      </c>
      <c r="E136" s="48"/>
      <c r="F136" s="63">
        <v>1.395</v>
      </c>
      <c r="G136" s="64">
        <v>5.9329799999999997</v>
      </c>
      <c r="H136" s="48"/>
      <c r="I136" s="48"/>
      <c r="J136" s="48"/>
      <c r="K136" s="48"/>
    </row>
    <row r="137" spans="1:11">
      <c r="A137" s="48"/>
      <c r="B137" s="48"/>
      <c r="C137" s="63">
        <v>2.6454599999999999</v>
      </c>
      <c r="D137" s="64">
        <v>1.9381900000000001</v>
      </c>
      <c r="E137" s="48"/>
      <c r="F137" s="63">
        <v>2.0729600000000001</v>
      </c>
      <c r="G137" s="64">
        <v>2.4788399999999999</v>
      </c>
      <c r="H137" s="48"/>
      <c r="I137" s="48"/>
      <c r="J137" s="48"/>
      <c r="K137" s="48"/>
    </row>
    <row r="138" spans="1:11">
      <c r="A138" s="48"/>
      <c r="B138" s="48"/>
      <c r="C138" s="63">
        <v>1.3067899999999999</v>
      </c>
      <c r="D138" s="64">
        <v>2.1851099999999999</v>
      </c>
      <c r="E138" s="48"/>
      <c r="F138" s="63">
        <v>1.39727</v>
      </c>
      <c r="G138" s="64">
        <v>2.93133</v>
      </c>
      <c r="H138" s="48"/>
      <c r="I138" s="48"/>
      <c r="J138" s="48"/>
      <c r="K138" s="48"/>
    </row>
    <row r="139" spans="1:11">
      <c r="A139" s="48"/>
      <c r="B139" s="48"/>
      <c r="C139" s="63">
        <v>2.8170299999999999</v>
      </c>
      <c r="D139" s="64">
        <v>2.1968800000000002</v>
      </c>
      <c r="E139" s="48"/>
      <c r="F139" s="63">
        <v>4.8042999999999996</v>
      </c>
      <c r="G139" s="64">
        <v>5.6804199999999998</v>
      </c>
      <c r="H139" s="48"/>
      <c r="I139" s="48"/>
      <c r="J139" s="48"/>
      <c r="K139" s="48"/>
    </row>
    <row r="140" spans="1:11">
      <c r="A140" s="48"/>
      <c r="B140" s="48"/>
      <c r="C140" s="63">
        <v>2.49675</v>
      </c>
      <c r="D140" s="64">
        <v>2.1903000000000001</v>
      </c>
      <c r="E140" s="48"/>
      <c r="F140" s="63">
        <v>1.6696299999999999</v>
      </c>
      <c r="G140" s="64">
        <v>1.45886</v>
      </c>
      <c r="H140" s="48"/>
      <c r="I140" s="48"/>
      <c r="J140" s="48"/>
      <c r="K140" s="48"/>
    </row>
    <row r="141" spans="1:11">
      <c r="A141" s="48"/>
      <c r="B141" s="48"/>
      <c r="C141" s="63">
        <v>3.1370200000000001</v>
      </c>
      <c r="D141" s="64">
        <v>2.42096</v>
      </c>
      <c r="E141" s="48"/>
      <c r="F141" s="63">
        <v>1.1678500000000001</v>
      </c>
      <c r="G141" s="64">
        <v>9.1654099999999996</v>
      </c>
      <c r="H141" s="48"/>
      <c r="I141" s="48"/>
      <c r="J141" s="48"/>
      <c r="K141" s="48"/>
    </row>
    <row r="142" spans="1:11">
      <c r="A142" s="48"/>
      <c r="B142" s="48"/>
      <c r="C142" s="63">
        <v>2.5944699999999998</v>
      </c>
      <c r="D142" s="64">
        <v>1.8337399999999999</v>
      </c>
      <c r="E142" s="48"/>
      <c r="F142" s="63">
        <v>1.1124799999999999</v>
      </c>
      <c r="G142" s="64">
        <v>2.7194199999999999</v>
      </c>
      <c r="H142" s="48"/>
      <c r="I142" s="48"/>
      <c r="J142" s="48"/>
      <c r="K142" s="48"/>
    </row>
    <row r="143" spans="1:11">
      <c r="A143" s="48"/>
      <c r="B143" s="48"/>
      <c r="C143" s="63">
        <v>2.1109200000000001</v>
      </c>
      <c r="D143" s="64">
        <v>1.3818999999999999</v>
      </c>
      <c r="E143" s="48"/>
      <c r="F143" s="63">
        <v>2.1550400000000001</v>
      </c>
      <c r="G143" s="64">
        <v>4.3910900000000002</v>
      </c>
      <c r="H143" s="48"/>
      <c r="I143" s="48"/>
      <c r="J143" s="48"/>
      <c r="K143" s="48"/>
    </row>
    <row r="144" spans="1:11">
      <c r="A144" s="48"/>
      <c r="B144" s="48"/>
      <c r="C144" s="63">
        <v>2.1007699999999998</v>
      </c>
      <c r="D144" s="64">
        <v>2.1016300000000001</v>
      </c>
      <c r="E144" s="48"/>
      <c r="F144" s="63">
        <v>1.3905799999999999</v>
      </c>
      <c r="G144" s="64">
        <v>2.3312400000000002</v>
      </c>
      <c r="H144" s="48"/>
      <c r="I144" s="48"/>
      <c r="J144" s="48"/>
      <c r="K144" s="48"/>
    </row>
    <row r="145" spans="1:11">
      <c r="A145" s="48"/>
      <c r="B145" s="48"/>
      <c r="C145" s="63">
        <v>3.0670099999999998</v>
      </c>
      <c r="D145" s="64">
        <v>1.9605300000000001</v>
      </c>
      <c r="E145" s="48"/>
      <c r="F145" s="63">
        <v>1.94408</v>
      </c>
      <c r="G145" s="64">
        <v>6.9487800000000002</v>
      </c>
      <c r="H145" s="48"/>
      <c r="I145" s="48"/>
      <c r="J145" s="48"/>
      <c r="K145" s="48"/>
    </row>
    <row r="146" spans="1:11">
      <c r="A146" s="48"/>
      <c r="B146" s="48"/>
      <c r="C146" s="63">
        <v>1.52677</v>
      </c>
      <c r="D146" s="64">
        <v>2.5943200000000002</v>
      </c>
      <c r="E146" s="48"/>
      <c r="F146" s="63">
        <v>1.3513500000000001</v>
      </c>
      <c r="G146" s="64">
        <v>3.4014500000000001</v>
      </c>
      <c r="H146" s="48"/>
      <c r="I146" s="48"/>
      <c r="J146" s="48"/>
      <c r="K146" s="48"/>
    </row>
    <row r="147" spans="1:11">
      <c r="A147" s="48"/>
      <c r="B147" s="48"/>
      <c r="C147" s="63">
        <v>1.57619</v>
      </c>
      <c r="D147" s="64">
        <v>1.6760200000000001</v>
      </c>
      <c r="E147" s="48"/>
      <c r="F147" s="63">
        <v>1.17774</v>
      </c>
      <c r="G147" s="64">
        <v>4.7980200000000002</v>
      </c>
      <c r="H147" s="48"/>
      <c r="I147" s="48"/>
      <c r="J147" s="48"/>
      <c r="K147" s="48"/>
    </row>
    <row r="148" spans="1:11">
      <c r="A148" s="48"/>
      <c r="B148" s="48"/>
      <c r="C148" s="63">
        <v>3.2370199999999998</v>
      </c>
      <c r="D148" s="64">
        <v>1.79681</v>
      </c>
      <c r="E148" s="48"/>
      <c r="F148" s="63">
        <v>1.00051</v>
      </c>
      <c r="G148" s="64">
        <v>3.5919500000000002</v>
      </c>
      <c r="H148" s="48"/>
      <c r="I148" s="48"/>
      <c r="J148" s="48"/>
      <c r="K148" s="48"/>
    </row>
    <row r="149" spans="1:11">
      <c r="A149" s="48"/>
      <c r="B149" s="48"/>
      <c r="C149" s="63">
        <v>3.9699499999999999</v>
      </c>
      <c r="D149" s="64">
        <v>2.6680700000000002</v>
      </c>
      <c r="E149" s="48"/>
      <c r="F149" s="63">
        <v>1.8024</v>
      </c>
      <c r="G149" s="64">
        <v>4.0695399999999999</v>
      </c>
      <c r="H149" s="48"/>
      <c r="I149" s="48"/>
      <c r="J149" s="48"/>
      <c r="K149" s="48"/>
    </row>
    <row r="150" spans="1:11">
      <c r="A150" s="48"/>
      <c r="B150" s="48"/>
      <c r="C150" s="63">
        <v>2.3700399999999999</v>
      </c>
      <c r="D150" s="64">
        <v>1.62845</v>
      </c>
      <c r="E150" s="48"/>
      <c r="F150" s="63">
        <v>1.08283</v>
      </c>
      <c r="G150" s="64">
        <v>2.4916299999999998</v>
      </c>
      <c r="H150" s="48"/>
      <c r="I150" s="48"/>
      <c r="J150" s="48"/>
      <c r="K150" s="48"/>
    </row>
    <row r="151" spans="1:11">
      <c r="A151" s="48"/>
      <c r="B151" s="48"/>
      <c r="C151" s="63">
        <v>2.4467699999999999</v>
      </c>
      <c r="D151" s="64">
        <v>1.6394599999999999</v>
      </c>
      <c r="E151" s="48"/>
      <c r="F151" s="63">
        <v>2.6785999999999999</v>
      </c>
      <c r="G151" s="64">
        <v>3.5696400000000001</v>
      </c>
      <c r="H151" s="48"/>
      <c r="I151" s="48"/>
      <c r="J151" s="48"/>
      <c r="K151" s="48"/>
    </row>
    <row r="152" spans="1:11">
      <c r="A152" s="48"/>
      <c r="B152" s="48"/>
      <c r="C152" s="63">
        <v>1.6606000000000001</v>
      </c>
      <c r="D152" s="64">
        <v>1.3758600000000001</v>
      </c>
      <c r="E152" s="48"/>
      <c r="F152" s="63">
        <v>1.0976999999999999</v>
      </c>
      <c r="G152" s="64">
        <v>4.0325499999999996</v>
      </c>
      <c r="H152" s="48"/>
      <c r="I152" s="48"/>
      <c r="J152" s="48"/>
      <c r="K152" s="48"/>
    </row>
    <row r="153" spans="1:11">
      <c r="A153" s="48"/>
      <c r="B153" s="48"/>
      <c r="C153" s="63">
        <v>1.8060499999999999</v>
      </c>
      <c r="D153" s="64">
        <v>1.5864</v>
      </c>
      <c r="E153" s="48"/>
      <c r="F153" s="63">
        <v>2.5436700000000001</v>
      </c>
      <c r="G153" s="64">
        <v>3.5668099999999998</v>
      </c>
      <c r="H153" s="48"/>
      <c r="I153" s="48"/>
      <c r="J153" s="48"/>
      <c r="K153" s="48"/>
    </row>
    <row r="154" spans="1:11">
      <c r="A154" s="48"/>
      <c r="B154" s="48"/>
      <c r="C154" s="63">
        <v>1.5735399999999999</v>
      </c>
      <c r="D154" s="64">
        <v>3.5899399999999999</v>
      </c>
      <c r="E154" s="48"/>
      <c r="F154" s="63">
        <v>1.59111</v>
      </c>
      <c r="G154" s="64">
        <v>7.1200099999999997</v>
      </c>
      <c r="H154" s="48"/>
      <c r="I154" s="48"/>
      <c r="J154" s="48"/>
      <c r="K154" s="48"/>
    </row>
    <row r="155" spans="1:11">
      <c r="A155" s="48"/>
      <c r="B155" s="48"/>
      <c r="C155" s="63">
        <v>1.93984</v>
      </c>
      <c r="D155" s="64">
        <v>1.2647200000000001</v>
      </c>
      <c r="E155" s="48"/>
      <c r="F155" s="63">
        <v>1.4978</v>
      </c>
      <c r="G155" s="64">
        <v>3.6008200000000001</v>
      </c>
      <c r="H155" s="48"/>
      <c r="I155" s="48"/>
      <c r="J155" s="48"/>
      <c r="K155" s="48"/>
    </row>
    <row r="156" spans="1:11">
      <c r="A156" s="48"/>
      <c r="B156" s="48"/>
      <c r="C156" s="63">
        <v>2.9693100000000001</v>
      </c>
      <c r="D156" s="64">
        <v>2.7667999999999999</v>
      </c>
      <c r="E156" s="48"/>
      <c r="F156" s="63">
        <v>2.1835200000000001</v>
      </c>
      <c r="G156" s="64">
        <v>4.86172</v>
      </c>
      <c r="H156" s="48"/>
      <c r="I156" s="48"/>
      <c r="J156" s="48"/>
      <c r="K156" s="48"/>
    </row>
    <row r="157" spans="1:11">
      <c r="A157" s="48"/>
      <c r="B157" s="48"/>
      <c r="C157" s="63">
        <v>1.42018</v>
      </c>
      <c r="D157" s="64">
        <v>1.7572300000000001</v>
      </c>
      <c r="E157" s="48"/>
      <c r="F157" s="63">
        <v>1.2660199999999999</v>
      </c>
      <c r="G157" s="64">
        <v>2.4709099999999999</v>
      </c>
      <c r="H157" s="48"/>
      <c r="I157" s="48"/>
      <c r="J157" s="48"/>
      <c r="K157" s="48"/>
    </row>
    <row r="158" spans="1:11">
      <c r="A158" s="48"/>
      <c r="B158" s="48"/>
      <c r="C158" s="63">
        <v>1.2572300000000001</v>
      </c>
      <c r="D158" s="64">
        <v>1.1101700000000001</v>
      </c>
      <c r="E158" s="48"/>
      <c r="F158" s="63">
        <v>1.1577200000000001</v>
      </c>
      <c r="G158" s="64">
        <v>2.32525</v>
      </c>
      <c r="H158" s="48"/>
      <c r="I158" s="48"/>
      <c r="J158" s="48"/>
      <c r="K158" s="48"/>
    </row>
    <row r="159" spans="1:11">
      <c r="A159" s="48"/>
      <c r="B159" s="48"/>
      <c r="C159" s="63">
        <v>3.1216200000000001</v>
      </c>
      <c r="D159" s="64">
        <v>2.0058099999999999</v>
      </c>
      <c r="E159" s="48"/>
      <c r="F159" s="63">
        <v>1.84839</v>
      </c>
      <c r="G159" s="64">
        <v>1.8848</v>
      </c>
      <c r="H159" s="48"/>
      <c r="I159" s="48"/>
      <c r="J159" s="48"/>
      <c r="K159" s="48"/>
    </row>
    <row r="160" spans="1:11">
      <c r="A160" s="48"/>
      <c r="B160" s="48"/>
      <c r="C160" s="63">
        <v>1.6639299999999999</v>
      </c>
      <c r="D160" s="64">
        <v>7.6205299999999996</v>
      </c>
      <c r="E160" s="48"/>
      <c r="F160" s="63">
        <v>1.9007400000000001</v>
      </c>
      <c r="G160" s="64">
        <v>1.8241400000000001</v>
      </c>
      <c r="H160" s="48"/>
      <c r="I160" s="48"/>
      <c r="J160" s="48"/>
      <c r="K160" s="48"/>
    </row>
    <row r="161" spans="1:11">
      <c r="A161" s="48"/>
      <c r="B161" s="48"/>
      <c r="C161" s="63">
        <v>1.85083</v>
      </c>
      <c r="D161" s="64">
        <v>3.6567099999999999</v>
      </c>
      <c r="E161" s="48"/>
      <c r="F161" s="63">
        <v>1.06718</v>
      </c>
      <c r="G161" s="64">
        <v>1.2439899999999999</v>
      </c>
      <c r="H161" s="48"/>
      <c r="I161" s="48"/>
      <c r="J161" s="48"/>
      <c r="K161" s="48"/>
    </row>
    <row r="162" spans="1:11">
      <c r="A162" s="48"/>
      <c r="B162" s="48"/>
      <c r="C162" s="63">
        <v>1.8640600000000001</v>
      </c>
      <c r="D162" s="64">
        <v>1.35097</v>
      </c>
      <c r="E162" s="48"/>
      <c r="F162" s="63">
        <v>1.14293</v>
      </c>
      <c r="G162" s="64">
        <v>1.9142300000000001</v>
      </c>
      <c r="H162" s="48"/>
      <c r="I162" s="48"/>
      <c r="J162" s="48"/>
      <c r="K162" s="48"/>
    </row>
    <row r="163" spans="1:11">
      <c r="A163" s="48"/>
      <c r="B163" s="48"/>
      <c r="C163" s="63">
        <v>1.96682</v>
      </c>
      <c r="D163" s="64">
        <v>1.8465100000000001</v>
      </c>
      <c r="E163" s="48"/>
      <c r="F163" s="63">
        <v>1.31331</v>
      </c>
      <c r="G163" s="64">
        <v>2.6332200000000001</v>
      </c>
      <c r="H163" s="48"/>
      <c r="I163" s="48"/>
      <c r="J163" s="48"/>
      <c r="K163" s="48"/>
    </row>
    <row r="164" spans="1:11">
      <c r="A164" s="48"/>
      <c r="B164" s="48"/>
      <c r="C164" s="63">
        <v>2.7336299999999998</v>
      </c>
      <c r="D164" s="64">
        <v>1.6447400000000001</v>
      </c>
      <c r="E164" s="48"/>
      <c r="F164" s="63">
        <v>10.108599999999999</v>
      </c>
      <c r="G164" s="64">
        <v>2.2140300000000002</v>
      </c>
      <c r="H164" s="48"/>
      <c r="I164" s="48"/>
      <c r="J164" s="48"/>
      <c r="K164" s="48"/>
    </row>
    <row r="165" spans="1:11">
      <c r="A165" s="48"/>
      <c r="B165" s="48"/>
      <c r="C165" s="63">
        <v>2.2516600000000002</v>
      </c>
      <c r="D165" s="64">
        <v>1.4836</v>
      </c>
      <c r="E165" s="48"/>
      <c r="F165" s="63">
        <v>3.2028400000000001</v>
      </c>
      <c r="G165" s="64">
        <v>4.4525300000000003</v>
      </c>
      <c r="H165" s="48"/>
      <c r="I165" s="48"/>
      <c r="J165" s="48"/>
      <c r="K165" s="48"/>
    </row>
    <row r="166" spans="1:11">
      <c r="A166" s="48"/>
      <c r="B166" s="48"/>
      <c r="C166" s="63">
        <v>3.8121900000000002</v>
      </c>
      <c r="D166" s="64">
        <v>2.5260799999999999</v>
      </c>
      <c r="E166" s="48"/>
      <c r="F166" s="63">
        <v>2.15977</v>
      </c>
      <c r="G166" s="64">
        <v>2.49112</v>
      </c>
      <c r="H166" s="48"/>
      <c r="I166" s="48"/>
      <c r="J166" s="48"/>
      <c r="K166" s="48"/>
    </row>
    <row r="167" spans="1:11">
      <c r="A167" s="48"/>
      <c r="B167" s="48"/>
      <c r="C167" s="63">
        <v>2.0112800000000002</v>
      </c>
      <c r="D167" s="64">
        <v>1.1254200000000001</v>
      </c>
      <c r="E167" s="48"/>
      <c r="F167" s="63">
        <v>2.3958499999999998</v>
      </c>
      <c r="G167" s="64"/>
      <c r="H167" s="48"/>
      <c r="I167" s="48"/>
      <c r="J167" s="48"/>
      <c r="K167" s="48"/>
    </row>
    <row r="168" spans="1:11">
      <c r="A168" s="48"/>
      <c r="B168" s="48"/>
      <c r="C168" s="63">
        <v>5.4075899999999999</v>
      </c>
      <c r="D168" s="64">
        <v>3.2754599999999998</v>
      </c>
      <c r="E168" s="48"/>
      <c r="F168" s="63">
        <v>2.58277</v>
      </c>
      <c r="G168" s="64"/>
      <c r="H168" s="48"/>
      <c r="I168" s="48"/>
      <c r="J168" s="48"/>
      <c r="K168" s="48"/>
    </row>
    <row r="169" spans="1:11">
      <c r="A169" s="48"/>
      <c r="B169" s="48"/>
      <c r="C169" s="63">
        <v>1.6052999999999999</v>
      </c>
      <c r="D169" s="64">
        <v>1.5861000000000001</v>
      </c>
      <c r="E169" s="48"/>
      <c r="F169" s="63">
        <v>2.8055699999999999</v>
      </c>
      <c r="G169" s="64"/>
      <c r="H169" s="48"/>
      <c r="I169" s="48"/>
      <c r="J169" s="48"/>
      <c r="K169" s="48"/>
    </row>
    <row r="170" spans="1:11">
      <c r="A170" s="48"/>
      <c r="B170" s="48"/>
      <c r="C170" s="63">
        <v>2.4276300000000002</v>
      </c>
      <c r="D170" s="64">
        <v>1.6142399999999999</v>
      </c>
      <c r="E170" s="48"/>
      <c r="F170" s="63">
        <v>4.21366</v>
      </c>
      <c r="G170" s="64"/>
      <c r="H170" s="48"/>
      <c r="I170" s="48"/>
      <c r="J170" s="48"/>
      <c r="K170" s="48"/>
    </row>
    <row r="171" spans="1:11">
      <c r="A171" s="48"/>
      <c r="B171" s="48"/>
      <c r="C171" s="63">
        <v>2.3134600000000001</v>
      </c>
      <c r="D171" s="64">
        <v>2.4153699999999998</v>
      </c>
      <c r="E171" s="48"/>
      <c r="F171" s="63">
        <v>8.7534799999999997</v>
      </c>
      <c r="G171" s="64"/>
      <c r="H171" s="48"/>
      <c r="I171" s="48"/>
      <c r="J171" s="48"/>
      <c r="K171" s="48"/>
    </row>
    <row r="172" spans="1:11">
      <c r="A172" s="48"/>
      <c r="B172" s="48"/>
      <c r="C172" s="63">
        <v>3.6674199999999999</v>
      </c>
      <c r="D172" s="64">
        <v>1.26031</v>
      </c>
      <c r="E172" s="48"/>
      <c r="F172" s="63">
        <v>10.4497</v>
      </c>
      <c r="G172" s="64"/>
      <c r="H172" s="48"/>
      <c r="I172" s="48"/>
      <c r="J172" s="48"/>
      <c r="K172" s="48"/>
    </row>
    <row r="173" spans="1:11">
      <c r="A173" s="48"/>
      <c r="B173" s="48"/>
      <c r="C173" s="63">
        <v>1.2616099999999999</v>
      </c>
      <c r="D173" s="64">
        <v>1.1310100000000001</v>
      </c>
      <c r="E173" s="48"/>
      <c r="F173" s="63">
        <v>3.2645900000000001</v>
      </c>
      <c r="G173" s="64"/>
      <c r="H173" s="48"/>
      <c r="I173" s="48"/>
      <c r="J173" s="48"/>
      <c r="K173" s="48"/>
    </row>
    <row r="174" spans="1:11">
      <c r="A174" s="48"/>
      <c r="B174" s="48"/>
      <c r="C174" s="63">
        <v>2.2677399999999999</v>
      </c>
      <c r="D174" s="64">
        <v>1.58527</v>
      </c>
      <c r="E174" s="48"/>
      <c r="F174" s="63">
        <v>3.4546999999999999</v>
      </c>
      <c r="G174" s="64"/>
      <c r="H174" s="48"/>
      <c r="I174" s="48"/>
      <c r="J174" s="48"/>
      <c r="K174" s="48"/>
    </row>
    <row r="175" spans="1:11">
      <c r="A175" s="48"/>
      <c r="B175" s="48"/>
      <c r="C175" s="63">
        <v>2.00535</v>
      </c>
      <c r="D175" s="64">
        <v>3.8281700000000001</v>
      </c>
      <c r="E175" s="48"/>
      <c r="F175" s="63">
        <v>4.9323800000000002</v>
      </c>
      <c r="G175" s="64"/>
      <c r="H175" s="48"/>
      <c r="I175" s="48"/>
      <c r="J175" s="48"/>
      <c r="K175" s="48"/>
    </row>
    <row r="176" spans="1:11">
      <c r="A176" s="48"/>
      <c r="B176" s="48"/>
      <c r="C176" s="63">
        <v>2.0716199999999998</v>
      </c>
      <c r="D176" s="64">
        <v>1.43662</v>
      </c>
      <c r="E176" s="48"/>
      <c r="F176" s="63">
        <v>3.0291800000000002</v>
      </c>
      <c r="G176" s="64"/>
      <c r="H176" s="48"/>
      <c r="I176" s="48"/>
      <c r="J176" s="48"/>
      <c r="K176" s="48"/>
    </row>
    <row r="177" spans="1:11">
      <c r="A177" s="48"/>
      <c r="B177" s="48"/>
      <c r="C177" s="63">
        <v>2.0312100000000002</v>
      </c>
      <c r="D177" s="64">
        <v>2.1633200000000001</v>
      </c>
      <c r="E177" s="48"/>
      <c r="F177" s="63">
        <v>1.9879800000000001</v>
      </c>
      <c r="G177" s="64"/>
      <c r="H177" s="48"/>
      <c r="I177" s="48"/>
      <c r="J177" s="48"/>
      <c r="K177" s="48"/>
    </row>
    <row r="178" spans="1:11">
      <c r="A178" s="48"/>
      <c r="B178" s="48"/>
      <c r="C178" s="63">
        <v>1.9184099999999999</v>
      </c>
      <c r="D178" s="64">
        <v>1.6977199999999999</v>
      </c>
      <c r="E178" s="48"/>
      <c r="F178" s="63">
        <v>3.4986299999999999</v>
      </c>
      <c r="G178" s="64"/>
      <c r="H178" s="48"/>
      <c r="I178" s="48"/>
      <c r="J178" s="48"/>
      <c r="K178" s="48"/>
    </row>
    <row r="179" spans="1:11">
      <c r="A179" s="48"/>
      <c r="B179" s="48"/>
      <c r="C179" s="63">
        <v>1.7045699999999999</v>
      </c>
      <c r="D179" s="64">
        <v>1.59646</v>
      </c>
      <c r="E179" s="48"/>
      <c r="F179" s="63">
        <v>5.3146399999999998</v>
      </c>
      <c r="G179" s="64"/>
      <c r="H179" s="48"/>
      <c r="I179" s="48"/>
      <c r="J179" s="48"/>
      <c r="K179" s="48"/>
    </row>
    <row r="180" spans="1:11">
      <c r="A180" s="48"/>
      <c r="B180" s="48"/>
      <c r="C180" s="63">
        <v>2.27719</v>
      </c>
      <c r="D180" s="64">
        <v>1.50796</v>
      </c>
      <c r="E180" s="48"/>
      <c r="F180" s="63">
        <v>3.6114700000000002</v>
      </c>
      <c r="G180" s="64"/>
      <c r="H180" s="48"/>
      <c r="I180" s="48"/>
      <c r="J180" s="48"/>
      <c r="K180" s="48"/>
    </row>
    <row r="181" spans="1:11">
      <c r="A181" s="48"/>
      <c r="B181" s="48"/>
      <c r="C181" s="63">
        <v>1.63822</v>
      </c>
      <c r="D181" s="64">
        <v>1.25108</v>
      </c>
      <c r="E181" s="48"/>
      <c r="F181" s="63">
        <v>2.3743699999999999</v>
      </c>
      <c r="G181" s="64"/>
      <c r="H181" s="48"/>
      <c r="I181" s="48"/>
      <c r="J181" s="48"/>
      <c r="K181" s="48"/>
    </row>
    <row r="182" spans="1:11">
      <c r="A182" s="48"/>
      <c r="B182" s="48"/>
      <c r="C182" s="63">
        <v>1.0476099999999999</v>
      </c>
      <c r="D182" s="64">
        <v>1.9863900000000001</v>
      </c>
      <c r="E182" s="48"/>
      <c r="F182" s="63">
        <v>3.7130299999999998</v>
      </c>
      <c r="G182" s="64"/>
      <c r="H182" s="48"/>
      <c r="I182" s="48"/>
      <c r="J182" s="48"/>
      <c r="K182" s="48"/>
    </row>
    <row r="183" spans="1:11">
      <c r="A183" s="48"/>
      <c r="B183" s="48"/>
      <c r="C183" s="63">
        <v>1.3029999999999999</v>
      </c>
      <c r="D183" s="64">
        <v>1.3819300000000001</v>
      </c>
      <c r="E183" s="48"/>
      <c r="F183" s="63">
        <v>5.1594199999999999</v>
      </c>
      <c r="G183" s="64"/>
      <c r="H183" s="48"/>
      <c r="I183" s="48"/>
      <c r="J183" s="48"/>
      <c r="K183" s="48"/>
    </row>
    <row r="184" spans="1:11">
      <c r="A184" s="48"/>
      <c r="B184" s="48"/>
      <c r="C184" s="63">
        <v>1.2189700000000001</v>
      </c>
      <c r="D184" s="64">
        <v>1.36924</v>
      </c>
      <c r="E184" s="48"/>
      <c r="F184" s="63">
        <v>2.4325999999999999</v>
      </c>
      <c r="G184" s="64"/>
      <c r="H184" s="48"/>
      <c r="I184" s="48"/>
      <c r="J184" s="48"/>
      <c r="K184" s="48"/>
    </row>
    <row r="185" spans="1:11">
      <c r="A185" s="48"/>
      <c r="B185" s="48"/>
      <c r="C185" s="63">
        <v>1.0082800000000001</v>
      </c>
      <c r="D185" s="64">
        <v>1.3119799999999999</v>
      </c>
      <c r="E185" s="48"/>
      <c r="F185" s="63">
        <v>1.7014100000000001</v>
      </c>
      <c r="G185" s="64"/>
      <c r="H185" s="48"/>
      <c r="I185" s="48"/>
      <c r="J185" s="48"/>
      <c r="K185" s="48"/>
    </row>
    <row r="186" spans="1:11">
      <c r="A186" s="48"/>
      <c r="B186" s="48"/>
      <c r="C186" s="63">
        <v>3.4142800000000002</v>
      </c>
      <c r="D186" s="64">
        <v>1.2131700000000001</v>
      </c>
      <c r="E186" s="48"/>
      <c r="F186" s="63">
        <v>5.16683</v>
      </c>
      <c r="G186" s="64"/>
      <c r="H186" s="48"/>
      <c r="I186" s="48"/>
      <c r="J186" s="48"/>
      <c r="K186" s="48"/>
    </row>
    <row r="187" spans="1:11">
      <c r="A187" s="48"/>
      <c r="B187" s="48"/>
      <c r="C187" s="63">
        <v>1.37761</v>
      </c>
      <c r="D187" s="64">
        <v>1.3798900000000001</v>
      </c>
      <c r="E187" s="48"/>
      <c r="F187" s="63">
        <v>9.2804699999999993</v>
      </c>
      <c r="G187" s="64"/>
      <c r="H187" s="48"/>
      <c r="I187" s="48"/>
      <c r="J187" s="48"/>
      <c r="K187" s="48"/>
    </row>
    <row r="188" spans="1:11">
      <c r="A188" s="48"/>
      <c r="B188" s="48"/>
      <c r="C188" s="63">
        <v>2.1007400000000001</v>
      </c>
      <c r="D188" s="64">
        <v>1.13964</v>
      </c>
      <c r="E188" s="48"/>
      <c r="F188" s="63">
        <v>6.6424200000000004</v>
      </c>
      <c r="G188" s="64"/>
      <c r="H188" s="48"/>
      <c r="I188" s="48"/>
      <c r="J188" s="48"/>
      <c r="K188" s="48"/>
    </row>
    <row r="189" spans="1:11">
      <c r="A189" s="48"/>
      <c r="B189" s="48"/>
      <c r="C189" s="63">
        <v>2.12168</v>
      </c>
      <c r="D189" s="64">
        <v>1.34762</v>
      </c>
      <c r="E189" s="48"/>
      <c r="F189" s="63">
        <v>6.7997800000000002</v>
      </c>
      <c r="G189" s="64"/>
      <c r="H189" s="48"/>
      <c r="I189" s="48"/>
      <c r="J189" s="48"/>
      <c r="K189" s="48"/>
    </row>
    <row r="190" spans="1:11">
      <c r="A190" s="48"/>
      <c r="B190" s="48"/>
      <c r="C190" s="63">
        <v>2.3236300000000001</v>
      </c>
      <c r="D190" s="64">
        <v>2.0040399999999998</v>
      </c>
      <c r="E190" s="48"/>
      <c r="F190" s="63">
        <v>2.7939400000000001</v>
      </c>
      <c r="G190" s="65"/>
      <c r="H190" s="48"/>
      <c r="I190" s="48"/>
      <c r="J190" s="48"/>
      <c r="K190" s="48"/>
    </row>
    <row r="191" spans="1:11">
      <c r="A191" s="48"/>
      <c r="B191" s="48"/>
      <c r="C191" s="63">
        <v>2.3613599999999999</v>
      </c>
      <c r="D191" s="64">
        <v>1.49047</v>
      </c>
      <c r="E191" s="48"/>
      <c r="F191" s="63">
        <v>4.9719300000000004</v>
      </c>
      <c r="G191" s="65"/>
      <c r="H191" s="48"/>
      <c r="I191" s="48"/>
      <c r="J191" s="48"/>
      <c r="K191" s="48"/>
    </row>
    <row r="192" spans="1:11">
      <c r="A192" s="48"/>
      <c r="B192" s="48"/>
      <c r="C192" s="63">
        <v>1.3655900000000001</v>
      </c>
      <c r="D192" s="64">
        <v>2.2076600000000002</v>
      </c>
      <c r="E192" s="48"/>
      <c r="F192" s="63">
        <v>3.10005</v>
      </c>
      <c r="G192" s="65"/>
      <c r="H192" s="48"/>
      <c r="I192" s="48"/>
      <c r="J192" s="48"/>
      <c r="K192" s="48"/>
    </row>
    <row r="193" spans="1:11">
      <c r="A193" s="48"/>
      <c r="B193" s="48"/>
      <c r="C193" s="63">
        <v>1.5944400000000001</v>
      </c>
      <c r="D193" s="65"/>
      <c r="E193" s="48"/>
      <c r="F193" s="63">
        <v>2.4514300000000002</v>
      </c>
      <c r="G193" s="65"/>
      <c r="H193" s="48"/>
      <c r="I193" s="48"/>
      <c r="J193" s="48"/>
      <c r="K193" s="48"/>
    </row>
    <row r="194" spans="1:11">
      <c r="A194" s="48"/>
      <c r="B194" s="48"/>
      <c r="C194" s="63">
        <v>1.94092</v>
      </c>
      <c r="D194" s="65"/>
      <c r="E194" s="48"/>
      <c r="F194" s="63">
        <v>4.7569999999999997</v>
      </c>
      <c r="G194" s="65"/>
      <c r="H194" s="48"/>
      <c r="I194" s="48"/>
      <c r="J194" s="48"/>
      <c r="K194" s="48"/>
    </row>
    <row r="195" spans="1:11">
      <c r="A195" s="48"/>
      <c r="B195" s="48"/>
      <c r="C195" s="63">
        <v>2.2634699999999999</v>
      </c>
      <c r="D195" s="65"/>
      <c r="E195" s="48"/>
      <c r="F195" s="63">
        <v>2.71069</v>
      </c>
      <c r="G195" s="65"/>
      <c r="H195" s="48"/>
      <c r="I195" s="48"/>
      <c r="J195" s="48"/>
      <c r="K195" s="48"/>
    </row>
    <row r="196" spans="1:11">
      <c r="A196" s="48"/>
      <c r="B196" s="48"/>
      <c r="C196" s="63">
        <v>1.7784599999999999</v>
      </c>
      <c r="D196" s="65"/>
      <c r="E196" s="48"/>
      <c r="F196" s="63">
        <v>2.3509699999999998</v>
      </c>
      <c r="G196" s="65"/>
      <c r="H196" s="48"/>
      <c r="I196" s="48"/>
      <c r="J196" s="48"/>
      <c r="K196" s="48"/>
    </row>
    <row r="197" spans="1:11">
      <c r="A197" s="48"/>
      <c r="B197" s="48"/>
      <c r="C197" s="63">
        <v>1.7272400000000001</v>
      </c>
      <c r="D197" s="65"/>
      <c r="E197" s="48"/>
      <c r="F197" s="63">
        <v>2.4533700000000001</v>
      </c>
      <c r="G197" s="65"/>
      <c r="H197" s="48"/>
      <c r="I197" s="48"/>
      <c r="J197" s="48"/>
      <c r="K197" s="48"/>
    </row>
    <row r="198" spans="1:11">
      <c r="A198" s="48"/>
      <c r="B198" s="48"/>
      <c r="C198" s="63">
        <v>2.1379100000000002</v>
      </c>
      <c r="D198" s="65"/>
      <c r="E198" s="48"/>
      <c r="F198" s="63">
        <v>2.0365600000000001</v>
      </c>
      <c r="G198" s="65"/>
      <c r="H198" s="48"/>
      <c r="I198" s="48"/>
      <c r="J198" s="48"/>
      <c r="K198" s="48"/>
    </row>
    <row r="199" spans="1:11">
      <c r="A199" s="48"/>
      <c r="B199" s="48"/>
      <c r="C199" s="63">
        <v>1.4937400000000001</v>
      </c>
      <c r="D199" s="65"/>
      <c r="E199" s="48"/>
      <c r="F199" s="63">
        <v>2.64039</v>
      </c>
      <c r="G199" s="65"/>
      <c r="H199" s="48"/>
      <c r="I199" s="48"/>
      <c r="J199" s="48"/>
      <c r="K199" s="48"/>
    </row>
    <row r="200" spans="1:11">
      <c r="A200" s="48"/>
      <c r="B200" s="48"/>
      <c r="C200" s="63">
        <v>1.1295200000000001</v>
      </c>
      <c r="D200" s="65"/>
      <c r="E200" s="48"/>
      <c r="F200" s="63">
        <v>3.0120300000000002</v>
      </c>
      <c r="G200" s="65"/>
      <c r="H200" s="48"/>
      <c r="I200" s="48"/>
      <c r="J200" s="48"/>
      <c r="K200" s="48"/>
    </row>
    <row r="201" spans="1:11">
      <c r="A201" s="48"/>
      <c r="B201" s="48"/>
      <c r="C201" s="63">
        <v>2.0218099999999999</v>
      </c>
      <c r="D201" s="65"/>
      <c r="E201" s="48"/>
      <c r="F201" s="63">
        <v>2.8837999999999999</v>
      </c>
      <c r="G201" s="65"/>
      <c r="H201" s="48"/>
      <c r="I201" s="48"/>
      <c r="J201" s="48"/>
      <c r="K201" s="48"/>
    </row>
    <row r="202" spans="1:11">
      <c r="A202" s="48"/>
      <c r="B202" s="48"/>
      <c r="C202" s="63">
        <v>1.96407</v>
      </c>
      <c r="D202" s="65"/>
      <c r="E202" s="48"/>
      <c r="F202" s="63">
        <v>1.5869800000000001</v>
      </c>
      <c r="G202" s="65"/>
      <c r="H202" s="48"/>
      <c r="I202" s="48"/>
      <c r="J202" s="48"/>
      <c r="K202" s="48"/>
    </row>
    <row r="203" spans="1:11">
      <c r="A203" s="48"/>
      <c r="B203" s="48"/>
      <c r="C203" s="63">
        <v>2.6235300000000001</v>
      </c>
      <c r="D203" s="65"/>
      <c r="E203" s="48"/>
      <c r="F203" s="63">
        <v>3.7631899999999998</v>
      </c>
      <c r="G203" s="65"/>
      <c r="H203" s="48"/>
      <c r="I203" s="48"/>
      <c r="J203" s="48"/>
      <c r="K203" s="48"/>
    </row>
    <row r="204" spans="1:11">
      <c r="A204" s="48"/>
      <c r="B204" s="48"/>
      <c r="C204" s="63">
        <v>2.8193199999999998</v>
      </c>
      <c r="D204" s="65"/>
      <c r="E204" s="48"/>
      <c r="F204" s="63">
        <v>5.36503</v>
      </c>
      <c r="G204" s="65"/>
      <c r="H204" s="48"/>
      <c r="I204" s="48"/>
      <c r="J204" s="48"/>
      <c r="K204" s="48"/>
    </row>
    <row r="205" spans="1:11">
      <c r="A205" s="48"/>
      <c r="B205" s="48"/>
      <c r="C205" s="63">
        <v>1.6360300000000001</v>
      </c>
      <c r="D205" s="65"/>
      <c r="E205" s="48"/>
      <c r="F205" s="63">
        <v>5.24003</v>
      </c>
      <c r="G205" s="65"/>
      <c r="H205" s="48"/>
      <c r="I205" s="48"/>
      <c r="J205" s="48"/>
      <c r="K205" s="48"/>
    </row>
    <row r="206" spans="1:11">
      <c r="A206" s="48"/>
      <c r="B206" s="48"/>
      <c r="C206" s="63">
        <v>1.49888</v>
      </c>
      <c r="D206" s="65"/>
      <c r="E206" s="48"/>
      <c r="F206" s="63">
        <v>3.21469</v>
      </c>
      <c r="G206" s="65"/>
      <c r="H206" s="48"/>
      <c r="I206" s="48"/>
      <c r="J206" s="48"/>
      <c r="K206" s="48"/>
    </row>
    <row r="207" spans="1:11">
      <c r="A207" s="48"/>
      <c r="B207" s="48"/>
      <c r="C207" s="63">
        <v>1.6298299999999999</v>
      </c>
      <c r="D207" s="65"/>
      <c r="E207" s="48"/>
      <c r="F207" s="63">
        <v>2.9920300000000002</v>
      </c>
      <c r="G207" s="65"/>
      <c r="H207" s="48"/>
      <c r="I207" s="48"/>
      <c r="J207" s="48"/>
      <c r="K207" s="48"/>
    </row>
    <row r="208" spans="1:11">
      <c r="A208" s="48"/>
      <c r="B208" s="48"/>
      <c r="C208" s="63">
        <v>1.38748</v>
      </c>
      <c r="D208" s="65"/>
      <c r="E208" s="48"/>
      <c r="F208" s="63">
        <v>5.6506299999999996</v>
      </c>
      <c r="G208" s="65"/>
      <c r="H208" s="48"/>
      <c r="I208" s="48"/>
      <c r="J208" s="48"/>
      <c r="K208" s="48"/>
    </row>
    <row r="209" spans="1:11">
      <c r="A209" s="48"/>
      <c r="B209" s="48"/>
      <c r="C209" s="63">
        <v>1.8303799999999999</v>
      </c>
      <c r="D209" s="65"/>
      <c r="E209" s="48"/>
      <c r="F209" s="63">
        <v>2.5386299999999999</v>
      </c>
      <c r="G209" s="65"/>
      <c r="H209" s="48"/>
      <c r="I209" s="48"/>
      <c r="J209" s="48"/>
      <c r="K209" s="48"/>
    </row>
    <row r="210" spans="1:11">
      <c r="A210" s="48"/>
      <c r="B210" s="48"/>
      <c r="C210" s="63">
        <v>2.3004899999999999</v>
      </c>
      <c r="D210" s="65"/>
      <c r="E210" s="48"/>
      <c r="F210" s="63">
        <v>2.05592</v>
      </c>
      <c r="G210" s="65"/>
      <c r="H210" s="48"/>
      <c r="I210" s="48"/>
      <c r="J210" s="48"/>
      <c r="K210" s="48"/>
    </row>
    <row r="211" spans="1:11">
      <c r="A211" s="48"/>
      <c r="B211" s="48"/>
      <c r="C211" s="63">
        <v>2.0880800000000002</v>
      </c>
      <c r="D211" s="65"/>
      <c r="E211" s="48"/>
      <c r="F211" s="63">
        <v>3.0768800000000001</v>
      </c>
      <c r="G211" s="65"/>
      <c r="H211" s="48"/>
      <c r="I211" s="48"/>
      <c r="J211" s="48"/>
      <c r="K211" s="48"/>
    </row>
    <row r="212" spans="1:11">
      <c r="A212" s="48"/>
      <c r="B212" s="48"/>
      <c r="C212" s="63">
        <v>1.66934</v>
      </c>
      <c r="D212" s="65"/>
      <c r="E212" s="48"/>
      <c r="F212" s="63">
        <v>1.92537</v>
      </c>
      <c r="G212" s="65"/>
      <c r="H212" s="48"/>
      <c r="I212" s="48"/>
      <c r="J212" s="48"/>
      <c r="K212" s="48"/>
    </row>
    <row r="213" spans="1:11">
      <c r="A213" s="48"/>
      <c r="B213" s="48"/>
      <c r="C213" s="63">
        <v>2.3626499999999999</v>
      </c>
      <c r="D213" s="65"/>
      <c r="E213" s="48"/>
      <c r="F213" s="63">
        <v>3.8776799999999998</v>
      </c>
      <c r="G213" s="65"/>
      <c r="H213" s="48"/>
      <c r="I213" s="48"/>
      <c r="J213" s="48"/>
      <c r="K213" s="48"/>
    </row>
    <row r="214" spans="1:11">
      <c r="A214" s="48"/>
      <c r="B214" s="48"/>
      <c r="C214" s="63">
        <v>1.58178</v>
      </c>
      <c r="D214" s="65"/>
      <c r="E214" s="48"/>
      <c r="F214" s="63">
        <v>2.75834</v>
      </c>
      <c r="G214" s="65"/>
      <c r="H214" s="48"/>
      <c r="I214" s="48"/>
      <c r="J214" s="48"/>
      <c r="K214" s="48"/>
    </row>
    <row r="215" spans="1:11">
      <c r="A215" s="48"/>
      <c r="B215" s="48"/>
      <c r="C215" s="63">
        <v>1.96488</v>
      </c>
      <c r="D215" s="65"/>
      <c r="E215" s="48"/>
      <c r="F215" s="63">
        <v>1.67326</v>
      </c>
      <c r="G215" s="65"/>
      <c r="H215" s="48"/>
      <c r="I215" s="48"/>
      <c r="J215" s="48"/>
      <c r="K215" s="48"/>
    </row>
    <row r="216" spans="1:11">
      <c r="A216" s="48"/>
      <c r="B216" s="48"/>
      <c r="C216" s="63">
        <v>2.1388799999999999</v>
      </c>
      <c r="D216" s="65"/>
      <c r="E216" s="48"/>
      <c r="F216" s="63">
        <v>3.3676499999999998</v>
      </c>
      <c r="G216" s="65"/>
      <c r="H216" s="48"/>
      <c r="I216" s="48"/>
      <c r="J216" s="48"/>
      <c r="K216" s="48"/>
    </row>
    <row r="217" spans="1:11">
      <c r="A217" s="48"/>
      <c r="B217" s="48"/>
      <c r="C217" s="63">
        <v>1.5038800000000001</v>
      </c>
      <c r="D217" s="65"/>
      <c r="E217" s="48"/>
      <c r="F217" s="63">
        <v>3.2741099999999999</v>
      </c>
      <c r="G217" s="65"/>
      <c r="H217" s="48"/>
      <c r="I217" s="48"/>
      <c r="J217" s="48"/>
      <c r="K217" s="48"/>
    </row>
    <row r="218" spans="1:11">
      <c r="A218" s="48"/>
      <c r="B218" s="48"/>
      <c r="C218" s="63">
        <v>2.15394</v>
      </c>
      <c r="D218" s="65"/>
      <c r="E218" s="48"/>
      <c r="F218" s="63">
        <v>1.8714999999999999</v>
      </c>
      <c r="G218" s="65"/>
      <c r="H218" s="48"/>
      <c r="I218" s="48"/>
      <c r="J218" s="48"/>
      <c r="K218" s="48"/>
    </row>
    <row r="219" spans="1:11">
      <c r="A219" s="48"/>
      <c r="B219" s="48"/>
      <c r="C219" s="63">
        <v>2.0345399999999998</v>
      </c>
      <c r="D219" s="65"/>
      <c r="E219" s="48"/>
      <c r="F219" s="63">
        <v>3.8595100000000002</v>
      </c>
      <c r="G219" s="65"/>
      <c r="H219" s="48"/>
      <c r="I219" s="48"/>
      <c r="J219" s="48"/>
      <c r="K219" s="48"/>
    </row>
    <row r="220" spans="1:11">
      <c r="A220" s="48"/>
      <c r="B220" s="48"/>
      <c r="C220" s="63">
        <v>1.2767200000000001</v>
      </c>
      <c r="D220" s="65"/>
      <c r="E220" s="48"/>
      <c r="F220" s="63">
        <v>3.3361700000000001</v>
      </c>
      <c r="G220" s="65"/>
      <c r="H220" s="48"/>
      <c r="I220" s="48"/>
      <c r="J220" s="48"/>
      <c r="K220" s="48"/>
    </row>
    <row r="221" spans="1:11">
      <c r="A221" s="48"/>
      <c r="B221" s="48"/>
      <c r="C221" s="63">
        <v>1.1278300000000001</v>
      </c>
      <c r="D221" s="65"/>
      <c r="E221" s="48"/>
      <c r="F221" s="63">
        <v>5.8268199999999997</v>
      </c>
      <c r="G221" s="65"/>
      <c r="H221" s="48"/>
      <c r="I221" s="48"/>
      <c r="J221" s="48"/>
      <c r="K221" s="48"/>
    </row>
    <row r="222" spans="1:11">
      <c r="A222" s="48"/>
      <c r="B222" s="48"/>
      <c r="C222" s="63">
        <v>1.11693</v>
      </c>
      <c r="D222" s="65"/>
      <c r="E222" s="48"/>
      <c r="F222" s="63">
        <v>3.0310899999999998</v>
      </c>
      <c r="G222" s="65"/>
      <c r="H222" s="48"/>
      <c r="I222" s="48"/>
      <c r="J222" s="48"/>
      <c r="K222" s="48"/>
    </row>
    <row r="223" spans="1:11">
      <c r="A223" s="48"/>
      <c r="B223" s="48"/>
      <c r="C223" s="63">
        <v>2.3376000000000001</v>
      </c>
      <c r="D223" s="65"/>
      <c r="E223" s="48"/>
      <c r="F223" s="63">
        <v>2.8874499999999999</v>
      </c>
      <c r="G223" s="65"/>
      <c r="H223" s="48"/>
      <c r="I223" s="48"/>
      <c r="J223" s="48"/>
      <c r="K223" s="48"/>
    </row>
    <row r="224" spans="1:11">
      <c r="A224" s="48"/>
      <c r="B224" s="48"/>
      <c r="C224" s="63">
        <v>2.7663000000000002</v>
      </c>
      <c r="D224" s="65"/>
      <c r="E224" s="48"/>
      <c r="F224" s="63">
        <v>4.9051900000000002</v>
      </c>
      <c r="G224" s="65"/>
      <c r="H224" s="48"/>
      <c r="I224" s="48"/>
      <c r="J224" s="48"/>
      <c r="K224" s="48"/>
    </row>
    <row r="225" spans="1:11">
      <c r="A225" s="48"/>
      <c r="B225" s="48"/>
      <c r="C225" s="63">
        <v>1.50335</v>
      </c>
      <c r="D225" s="65"/>
      <c r="E225" s="48"/>
      <c r="F225" s="63">
        <v>3.4159999999999999</v>
      </c>
      <c r="G225" s="65"/>
      <c r="H225" s="48"/>
      <c r="I225" s="48"/>
      <c r="J225" s="48"/>
      <c r="K225" s="48"/>
    </row>
    <row r="226" spans="1:11">
      <c r="A226" s="48"/>
      <c r="B226" s="48"/>
      <c r="C226" s="63">
        <v>1.1824300000000001</v>
      </c>
      <c r="D226" s="65"/>
      <c r="E226" s="48"/>
      <c r="F226" s="63">
        <v>2.0156200000000002</v>
      </c>
      <c r="G226" s="65"/>
      <c r="H226" s="48"/>
      <c r="I226" s="48"/>
      <c r="J226" s="48"/>
      <c r="K226" s="48"/>
    </row>
    <row r="227" spans="1:11">
      <c r="A227" s="48"/>
      <c r="B227" s="48"/>
      <c r="C227" s="63">
        <v>1.0083200000000001</v>
      </c>
      <c r="D227" s="65"/>
      <c r="E227" s="48"/>
      <c r="F227" s="63">
        <v>3.6309999999999998</v>
      </c>
      <c r="G227" s="65"/>
      <c r="H227" s="48"/>
      <c r="I227" s="48"/>
      <c r="J227" s="48"/>
      <c r="K227" s="48"/>
    </row>
    <row r="228" spans="1:11">
      <c r="A228" s="48"/>
      <c r="B228" s="48"/>
      <c r="C228" s="63">
        <v>1.1574800000000001</v>
      </c>
      <c r="D228" s="65"/>
      <c r="E228" s="48"/>
      <c r="F228" s="63">
        <v>2.5389499999999998</v>
      </c>
      <c r="G228" s="65"/>
      <c r="H228" s="48"/>
      <c r="I228" s="48"/>
      <c r="J228" s="48"/>
      <c r="K228" s="48"/>
    </row>
    <row r="229" spans="1:11">
      <c r="A229" s="48"/>
      <c r="B229" s="48"/>
      <c r="C229" s="63">
        <v>2.53424</v>
      </c>
      <c r="D229" s="65"/>
      <c r="E229" s="48"/>
      <c r="F229" s="63">
        <v>3.2400099999999998</v>
      </c>
      <c r="G229" s="65"/>
      <c r="H229" s="48"/>
      <c r="I229" s="48"/>
      <c r="J229" s="48"/>
      <c r="K229" s="48"/>
    </row>
    <row r="230" spans="1:11" ht="17" thickBot="1">
      <c r="A230" s="48"/>
      <c r="B230" s="48"/>
      <c r="C230" s="63">
        <v>1.9471499999999999</v>
      </c>
      <c r="D230" s="65"/>
      <c r="E230" s="48"/>
      <c r="F230" s="66">
        <v>4.6929100000000004</v>
      </c>
      <c r="G230" s="67"/>
      <c r="H230" s="48"/>
      <c r="I230" s="48"/>
      <c r="J230" s="48"/>
      <c r="K230" s="48"/>
    </row>
    <row r="231" spans="1:11">
      <c r="A231" s="48"/>
      <c r="B231" s="48"/>
      <c r="C231" s="63">
        <v>1.8243499999999999</v>
      </c>
      <c r="D231" s="65"/>
      <c r="E231" s="48"/>
      <c r="F231" s="48"/>
      <c r="G231" s="48"/>
      <c r="H231" s="48"/>
      <c r="I231" s="48"/>
      <c r="J231" s="48"/>
      <c r="K231" s="48"/>
    </row>
    <row r="232" spans="1:11">
      <c r="A232" s="48"/>
      <c r="B232" s="48"/>
      <c r="C232" s="63">
        <v>2.4829699999999999</v>
      </c>
      <c r="D232" s="65"/>
      <c r="E232" s="48"/>
      <c r="F232" s="48"/>
      <c r="G232" s="48"/>
      <c r="H232" s="48"/>
      <c r="I232" s="48"/>
      <c r="J232" s="48"/>
      <c r="K232" s="48"/>
    </row>
    <row r="233" spans="1:11">
      <c r="A233" s="48"/>
      <c r="B233" s="48"/>
      <c r="C233" s="63">
        <v>1.8113600000000001</v>
      </c>
      <c r="D233" s="65"/>
      <c r="E233" s="48"/>
      <c r="F233" s="48"/>
      <c r="G233" s="48"/>
      <c r="H233" s="48"/>
      <c r="I233" s="48"/>
      <c r="J233" s="48"/>
      <c r="K233" s="48"/>
    </row>
    <row r="234" spans="1:11">
      <c r="A234" s="48"/>
      <c r="B234" s="48"/>
      <c r="C234" s="63">
        <v>3.53335</v>
      </c>
      <c r="D234" s="65"/>
      <c r="E234" s="48"/>
      <c r="F234" s="48"/>
      <c r="G234" s="48"/>
      <c r="H234" s="48"/>
      <c r="I234" s="48"/>
      <c r="J234" s="48"/>
      <c r="K234" s="48"/>
    </row>
    <row r="235" spans="1:11">
      <c r="A235" s="48"/>
      <c r="B235" s="48"/>
      <c r="C235" s="63">
        <v>1.4497100000000001</v>
      </c>
      <c r="D235" s="65"/>
      <c r="E235" s="48"/>
      <c r="F235" s="48"/>
      <c r="G235" s="48"/>
      <c r="H235" s="48"/>
      <c r="I235" s="48"/>
      <c r="J235" s="48"/>
      <c r="K235" s="48"/>
    </row>
    <row r="236" spans="1:11">
      <c r="A236" s="48"/>
      <c r="B236" s="48"/>
      <c r="C236" s="63">
        <v>2.1016699999999999</v>
      </c>
      <c r="D236" s="65"/>
      <c r="E236" s="48"/>
      <c r="F236" s="48"/>
      <c r="G236" s="48"/>
      <c r="H236" s="48"/>
      <c r="I236" s="48"/>
      <c r="J236" s="48"/>
      <c r="K236" s="48"/>
    </row>
    <row r="237" spans="1:11">
      <c r="A237" s="48"/>
      <c r="B237" s="48"/>
      <c r="C237" s="63">
        <v>3.4896099999999999</v>
      </c>
      <c r="D237" s="65"/>
      <c r="E237" s="48"/>
      <c r="F237" s="48"/>
      <c r="G237" s="48"/>
      <c r="H237" s="48"/>
      <c r="I237" s="48"/>
      <c r="J237" s="48"/>
      <c r="K237" s="48"/>
    </row>
    <row r="238" spans="1:11">
      <c r="A238" s="48"/>
      <c r="B238" s="48"/>
      <c r="C238" s="63">
        <v>3.4054500000000001</v>
      </c>
      <c r="D238" s="65"/>
      <c r="E238" s="48"/>
      <c r="F238" s="48"/>
      <c r="G238" s="48"/>
      <c r="H238" s="48"/>
      <c r="I238" s="48"/>
      <c r="J238" s="48"/>
      <c r="K238" s="48"/>
    </row>
    <row r="239" spans="1:11">
      <c r="A239" s="48"/>
      <c r="B239" s="48"/>
      <c r="C239" s="63">
        <v>2.20262</v>
      </c>
      <c r="D239" s="65"/>
      <c r="E239" s="48"/>
      <c r="F239" s="48"/>
      <c r="G239" s="48"/>
      <c r="H239" s="48"/>
      <c r="I239" s="48"/>
      <c r="J239" s="48"/>
      <c r="K239" s="48"/>
    </row>
    <row r="240" spans="1:11">
      <c r="A240" s="48"/>
      <c r="B240" s="48"/>
      <c r="C240" s="63">
        <v>2.3740199999999998</v>
      </c>
      <c r="D240" s="65"/>
      <c r="E240" s="48"/>
      <c r="F240" s="48"/>
      <c r="G240" s="48"/>
      <c r="H240" s="48"/>
      <c r="I240" s="48"/>
      <c r="J240" s="48"/>
      <c r="K240" s="48"/>
    </row>
    <row r="241" spans="1:11">
      <c r="A241" s="48"/>
      <c r="B241" s="48"/>
      <c r="C241" s="63">
        <v>2.26478</v>
      </c>
      <c r="D241" s="65"/>
      <c r="E241" s="48"/>
      <c r="F241" s="48"/>
      <c r="G241" s="48"/>
      <c r="H241" s="48"/>
      <c r="I241" s="48"/>
      <c r="J241" s="48"/>
      <c r="K241" s="48"/>
    </row>
    <row r="242" spans="1:11">
      <c r="A242" s="48"/>
      <c r="B242" s="48"/>
      <c r="C242" s="63">
        <v>1.8611800000000001</v>
      </c>
      <c r="D242" s="65"/>
      <c r="E242" s="48"/>
      <c r="F242" s="48"/>
      <c r="G242" s="48"/>
      <c r="H242" s="48"/>
      <c r="I242" s="48"/>
      <c r="J242" s="48"/>
      <c r="K242" s="48"/>
    </row>
    <row r="243" spans="1:11">
      <c r="A243" s="48"/>
      <c r="B243" s="48"/>
      <c r="C243" s="63">
        <v>2.0732900000000001</v>
      </c>
      <c r="D243" s="65"/>
      <c r="E243" s="48"/>
      <c r="F243" s="48"/>
      <c r="G243" s="48"/>
      <c r="H243" s="48"/>
      <c r="I243" s="48"/>
      <c r="J243" s="48"/>
      <c r="K243" s="48"/>
    </row>
    <row r="244" spans="1:11">
      <c r="A244" s="48"/>
      <c r="B244" s="48"/>
      <c r="C244" s="63">
        <v>1.6549499999999999</v>
      </c>
      <c r="D244" s="65"/>
      <c r="E244" s="48"/>
      <c r="F244" s="48"/>
      <c r="G244" s="48"/>
      <c r="H244" s="48"/>
      <c r="I244" s="48"/>
      <c r="J244" s="48"/>
      <c r="K244" s="48"/>
    </row>
    <row r="245" spans="1:11">
      <c r="A245" s="48"/>
      <c r="B245" s="48"/>
      <c r="C245" s="63">
        <v>2.0388899999999999</v>
      </c>
      <c r="D245" s="65"/>
      <c r="E245" s="48"/>
      <c r="F245" s="48"/>
      <c r="G245" s="48"/>
      <c r="H245" s="48"/>
      <c r="I245" s="48"/>
      <c r="J245" s="48"/>
      <c r="K245" s="48"/>
    </row>
    <row r="246" spans="1:11">
      <c r="A246" s="48"/>
      <c r="B246" s="48"/>
      <c r="C246" s="63">
        <v>1.2510300000000001</v>
      </c>
      <c r="D246" s="65"/>
      <c r="E246" s="48"/>
      <c r="F246" s="48"/>
      <c r="G246" s="48"/>
      <c r="H246" s="48"/>
      <c r="I246" s="48"/>
      <c r="J246" s="48"/>
      <c r="K246" s="48"/>
    </row>
    <row r="247" spans="1:11">
      <c r="A247" s="48"/>
      <c r="B247" s="48"/>
      <c r="C247" s="63">
        <v>2.3719299999999999</v>
      </c>
      <c r="D247" s="65"/>
      <c r="E247" s="48"/>
      <c r="F247" s="48"/>
      <c r="G247" s="48"/>
      <c r="H247" s="48"/>
      <c r="I247" s="48"/>
      <c r="J247" s="48"/>
      <c r="K247" s="48"/>
    </row>
    <row r="248" spans="1:11">
      <c r="A248" s="48"/>
      <c r="B248" s="48"/>
      <c r="C248" s="63">
        <v>1.8161099999999999</v>
      </c>
      <c r="D248" s="65"/>
      <c r="E248" s="48"/>
      <c r="F248" s="48"/>
      <c r="G248" s="48"/>
      <c r="H248" s="48"/>
      <c r="I248" s="48"/>
      <c r="J248" s="48"/>
      <c r="K248" s="48"/>
    </row>
    <row r="249" spans="1:11">
      <c r="A249" s="48"/>
      <c r="B249" s="48"/>
      <c r="C249" s="63">
        <v>1.8930499999999999</v>
      </c>
      <c r="D249" s="65"/>
      <c r="E249" s="48"/>
      <c r="F249" s="48"/>
      <c r="G249" s="48"/>
      <c r="H249" s="48"/>
      <c r="I249" s="48"/>
      <c r="J249" s="48"/>
      <c r="K249" s="48"/>
    </row>
    <row r="250" spans="1:11">
      <c r="A250" s="48"/>
      <c r="B250" s="48"/>
      <c r="C250" s="63">
        <v>2.8161399999999999</v>
      </c>
      <c r="D250" s="65"/>
      <c r="E250" s="48"/>
      <c r="F250" s="48"/>
      <c r="G250" s="48"/>
      <c r="H250" s="48"/>
      <c r="I250" s="48"/>
      <c r="J250" s="48"/>
      <c r="K250" s="48"/>
    </row>
    <row r="251" spans="1:11">
      <c r="A251" s="48"/>
      <c r="B251" s="48"/>
      <c r="C251" s="63">
        <v>2.2770899999999998</v>
      </c>
      <c r="D251" s="65"/>
      <c r="E251" s="48"/>
      <c r="F251" s="48"/>
      <c r="G251" s="48"/>
      <c r="H251" s="48"/>
      <c r="I251" s="48"/>
      <c r="J251" s="48"/>
      <c r="K251" s="48"/>
    </row>
    <row r="252" spans="1:11">
      <c r="A252" s="48"/>
      <c r="B252" s="48"/>
      <c r="C252" s="63">
        <v>3.4681299999999999</v>
      </c>
      <c r="D252" s="65"/>
      <c r="E252" s="48"/>
      <c r="F252" s="48"/>
      <c r="G252" s="48"/>
      <c r="H252" s="48"/>
      <c r="I252" s="48"/>
      <c r="J252" s="48"/>
      <c r="K252" s="48"/>
    </row>
    <row r="253" spans="1:11">
      <c r="A253" s="48"/>
      <c r="B253" s="48"/>
      <c r="C253" s="63">
        <v>2.3234599999999999</v>
      </c>
      <c r="D253" s="65"/>
      <c r="E253" s="48"/>
      <c r="F253" s="48"/>
      <c r="G253" s="48"/>
      <c r="H253" s="48"/>
      <c r="I253" s="48"/>
      <c r="J253" s="48"/>
      <c r="K253" s="48"/>
    </row>
    <row r="254" spans="1:11">
      <c r="A254" s="48"/>
      <c r="B254" s="48"/>
      <c r="C254" s="63">
        <v>2.59999</v>
      </c>
      <c r="D254" s="65"/>
      <c r="E254" s="48"/>
      <c r="F254" s="48"/>
      <c r="G254" s="48"/>
      <c r="H254" s="48"/>
      <c r="I254" s="48"/>
      <c r="J254" s="48"/>
      <c r="K254" s="48"/>
    </row>
    <row r="255" spans="1:11">
      <c r="A255" s="48"/>
      <c r="B255" s="48"/>
      <c r="C255" s="63">
        <v>2.31149</v>
      </c>
      <c r="D255" s="65"/>
      <c r="E255" s="48"/>
      <c r="F255" s="48"/>
      <c r="G255" s="48"/>
      <c r="H255" s="48"/>
      <c r="I255" s="48"/>
      <c r="J255" s="48"/>
      <c r="K255" s="48"/>
    </row>
    <row r="256" spans="1:11">
      <c r="A256" s="48"/>
      <c r="B256" s="48"/>
      <c r="C256" s="63">
        <v>2.3446899999999999</v>
      </c>
      <c r="D256" s="65"/>
      <c r="E256" s="48"/>
      <c r="F256" s="48"/>
      <c r="G256" s="48"/>
      <c r="H256" s="48"/>
      <c r="I256" s="48"/>
      <c r="J256" s="48"/>
      <c r="K256" s="48"/>
    </row>
    <row r="257" spans="1:11">
      <c r="A257" s="48"/>
      <c r="B257" s="48"/>
      <c r="C257" s="63">
        <v>1.86273</v>
      </c>
      <c r="D257" s="65"/>
      <c r="E257" s="48"/>
      <c r="F257" s="48"/>
      <c r="G257" s="48"/>
      <c r="H257" s="48"/>
      <c r="I257" s="48"/>
      <c r="J257" s="48"/>
      <c r="K257" s="48"/>
    </row>
    <row r="258" spans="1:11">
      <c r="A258" s="48"/>
      <c r="B258" s="48"/>
      <c r="C258" s="63">
        <v>2.93425</v>
      </c>
      <c r="D258" s="65"/>
      <c r="E258" s="48"/>
      <c r="F258" s="48"/>
      <c r="G258" s="48"/>
      <c r="H258" s="48"/>
      <c r="I258" s="48"/>
      <c r="J258" s="48"/>
      <c r="K258" s="48"/>
    </row>
    <row r="259" spans="1:11">
      <c r="A259" s="48"/>
      <c r="B259" s="48"/>
      <c r="C259" s="63">
        <v>2.1538499999999998</v>
      </c>
      <c r="D259" s="65"/>
      <c r="E259" s="48"/>
      <c r="F259" s="48"/>
      <c r="G259" s="48"/>
      <c r="H259" s="48"/>
      <c r="I259" s="48"/>
      <c r="J259" s="48"/>
      <c r="K259" s="48"/>
    </row>
    <row r="260" spans="1:11">
      <c r="A260" s="48"/>
      <c r="B260" s="48"/>
      <c r="C260" s="63">
        <v>2.4583900000000001</v>
      </c>
      <c r="D260" s="65"/>
      <c r="E260" s="48"/>
      <c r="F260" s="48"/>
      <c r="G260" s="48"/>
      <c r="H260" s="48"/>
      <c r="I260" s="48"/>
      <c r="J260" s="48"/>
      <c r="K260" s="48"/>
    </row>
    <row r="261" spans="1:11">
      <c r="A261" s="48"/>
      <c r="B261" s="48"/>
      <c r="C261" s="63">
        <v>1.3343700000000001</v>
      </c>
      <c r="D261" s="65"/>
      <c r="E261" s="48"/>
      <c r="F261" s="48"/>
      <c r="G261" s="48"/>
      <c r="H261" s="48"/>
      <c r="I261" s="48"/>
      <c r="J261" s="48"/>
      <c r="K261" s="48"/>
    </row>
    <row r="262" spans="1:11">
      <c r="A262" s="48"/>
      <c r="B262" s="48"/>
      <c r="C262" s="63">
        <v>1.7261</v>
      </c>
      <c r="D262" s="65"/>
      <c r="E262" s="48"/>
      <c r="F262" s="48"/>
      <c r="G262" s="48"/>
      <c r="H262" s="48"/>
      <c r="I262" s="48"/>
      <c r="J262" s="48"/>
      <c r="K262" s="48"/>
    </row>
    <row r="263" spans="1:11">
      <c r="A263" s="48"/>
      <c r="B263" s="48"/>
      <c r="C263" s="63">
        <v>4.3513999999999999</v>
      </c>
      <c r="D263" s="65"/>
      <c r="E263" s="48"/>
      <c r="F263" s="48"/>
      <c r="G263" s="48"/>
      <c r="H263" s="48"/>
      <c r="I263" s="48"/>
      <c r="J263" s="48"/>
      <c r="K263" s="48"/>
    </row>
    <row r="264" spans="1:11">
      <c r="A264" s="48"/>
      <c r="B264" s="48"/>
      <c r="C264" s="63">
        <v>1.42039</v>
      </c>
      <c r="D264" s="65"/>
      <c r="E264" s="48"/>
      <c r="F264" s="48"/>
      <c r="G264" s="48"/>
      <c r="H264" s="48"/>
      <c r="I264" s="48"/>
      <c r="J264" s="48"/>
      <c r="K264" s="48"/>
    </row>
    <row r="265" spans="1:11">
      <c r="A265" s="48"/>
      <c r="B265" s="48"/>
      <c r="C265" s="63">
        <v>2.5184299999999999</v>
      </c>
      <c r="D265" s="65"/>
      <c r="E265" s="48"/>
      <c r="F265" s="48"/>
      <c r="G265" s="48"/>
      <c r="H265" s="48"/>
      <c r="I265" s="48"/>
      <c r="J265" s="48"/>
      <c r="K265" s="48"/>
    </row>
    <row r="266" spans="1:11">
      <c r="A266" s="48"/>
      <c r="B266" s="48"/>
      <c r="C266" s="63">
        <v>1.8075699999999999</v>
      </c>
      <c r="D266" s="65"/>
      <c r="E266" s="48"/>
      <c r="F266" s="48"/>
      <c r="G266" s="48"/>
      <c r="H266" s="48"/>
      <c r="I266" s="48"/>
      <c r="J266" s="48"/>
      <c r="K266" s="48"/>
    </row>
    <row r="267" spans="1:11">
      <c r="A267" s="48"/>
      <c r="B267" s="48"/>
      <c r="C267" s="63">
        <v>1.8850199999999999</v>
      </c>
      <c r="D267" s="65"/>
      <c r="E267" s="48"/>
      <c r="F267" s="48"/>
      <c r="G267" s="48"/>
      <c r="H267" s="48"/>
      <c r="I267" s="48"/>
      <c r="J267" s="48"/>
      <c r="K267" s="48"/>
    </row>
    <row r="268" spans="1:11">
      <c r="A268" s="48"/>
      <c r="B268" s="48"/>
      <c r="C268" s="63">
        <v>1.4938800000000001</v>
      </c>
      <c r="D268" s="65"/>
      <c r="E268" s="48"/>
      <c r="F268" s="48"/>
      <c r="G268" s="48"/>
      <c r="H268" s="48"/>
      <c r="I268" s="48"/>
      <c r="J268" s="48"/>
      <c r="K268" s="48"/>
    </row>
    <row r="269" spans="1:11">
      <c r="A269" s="48"/>
      <c r="B269" s="48"/>
      <c r="C269" s="63">
        <v>1.5367</v>
      </c>
      <c r="D269" s="65"/>
      <c r="E269" s="48"/>
      <c r="F269" s="48"/>
      <c r="G269" s="48"/>
      <c r="H269" s="48"/>
      <c r="I269" s="48"/>
      <c r="J269" s="48"/>
      <c r="K269" s="48"/>
    </row>
    <row r="270" spans="1:11">
      <c r="A270" s="48"/>
      <c r="B270" s="48"/>
      <c r="C270" s="63">
        <v>1.4909699999999999</v>
      </c>
      <c r="D270" s="65"/>
      <c r="E270" s="48"/>
      <c r="F270" s="48"/>
      <c r="G270" s="48"/>
      <c r="H270" s="48"/>
      <c r="I270" s="48"/>
      <c r="J270" s="48"/>
      <c r="K270" s="48"/>
    </row>
    <row r="271" spans="1:11">
      <c r="A271" s="48"/>
      <c r="B271" s="48"/>
      <c r="C271" s="63">
        <v>1.55864</v>
      </c>
      <c r="D271" s="65"/>
      <c r="E271" s="48"/>
      <c r="F271" s="48"/>
      <c r="G271" s="48"/>
      <c r="H271" s="48"/>
      <c r="I271" s="48"/>
      <c r="J271" s="48"/>
      <c r="K271" s="48"/>
    </row>
    <row r="272" spans="1:11">
      <c r="A272" s="48"/>
      <c r="B272" s="48"/>
      <c r="C272" s="63">
        <v>2.02542</v>
      </c>
      <c r="D272" s="65"/>
      <c r="E272" s="48"/>
      <c r="F272" s="48"/>
      <c r="G272" s="48"/>
      <c r="H272" s="48"/>
      <c r="I272" s="48"/>
      <c r="J272" s="48"/>
      <c r="K272" s="48"/>
    </row>
    <row r="273" spans="1:11">
      <c r="A273" s="48"/>
      <c r="B273" s="48"/>
      <c r="C273" s="63">
        <v>1.9954499999999999</v>
      </c>
      <c r="D273" s="65"/>
      <c r="E273" s="48"/>
      <c r="F273" s="48"/>
      <c r="G273" s="48"/>
      <c r="H273" s="48"/>
      <c r="I273" s="48"/>
      <c r="J273" s="48"/>
      <c r="K273" s="48"/>
    </row>
    <row r="274" spans="1:11">
      <c r="A274" s="48"/>
      <c r="B274" s="48"/>
      <c r="C274" s="63">
        <v>1.61355</v>
      </c>
      <c r="D274" s="65"/>
      <c r="E274" s="48"/>
      <c r="F274" s="48"/>
      <c r="G274" s="48"/>
      <c r="H274" s="48"/>
      <c r="I274" s="48"/>
      <c r="J274" s="48"/>
      <c r="K274" s="48"/>
    </row>
    <row r="275" spans="1:11">
      <c r="A275" s="48"/>
      <c r="B275" s="48"/>
      <c r="C275" s="63">
        <v>2.23244</v>
      </c>
      <c r="D275" s="65"/>
      <c r="E275" s="48"/>
      <c r="F275" s="48"/>
      <c r="G275" s="48"/>
      <c r="H275" s="48"/>
      <c r="I275" s="48"/>
      <c r="J275" s="48"/>
      <c r="K275" s="48"/>
    </row>
    <row r="276" spans="1:11">
      <c r="A276" s="48"/>
      <c r="B276" s="48"/>
      <c r="C276" s="63">
        <v>3.01125</v>
      </c>
      <c r="D276" s="65"/>
      <c r="E276" s="48"/>
      <c r="F276" s="48"/>
      <c r="G276" s="48"/>
      <c r="H276" s="48"/>
      <c r="I276" s="48"/>
      <c r="J276" s="48"/>
      <c r="K276" s="48"/>
    </row>
    <row r="277" spans="1:11">
      <c r="A277" s="48"/>
      <c r="B277" s="48"/>
      <c r="C277" s="63">
        <v>1.1624000000000001</v>
      </c>
      <c r="D277" s="65"/>
      <c r="E277" s="48"/>
      <c r="F277" s="48"/>
      <c r="G277" s="48"/>
      <c r="H277" s="48"/>
      <c r="I277" s="48"/>
      <c r="J277" s="48"/>
      <c r="K277" s="48"/>
    </row>
    <row r="278" spans="1:11">
      <c r="A278" s="48"/>
      <c r="B278" s="48"/>
      <c r="C278" s="63">
        <v>1.9270499999999999</v>
      </c>
      <c r="D278" s="65"/>
      <c r="E278" s="48"/>
      <c r="F278" s="48"/>
      <c r="G278" s="48"/>
      <c r="H278" s="48"/>
      <c r="I278" s="48"/>
      <c r="J278" s="48"/>
      <c r="K278" s="48"/>
    </row>
    <row r="279" spans="1:11">
      <c r="A279" s="48"/>
      <c r="B279" s="48"/>
      <c r="C279" s="63">
        <v>1.80657</v>
      </c>
      <c r="D279" s="65"/>
      <c r="E279" s="48"/>
      <c r="F279" s="48"/>
      <c r="G279" s="48"/>
      <c r="H279" s="48"/>
      <c r="I279" s="48"/>
      <c r="J279" s="48"/>
      <c r="K279" s="48"/>
    </row>
    <row r="280" spans="1:11">
      <c r="A280" s="48"/>
      <c r="B280" s="48"/>
      <c r="C280" s="63">
        <v>1.5034799999999999</v>
      </c>
      <c r="D280" s="65"/>
      <c r="E280" s="48"/>
      <c r="F280" s="48"/>
      <c r="G280" s="48"/>
      <c r="H280" s="48"/>
      <c r="I280" s="48"/>
      <c r="J280" s="48"/>
      <c r="K280" s="48"/>
    </row>
    <row r="281" spans="1:11">
      <c r="A281" s="48"/>
      <c r="B281" s="48"/>
      <c r="C281" s="63">
        <v>1.4283399999999999</v>
      </c>
      <c r="D281" s="65"/>
      <c r="E281" s="48"/>
      <c r="F281" s="48"/>
      <c r="G281" s="48"/>
      <c r="H281" s="48"/>
      <c r="I281" s="48"/>
      <c r="J281" s="48"/>
      <c r="K281" s="48"/>
    </row>
    <row r="282" spans="1:11">
      <c r="A282" s="48"/>
      <c r="B282" s="48"/>
      <c r="C282" s="63">
        <v>1.9275899999999999</v>
      </c>
      <c r="D282" s="65"/>
      <c r="E282" s="48"/>
      <c r="F282" s="48"/>
      <c r="G282" s="48"/>
      <c r="H282" s="48"/>
      <c r="I282" s="48"/>
      <c r="J282" s="48"/>
      <c r="K282" s="48"/>
    </row>
    <row r="283" spans="1:11">
      <c r="A283" s="48"/>
      <c r="B283" s="48"/>
      <c r="C283" s="63">
        <v>1.44943</v>
      </c>
      <c r="D283" s="65"/>
      <c r="E283" s="48"/>
      <c r="F283" s="48"/>
      <c r="G283" s="48"/>
      <c r="H283" s="48"/>
      <c r="I283" s="48"/>
      <c r="J283" s="48"/>
      <c r="K283" s="48"/>
    </row>
    <row r="284" spans="1:11">
      <c r="A284" s="48"/>
      <c r="B284" s="48"/>
      <c r="C284" s="63">
        <v>1.8908499999999999</v>
      </c>
      <c r="D284" s="65"/>
      <c r="E284" s="48"/>
      <c r="F284" s="48"/>
      <c r="G284" s="48"/>
      <c r="H284" s="48"/>
      <c r="I284" s="48"/>
      <c r="J284" s="48"/>
      <c r="K284" s="48"/>
    </row>
    <row r="285" spans="1:11">
      <c r="A285" s="48"/>
      <c r="B285" s="48"/>
      <c r="C285" s="63">
        <v>2.0985200000000002</v>
      </c>
      <c r="D285" s="65"/>
      <c r="E285" s="48"/>
      <c r="F285" s="48"/>
      <c r="G285" s="48"/>
      <c r="H285" s="48"/>
      <c r="I285" s="48"/>
      <c r="J285" s="48"/>
      <c r="K285" s="48"/>
    </row>
    <row r="286" spans="1:11">
      <c r="A286" s="48"/>
      <c r="B286" s="48"/>
      <c r="C286" s="63">
        <v>1.49272</v>
      </c>
      <c r="D286" s="65"/>
      <c r="E286" s="48"/>
      <c r="F286" s="48"/>
      <c r="G286" s="48"/>
      <c r="H286" s="48"/>
      <c r="I286" s="48"/>
      <c r="J286" s="48"/>
      <c r="K286" s="48"/>
    </row>
    <row r="287" spans="1:11">
      <c r="A287" s="48"/>
      <c r="B287" s="48"/>
      <c r="C287" s="63">
        <v>2.4132099999999999</v>
      </c>
      <c r="D287" s="65"/>
      <c r="E287" s="48"/>
      <c r="F287" s="48"/>
      <c r="G287" s="48"/>
      <c r="H287" s="48"/>
      <c r="I287" s="48"/>
      <c r="J287" s="48"/>
      <c r="K287" s="48"/>
    </row>
    <row r="288" spans="1:11">
      <c r="A288" s="48"/>
      <c r="B288" s="48"/>
      <c r="C288" s="63">
        <v>1.9939100000000001</v>
      </c>
      <c r="D288" s="65"/>
      <c r="E288" s="48"/>
      <c r="F288" s="48"/>
      <c r="G288" s="48"/>
      <c r="H288" s="48"/>
      <c r="I288" s="48"/>
      <c r="J288" s="48"/>
      <c r="K288" s="48"/>
    </row>
    <row r="289" spans="1:11">
      <c r="A289" s="48"/>
      <c r="B289" s="48"/>
      <c r="C289" s="63">
        <v>1.48706</v>
      </c>
      <c r="D289" s="65"/>
      <c r="E289" s="48"/>
      <c r="F289" s="48"/>
      <c r="G289" s="48"/>
      <c r="H289" s="48"/>
      <c r="I289" s="48"/>
      <c r="J289" s="48"/>
      <c r="K289" s="48"/>
    </row>
    <row r="290" spans="1:11">
      <c r="A290" s="48"/>
      <c r="B290" s="48"/>
      <c r="C290" s="63">
        <v>1.6607700000000001</v>
      </c>
      <c r="D290" s="65"/>
      <c r="E290" s="48"/>
      <c r="F290" s="48"/>
      <c r="G290" s="48"/>
      <c r="H290" s="48"/>
      <c r="I290" s="48"/>
      <c r="J290" s="48"/>
      <c r="K290" s="48"/>
    </row>
    <row r="291" spans="1:11">
      <c r="A291" s="48"/>
      <c r="B291" s="48"/>
      <c r="C291" s="63">
        <v>1.6911400000000001</v>
      </c>
      <c r="D291" s="65"/>
      <c r="E291" s="48"/>
      <c r="F291" s="48"/>
      <c r="G291" s="48"/>
      <c r="H291" s="48"/>
      <c r="I291" s="48"/>
      <c r="J291" s="48"/>
      <c r="K291" s="48"/>
    </row>
    <row r="292" spans="1:11">
      <c r="A292" s="48"/>
      <c r="B292" s="48"/>
      <c r="C292" s="63">
        <v>2.56236</v>
      </c>
      <c r="D292" s="65"/>
      <c r="E292" s="48"/>
      <c r="F292" s="48"/>
      <c r="G292" s="48"/>
      <c r="H292" s="48"/>
      <c r="I292" s="48"/>
      <c r="J292" s="48"/>
      <c r="K292" s="48"/>
    </row>
    <row r="293" spans="1:11">
      <c r="A293" s="48"/>
      <c r="B293" s="48"/>
      <c r="C293" s="63">
        <v>1.44651</v>
      </c>
      <c r="D293" s="65"/>
      <c r="E293" s="48"/>
      <c r="F293" s="48"/>
      <c r="G293" s="48"/>
      <c r="H293" s="48"/>
      <c r="I293" s="48"/>
      <c r="J293" s="48"/>
      <c r="K293" s="48"/>
    </row>
    <row r="294" spans="1:11">
      <c r="A294" s="48"/>
      <c r="B294" s="48"/>
      <c r="C294" s="63">
        <v>1.4814700000000001</v>
      </c>
      <c r="D294" s="65"/>
      <c r="E294" s="48"/>
      <c r="F294" s="48"/>
      <c r="G294" s="48"/>
      <c r="H294" s="48"/>
      <c r="I294" s="48"/>
      <c r="J294" s="48"/>
      <c r="K294" s="48"/>
    </row>
    <row r="295" spans="1:11">
      <c r="A295" s="48"/>
      <c r="B295" s="48"/>
      <c r="C295" s="63">
        <v>3.5998700000000001</v>
      </c>
      <c r="D295" s="65"/>
      <c r="E295" s="48"/>
      <c r="F295" s="48"/>
      <c r="G295" s="48"/>
      <c r="H295" s="48"/>
      <c r="I295" s="48"/>
      <c r="J295" s="48"/>
      <c r="K295" s="48"/>
    </row>
    <row r="296" spans="1:11">
      <c r="A296" s="48"/>
      <c r="B296" s="48"/>
      <c r="C296" s="63">
        <v>1.85273</v>
      </c>
      <c r="D296" s="65"/>
      <c r="E296" s="48"/>
      <c r="F296" s="48"/>
      <c r="G296" s="48"/>
      <c r="H296" s="48"/>
      <c r="I296" s="48"/>
      <c r="J296" s="48"/>
      <c r="K296" s="48"/>
    </row>
    <row r="297" spans="1:11">
      <c r="A297" s="48"/>
      <c r="B297" s="48"/>
      <c r="C297" s="63">
        <v>1.10286</v>
      </c>
      <c r="D297" s="65"/>
      <c r="E297" s="48"/>
      <c r="F297" s="48"/>
      <c r="G297" s="48"/>
      <c r="H297" s="48"/>
      <c r="I297" s="48"/>
      <c r="J297" s="48"/>
      <c r="K297" s="48"/>
    </row>
    <row r="298" spans="1:11">
      <c r="A298" s="48"/>
      <c r="B298" s="48"/>
      <c r="C298" s="63">
        <v>1.3504</v>
      </c>
      <c r="D298" s="65"/>
      <c r="E298" s="48"/>
      <c r="F298" s="48"/>
      <c r="G298" s="48"/>
      <c r="H298" s="48"/>
      <c r="I298" s="48"/>
      <c r="J298" s="48"/>
      <c r="K298" s="48"/>
    </row>
    <row r="299" spans="1:11">
      <c r="A299" s="48"/>
      <c r="B299" s="48"/>
      <c r="C299" s="63">
        <v>1.69824</v>
      </c>
      <c r="D299" s="65"/>
      <c r="E299" s="48"/>
      <c r="F299" s="48"/>
      <c r="G299" s="48"/>
      <c r="H299" s="48"/>
      <c r="I299" s="48"/>
      <c r="J299" s="48"/>
      <c r="K299" s="48"/>
    </row>
    <row r="300" spans="1:11">
      <c r="A300" s="48"/>
      <c r="B300" s="48"/>
      <c r="C300" s="63">
        <v>1.66333</v>
      </c>
      <c r="D300" s="65"/>
      <c r="E300" s="48"/>
      <c r="F300" s="48"/>
      <c r="G300" s="48"/>
      <c r="H300" s="48"/>
      <c r="I300" s="48"/>
      <c r="J300" s="48"/>
      <c r="K300" s="48"/>
    </row>
    <row r="301" spans="1:11">
      <c r="A301" s="48"/>
      <c r="B301" s="48"/>
      <c r="C301" s="63">
        <v>2.8314900000000001</v>
      </c>
      <c r="D301" s="65"/>
      <c r="E301" s="48"/>
      <c r="F301" s="48"/>
      <c r="G301" s="48"/>
      <c r="H301" s="48"/>
      <c r="I301" s="48"/>
      <c r="J301" s="48"/>
      <c r="K301" s="48"/>
    </row>
    <row r="302" spans="1:11">
      <c r="A302" s="48"/>
      <c r="B302" s="48"/>
      <c r="C302" s="63">
        <v>1.5788</v>
      </c>
      <c r="D302" s="65"/>
      <c r="E302" s="48"/>
      <c r="F302" s="48"/>
      <c r="G302" s="48"/>
      <c r="H302" s="48"/>
      <c r="I302" s="48"/>
      <c r="J302" s="48"/>
      <c r="K302" s="48"/>
    </row>
    <row r="303" spans="1:11">
      <c r="A303" s="48"/>
      <c r="B303" s="48"/>
      <c r="C303" s="63">
        <v>1.6649400000000001</v>
      </c>
      <c r="D303" s="65"/>
      <c r="E303" s="48"/>
      <c r="F303" s="48"/>
      <c r="G303" s="48"/>
      <c r="H303" s="48"/>
      <c r="I303" s="48"/>
      <c r="J303" s="48"/>
      <c r="K303" s="48"/>
    </row>
    <row r="304" spans="1:11">
      <c r="A304" s="48"/>
      <c r="B304" s="48"/>
      <c r="C304" s="63">
        <v>2.04969</v>
      </c>
      <c r="D304" s="65"/>
      <c r="E304" s="48"/>
      <c r="F304" s="48"/>
      <c r="G304" s="48"/>
      <c r="H304" s="48"/>
      <c r="I304" s="48"/>
      <c r="J304" s="48"/>
      <c r="K304" s="48"/>
    </row>
    <row r="305" spans="1:11">
      <c r="A305" s="48"/>
      <c r="B305" s="48"/>
      <c r="C305" s="63">
        <v>1.3828499999999999</v>
      </c>
      <c r="D305" s="65"/>
      <c r="E305" s="48"/>
      <c r="F305" s="48"/>
      <c r="G305" s="48"/>
      <c r="H305" s="48"/>
      <c r="I305" s="48"/>
      <c r="J305" s="48"/>
      <c r="K305" s="48"/>
    </row>
    <row r="306" spans="1:11">
      <c r="A306" s="48"/>
      <c r="B306" s="48"/>
      <c r="C306" s="63">
        <v>1.9044399999999999</v>
      </c>
      <c r="D306" s="65"/>
      <c r="E306" s="48"/>
      <c r="F306" s="48"/>
      <c r="G306" s="48"/>
      <c r="H306" s="48"/>
      <c r="I306" s="48"/>
      <c r="J306" s="48"/>
      <c r="K306" s="48"/>
    </row>
    <row r="307" spans="1:11">
      <c r="A307" s="48"/>
      <c r="B307" s="48"/>
      <c r="C307" s="63">
        <v>1.68255</v>
      </c>
      <c r="D307" s="65"/>
      <c r="E307" s="48"/>
      <c r="F307" s="48"/>
      <c r="G307" s="48"/>
      <c r="H307" s="48"/>
      <c r="I307" s="48"/>
      <c r="J307" s="48"/>
      <c r="K307" s="48"/>
    </row>
    <row r="308" spans="1:11">
      <c r="A308" s="48"/>
      <c r="B308" s="48"/>
      <c r="C308" s="63">
        <v>2.0504899999999999</v>
      </c>
      <c r="D308" s="65"/>
      <c r="E308" s="48"/>
      <c r="F308" s="48"/>
      <c r="G308" s="48"/>
      <c r="H308" s="48"/>
      <c r="I308" s="48"/>
      <c r="J308" s="48"/>
      <c r="K308" s="48"/>
    </row>
    <row r="309" spans="1:11">
      <c r="A309" s="48"/>
      <c r="B309" s="48"/>
      <c r="C309" s="63">
        <v>1.4053800000000001</v>
      </c>
      <c r="D309" s="65"/>
      <c r="E309" s="48"/>
      <c r="F309" s="48"/>
      <c r="G309" s="48"/>
      <c r="H309" s="48"/>
      <c r="I309" s="48"/>
      <c r="J309" s="48"/>
      <c r="K309" s="48"/>
    </row>
    <row r="310" spans="1:11">
      <c r="A310" s="48"/>
      <c r="B310" s="48"/>
      <c r="C310" s="63">
        <v>1.34107</v>
      </c>
      <c r="D310" s="65"/>
      <c r="E310" s="48"/>
      <c r="F310" s="48"/>
      <c r="G310" s="48"/>
      <c r="H310" s="48"/>
      <c r="I310" s="48"/>
      <c r="J310" s="48"/>
      <c r="K310" s="48"/>
    </row>
    <row r="311" spans="1:11">
      <c r="A311" s="48"/>
      <c r="B311" s="48"/>
      <c r="C311" s="63">
        <v>1.9109400000000001</v>
      </c>
      <c r="D311" s="65"/>
      <c r="E311" s="48"/>
      <c r="F311" s="48"/>
      <c r="G311" s="48"/>
      <c r="H311" s="48"/>
      <c r="I311" s="48"/>
      <c r="J311" s="48"/>
      <c r="K311" s="48"/>
    </row>
    <row r="312" spans="1:11">
      <c r="A312" s="48"/>
      <c r="B312" s="48"/>
      <c r="C312" s="63">
        <v>1.86809</v>
      </c>
      <c r="D312" s="65"/>
      <c r="E312" s="48"/>
      <c r="F312" s="48"/>
      <c r="G312" s="48"/>
      <c r="H312" s="48"/>
      <c r="I312" s="48"/>
      <c r="J312" s="48"/>
      <c r="K312" s="48"/>
    </row>
    <row r="313" spans="1:11">
      <c r="A313" s="48"/>
      <c r="B313" s="48"/>
      <c r="C313" s="63">
        <v>2.3376899999999998</v>
      </c>
      <c r="D313" s="65"/>
      <c r="E313" s="48"/>
      <c r="F313" s="48"/>
      <c r="G313" s="48"/>
      <c r="H313" s="48"/>
      <c r="I313" s="48"/>
      <c r="J313" s="48"/>
      <c r="K313" s="48"/>
    </row>
    <row r="314" spans="1:11">
      <c r="A314" s="48"/>
      <c r="B314" s="48"/>
      <c r="C314" s="63">
        <v>1.9945999999999999</v>
      </c>
      <c r="D314" s="65"/>
      <c r="E314" s="48"/>
      <c r="F314" s="48"/>
      <c r="G314" s="48"/>
      <c r="H314" s="48"/>
      <c r="I314" s="48"/>
      <c r="J314" s="48"/>
      <c r="K314" s="48"/>
    </row>
    <row r="315" spans="1:11">
      <c r="A315" s="48"/>
      <c r="B315" s="48"/>
      <c r="C315" s="63">
        <v>1.02532</v>
      </c>
      <c r="D315" s="65"/>
      <c r="E315" s="48"/>
      <c r="F315" s="48"/>
      <c r="G315" s="48"/>
      <c r="H315" s="48"/>
      <c r="I315" s="48"/>
      <c r="J315" s="48"/>
      <c r="K315" s="48"/>
    </row>
    <row r="316" spans="1:11">
      <c r="A316" s="48"/>
      <c r="B316" s="48"/>
      <c r="C316" s="63">
        <v>1.9302900000000001</v>
      </c>
      <c r="D316" s="65"/>
      <c r="E316" s="48"/>
      <c r="F316" s="48"/>
      <c r="G316" s="48"/>
      <c r="H316" s="48"/>
      <c r="I316" s="48"/>
      <c r="J316" s="48"/>
      <c r="K316" s="48"/>
    </row>
    <row r="317" spans="1:11">
      <c r="A317" s="48"/>
      <c r="B317" s="48"/>
      <c r="C317" s="63">
        <v>1.38869</v>
      </c>
      <c r="D317" s="65"/>
      <c r="E317" s="48"/>
      <c r="F317" s="48"/>
      <c r="G317" s="48"/>
      <c r="H317" s="48"/>
      <c r="I317" s="48"/>
      <c r="J317" s="48"/>
      <c r="K317" s="48"/>
    </row>
    <row r="318" spans="1:11">
      <c r="A318" s="48"/>
      <c r="B318" s="48"/>
      <c r="C318" s="63">
        <v>1.3384100000000001</v>
      </c>
      <c r="D318" s="65"/>
      <c r="E318" s="48"/>
      <c r="F318" s="48"/>
      <c r="G318" s="48"/>
      <c r="H318" s="48"/>
      <c r="I318" s="48"/>
      <c r="J318" s="48"/>
      <c r="K318" s="48"/>
    </row>
    <row r="319" spans="1:11">
      <c r="A319" s="48"/>
      <c r="B319" s="48"/>
      <c r="C319" s="63">
        <v>1.82165</v>
      </c>
      <c r="D319" s="65"/>
      <c r="E319" s="48"/>
      <c r="F319" s="48"/>
      <c r="G319" s="48"/>
      <c r="H319" s="48"/>
      <c r="I319" s="48"/>
      <c r="J319" s="48"/>
      <c r="K319" s="48"/>
    </row>
    <row r="320" spans="1:11">
      <c r="A320" s="48"/>
      <c r="B320" s="48"/>
      <c r="C320" s="63">
        <v>1.0179</v>
      </c>
      <c r="D320" s="65"/>
      <c r="E320" s="48"/>
      <c r="F320" s="48"/>
      <c r="G320" s="48"/>
      <c r="H320" s="48"/>
      <c r="I320" s="48"/>
      <c r="J320" s="48"/>
      <c r="K320" s="48"/>
    </row>
    <row r="321" spans="1:11">
      <c r="A321" s="48"/>
      <c r="B321" s="48"/>
      <c r="C321" s="63">
        <v>1.62927</v>
      </c>
      <c r="D321" s="65"/>
      <c r="E321" s="48"/>
      <c r="F321" s="48"/>
      <c r="G321" s="48"/>
      <c r="H321" s="48"/>
      <c r="I321" s="48"/>
      <c r="J321" s="48"/>
      <c r="K321" s="48"/>
    </row>
    <row r="322" spans="1:11">
      <c r="A322" s="48"/>
      <c r="B322" s="48"/>
      <c r="C322" s="63">
        <v>1.6648400000000001</v>
      </c>
      <c r="D322" s="65"/>
      <c r="E322" s="48"/>
      <c r="F322" s="48"/>
      <c r="G322" s="48"/>
      <c r="H322" s="48"/>
      <c r="I322" s="48"/>
      <c r="J322" s="48"/>
      <c r="K322" s="48"/>
    </row>
    <row r="323" spans="1:11">
      <c r="A323" s="48"/>
      <c r="B323" s="48"/>
      <c r="C323" s="63">
        <v>2.0504699999999998</v>
      </c>
      <c r="D323" s="65"/>
      <c r="E323" s="48"/>
      <c r="F323" s="48"/>
      <c r="G323" s="48"/>
      <c r="H323" s="48"/>
      <c r="I323" s="48"/>
      <c r="J323" s="48"/>
      <c r="K323" s="48"/>
    </row>
    <row r="324" spans="1:11">
      <c r="A324" s="48"/>
      <c r="B324" s="48"/>
      <c r="C324" s="63">
        <v>1.0876999999999999</v>
      </c>
      <c r="D324" s="65"/>
      <c r="E324" s="48"/>
      <c r="F324" s="48"/>
      <c r="G324" s="48"/>
      <c r="H324" s="48"/>
      <c r="I324" s="48"/>
      <c r="J324" s="48"/>
      <c r="K324" s="48"/>
    </row>
    <row r="325" spans="1:11">
      <c r="A325" s="48"/>
      <c r="B325" s="48"/>
      <c r="C325" s="63">
        <v>1.68807</v>
      </c>
      <c r="D325" s="65"/>
      <c r="E325" s="48"/>
      <c r="F325" s="48"/>
      <c r="G325" s="48"/>
      <c r="H325" s="48"/>
      <c r="I325" s="48"/>
      <c r="J325" s="48"/>
      <c r="K325" s="48"/>
    </row>
    <row r="326" spans="1:11">
      <c r="A326" s="48"/>
      <c r="B326" s="48"/>
      <c r="C326" s="63">
        <v>1.34606</v>
      </c>
      <c r="D326" s="65"/>
      <c r="E326" s="48"/>
      <c r="F326" s="48"/>
      <c r="G326" s="48"/>
      <c r="H326" s="48"/>
      <c r="I326" s="48"/>
      <c r="J326" s="48"/>
      <c r="K326" s="48"/>
    </row>
    <row r="327" spans="1:11">
      <c r="A327" s="48"/>
      <c r="B327" s="48"/>
      <c r="C327" s="63">
        <v>1.3584400000000001</v>
      </c>
      <c r="D327" s="65"/>
      <c r="E327" s="48"/>
      <c r="F327" s="48"/>
      <c r="G327" s="48"/>
      <c r="H327" s="48"/>
      <c r="I327" s="48"/>
      <c r="J327" s="48"/>
      <c r="K327" s="48"/>
    </row>
    <row r="328" spans="1:11" ht="17" thickBot="1">
      <c r="A328" s="48"/>
      <c r="B328" s="48"/>
      <c r="C328" s="66">
        <v>1.6200699999999999</v>
      </c>
      <c r="D328" s="67"/>
      <c r="E328" s="48"/>
      <c r="F328" s="48"/>
      <c r="G328" s="48"/>
      <c r="H328" s="48"/>
      <c r="I328" s="48"/>
      <c r="J328" s="48"/>
      <c r="K328" s="48"/>
    </row>
    <row r="329" spans="1:11">
      <c r="A329" s="48"/>
      <c r="B329" s="48"/>
      <c r="C329" s="48"/>
      <c r="D329" s="48"/>
      <c r="E329" s="48"/>
      <c r="F329" s="48"/>
      <c r="G329" s="48"/>
      <c r="H329" s="48"/>
      <c r="I329" s="48"/>
      <c r="J329" s="48"/>
      <c r="K329" s="48"/>
    </row>
    <row r="330" spans="1:11">
      <c r="A330" s="48"/>
      <c r="B330" s="48"/>
      <c r="C330" s="48"/>
      <c r="D330" s="48"/>
      <c r="E330" s="48"/>
      <c r="F330" s="48"/>
      <c r="G330" s="48"/>
      <c r="H330" s="48"/>
      <c r="I330" s="48"/>
      <c r="J330" s="48"/>
      <c r="K330" s="48"/>
    </row>
    <row r="331" spans="1:11">
      <c r="A331" s="48"/>
      <c r="B331" s="48"/>
      <c r="C331" s="48"/>
      <c r="D331" s="48"/>
      <c r="E331" s="48"/>
      <c r="F331" s="48"/>
      <c r="G331" s="48"/>
      <c r="H331" s="48"/>
      <c r="I331" s="48"/>
      <c r="J331" s="48"/>
      <c r="K331" s="48"/>
    </row>
    <row r="332" spans="1:11">
      <c r="A332" s="48"/>
      <c r="B332" s="48"/>
      <c r="C332" s="48"/>
      <c r="D332" s="48"/>
      <c r="E332" s="48"/>
      <c r="F332" s="48"/>
      <c r="G332" s="48"/>
      <c r="H332" s="48"/>
      <c r="I332" s="48"/>
      <c r="J332" s="48"/>
      <c r="K332" s="48"/>
    </row>
    <row r="333" spans="1:11">
      <c r="A333" s="48"/>
      <c r="B333" s="48"/>
      <c r="C333" s="48"/>
      <c r="D333" s="48"/>
      <c r="E333" s="48"/>
      <c r="F333" s="48"/>
      <c r="G333" s="48"/>
      <c r="H333" s="48"/>
      <c r="I333" s="48"/>
      <c r="J333" s="48"/>
      <c r="K333" s="48"/>
    </row>
    <row r="334" spans="1:11">
      <c r="A334" s="48"/>
      <c r="B334" s="48"/>
      <c r="C334" s="48"/>
      <c r="D334" s="48"/>
      <c r="E334" s="48"/>
      <c r="F334" s="48"/>
      <c r="G334" s="48"/>
      <c r="H334" s="48"/>
      <c r="I334" s="48"/>
      <c r="J334" s="48"/>
      <c r="K334" s="48"/>
    </row>
    <row r="335" spans="1:11">
      <c r="A335" s="48"/>
      <c r="B335" s="48"/>
      <c r="C335" s="48"/>
      <c r="D335" s="48"/>
      <c r="E335" s="48"/>
      <c r="F335" s="48"/>
      <c r="G335" s="48"/>
      <c r="H335" s="48"/>
      <c r="I335" s="48"/>
      <c r="J335" s="48"/>
      <c r="K335" s="48"/>
    </row>
    <row r="336" spans="1:11">
      <c r="A336" s="48"/>
      <c r="B336" s="48"/>
      <c r="C336" s="48"/>
      <c r="D336" s="48"/>
      <c r="E336" s="48"/>
      <c r="F336" s="48"/>
      <c r="G336" s="48"/>
      <c r="H336" s="48"/>
      <c r="I336" s="48"/>
      <c r="J336" s="48"/>
      <c r="K336" s="48"/>
    </row>
    <row r="337" spans="1:11">
      <c r="A337" s="48"/>
      <c r="B337" s="48"/>
      <c r="C337" s="48"/>
      <c r="D337" s="48"/>
      <c r="E337" s="48"/>
      <c r="F337" s="48"/>
      <c r="G337" s="48"/>
      <c r="H337" s="48"/>
      <c r="I337" s="48"/>
      <c r="J337" s="48"/>
      <c r="K337" s="48"/>
    </row>
    <row r="338" spans="1:11">
      <c r="A338" s="48"/>
      <c r="B338" s="48"/>
      <c r="C338" s="48"/>
      <c r="D338" s="48"/>
      <c r="E338" s="48"/>
      <c r="F338" s="48"/>
      <c r="G338" s="48"/>
      <c r="H338" s="48"/>
      <c r="I338" s="48"/>
      <c r="J338" s="48"/>
      <c r="K338" s="48"/>
    </row>
    <row r="339" spans="1:11">
      <c r="A339" s="48"/>
      <c r="B339" s="48"/>
      <c r="C339" s="48"/>
      <c r="D339" s="48"/>
      <c r="E339" s="48"/>
      <c r="F339" s="48"/>
      <c r="G339" s="48"/>
      <c r="H339" s="48"/>
      <c r="I339" s="48"/>
      <c r="J339" s="48"/>
      <c r="K339" s="48"/>
    </row>
    <row r="340" spans="1:11">
      <c r="A340" s="48"/>
      <c r="B340" s="48"/>
      <c r="C340" s="48"/>
      <c r="D340" s="48"/>
      <c r="E340" s="48"/>
      <c r="F340" s="48"/>
      <c r="G340" s="48"/>
      <c r="H340" s="48"/>
      <c r="I340" s="48"/>
      <c r="J340" s="48"/>
      <c r="K340" s="48"/>
    </row>
    <row r="341" spans="1:11">
      <c r="A341" s="48"/>
      <c r="B341" s="48"/>
      <c r="C341" s="48"/>
      <c r="D341" s="48"/>
      <c r="E341" s="48"/>
      <c r="F341" s="48"/>
      <c r="G341" s="48"/>
      <c r="H341" s="48"/>
      <c r="I341" s="48"/>
      <c r="J341" s="48"/>
      <c r="K341" s="48"/>
    </row>
    <row r="342" spans="1:11">
      <c r="A342" s="48"/>
      <c r="B342" s="48"/>
      <c r="C342" s="48"/>
      <c r="D342" s="48"/>
      <c r="E342" s="48"/>
      <c r="F342" s="48"/>
      <c r="G342" s="48"/>
      <c r="H342" s="48"/>
      <c r="I342" s="48"/>
      <c r="J342" s="48"/>
      <c r="K342" s="48"/>
    </row>
    <row r="343" spans="1:11">
      <c r="A343" s="48"/>
      <c r="B343" s="48"/>
      <c r="C343" s="48"/>
      <c r="D343" s="48"/>
      <c r="E343" s="48"/>
      <c r="F343" s="48"/>
      <c r="G343" s="48"/>
      <c r="H343" s="48"/>
      <c r="I343" s="48"/>
      <c r="J343" s="48"/>
      <c r="K343" s="48"/>
    </row>
    <row r="344" spans="1:11">
      <c r="A344" s="48"/>
      <c r="B344" s="48"/>
      <c r="C344" s="48"/>
      <c r="D344" s="48"/>
      <c r="E344" s="48"/>
      <c r="F344" s="48"/>
      <c r="G344" s="48"/>
      <c r="H344" s="48"/>
      <c r="I344" s="48"/>
      <c r="J344" s="48"/>
      <c r="K344" s="48"/>
    </row>
    <row r="345" spans="1:11">
      <c r="A345" s="48"/>
      <c r="B345" s="48"/>
      <c r="C345" s="48"/>
      <c r="D345" s="48"/>
      <c r="E345" s="48"/>
      <c r="F345" s="48"/>
      <c r="G345" s="48"/>
      <c r="H345" s="48"/>
      <c r="I345" s="48"/>
      <c r="J345" s="48"/>
      <c r="K345" s="48"/>
    </row>
    <row r="346" spans="1:11">
      <c r="A346" s="48"/>
      <c r="B346" s="48"/>
      <c r="C346" s="48"/>
      <c r="D346" s="48"/>
      <c r="E346" s="48"/>
      <c r="F346" s="48"/>
      <c r="G346" s="48"/>
      <c r="H346" s="48"/>
      <c r="I346" s="48"/>
      <c r="J346" s="48"/>
      <c r="K346" s="48"/>
    </row>
    <row r="347" spans="1:11">
      <c r="A347" s="48"/>
      <c r="B347" s="48"/>
      <c r="C347" s="48"/>
      <c r="D347" s="48"/>
      <c r="E347" s="48"/>
      <c r="F347" s="48"/>
      <c r="G347" s="48"/>
      <c r="H347" s="48"/>
      <c r="I347" s="48"/>
      <c r="J347" s="48"/>
      <c r="K347" s="48"/>
    </row>
    <row r="348" spans="1:11">
      <c r="A348" s="48"/>
      <c r="B348" s="48"/>
      <c r="C348" s="48"/>
      <c r="D348" s="48"/>
      <c r="E348" s="48"/>
      <c r="F348" s="48"/>
      <c r="G348" s="48"/>
      <c r="H348" s="48"/>
      <c r="I348" s="48"/>
      <c r="J348" s="48"/>
      <c r="K348" s="48"/>
    </row>
    <row r="349" spans="1:11">
      <c r="A349" s="48"/>
      <c r="B349" s="48"/>
      <c r="C349" s="48"/>
      <c r="D349" s="48"/>
      <c r="E349" s="48"/>
      <c r="F349" s="48"/>
      <c r="G349" s="48"/>
      <c r="H349" s="48"/>
      <c r="I349" s="48"/>
      <c r="J349" s="48"/>
      <c r="K349" s="48"/>
    </row>
    <row r="350" spans="1:11">
      <c r="A350" s="48"/>
      <c r="B350" s="48"/>
      <c r="C350" s="48"/>
      <c r="D350" s="48"/>
      <c r="E350" s="48"/>
      <c r="F350" s="48"/>
      <c r="G350" s="48"/>
      <c r="H350" s="48"/>
      <c r="I350" s="48"/>
      <c r="J350" s="48"/>
      <c r="K350" s="48"/>
    </row>
    <row r="351" spans="1:11">
      <c r="A351" s="48"/>
      <c r="B351" s="48"/>
      <c r="C351" s="48"/>
      <c r="D351" s="48"/>
      <c r="E351" s="48"/>
      <c r="F351" s="48"/>
      <c r="G351" s="48"/>
      <c r="H351" s="48"/>
      <c r="I351" s="48"/>
      <c r="J351" s="48"/>
      <c r="K351" s="48"/>
    </row>
    <row r="352" spans="1:11">
      <c r="A352" s="48"/>
      <c r="B352" s="48"/>
      <c r="C352" s="48"/>
      <c r="D352" s="48"/>
      <c r="E352" s="48"/>
      <c r="F352" s="48"/>
      <c r="G352" s="48"/>
      <c r="H352" s="48"/>
      <c r="I352" s="48"/>
      <c r="J352" s="48"/>
      <c r="K352" s="48"/>
    </row>
    <row r="353" spans="1:11">
      <c r="A353" s="48"/>
      <c r="B353" s="48"/>
      <c r="C353" s="48"/>
      <c r="D353" s="48"/>
      <c r="E353" s="48"/>
      <c r="F353" s="48"/>
      <c r="G353" s="48"/>
      <c r="H353" s="48"/>
      <c r="I353" s="48"/>
      <c r="J353" s="48"/>
      <c r="K353" s="48"/>
    </row>
    <row r="354" spans="1:11">
      <c r="A354" s="48"/>
      <c r="B354" s="48"/>
      <c r="C354" s="48"/>
      <c r="D354" s="48"/>
      <c r="E354" s="48"/>
      <c r="F354" s="48"/>
      <c r="G354" s="48"/>
      <c r="H354" s="48"/>
      <c r="I354" s="48"/>
      <c r="J354" s="48"/>
      <c r="K354" s="48"/>
    </row>
    <row r="355" spans="1:11">
      <c r="A355" s="48"/>
      <c r="B355" s="48"/>
      <c r="C355" s="48"/>
      <c r="D355" s="48"/>
      <c r="E355" s="48"/>
      <c r="F355" s="48"/>
      <c r="G355" s="48"/>
      <c r="H355" s="48"/>
      <c r="I355" s="48"/>
      <c r="J355" s="48"/>
      <c r="K355" s="48"/>
    </row>
    <row r="356" spans="1:11">
      <c r="A356" s="48"/>
      <c r="B356" s="48"/>
      <c r="C356" s="48"/>
      <c r="D356" s="48"/>
      <c r="E356" s="48"/>
      <c r="F356" s="48"/>
      <c r="G356" s="48"/>
      <c r="H356" s="48"/>
      <c r="I356" s="48"/>
      <c r="J356" s="48"/>
      <c r="K356" s="48"/>
    </row>
    <row r="357" spans="1:11">
      <c r="A357" s="48"/>
      <c r="B357" s="48"/>
      <c r="C357" s="48"/>
      <c r="D357" s="48"/>
      <c r="E357" s="48"/>
      <c r="F357" s="48"/>
      <c r="G357" s="48"/>
      <c r="H357" s="48"/>
      <c r="I357" s="48"/>
      <c r="J357" s="48"/>
      <c r="K357" s="48"/>
    </row>
    <row r="358" spans="1:11">
      <c r="A358" s="48"/>
      <c r="B358" s="48"/>
      <c r="C358" s="48"/>
      <c r="D358" s="48"/>
      <c r="E358" s="48"/>
      <c r="F358" s="48"/>
      <c r="G358" s="48"/>
      <c r="H358" s="48"/>
      <c r="I358" s="48"/>
      <c r="J358" s="48"/>
      <c r="K358" s="48"/>
    </row>
    <row r="359" spans="1:11">
      <c r="A359" s="48"/>
      <c r="B359" s="48"/>
      <c r="C359" s="48"/>
      <c r="D359" s="48"/>
      <c r="E359" s="48"/>
      <c r="F359" s="48"/>
      <c r="G359" s="48"/>
      <c r="H359" s="48"/>
      <c r="I359" s="48"/>
      <c r="J359" s="48"/>
      <c r="K359" s="48"/>
    </row>
    <row r="360" spans="1:11">
      <c r="A360" s="48"/>
      <c r="B360" s="48"/>
      <c r="C360" s="48"/>
      <c r="D360" s="48"/>
      <c r="E360" s="48"/>
      <c r="F360" s="48"/>
      <c r="G360" s="48"/>
      <c r="H360" s="48"/>
      <c r="I360" s="48"/>
      <c r="J360" s="48"/>
      <c r="K360" s="48"/>
    </row>
    <row r="361" spans="1:11">
      <c r="A361" s="48"/>
      <c r="B361" s="48"/>
      <c r="C361" s="48"/>
      <c r="D361" s="48"/>
      <c r="E361" s="48"/>
      <c r="F361" s="48"/>
      <c r="G361" s="48"/>
      <c r="H361" s="48"/>
      <c r="I361" s="48"/>
      <c r="J361" s="48"/>
      <c r="K361" s="48"/>
    </row>
    <row r="362" spans="1:11">
      <c r="A362" s="48"/>
      <c r="B362" s="48"/>
      <c r="C362" s="48"/>
      <c r="D362" s="48"/>
      <c r="E362" s="48"/>
      <c r="F362" s="48"/>
      <c r="G362" s="48"/>
      <c r="H362" s="48"/>
      <c r="I362" s="48"/>
      <c r="J362" s="48"/>
      <c r="K362" s="48"/>
    </row>
    <row r="363" spans="1:11">
      <c r="A363" s="48"/>
      <c r="B363" s="48"/>
      <c r="C363" s="48"/>
      <c r="D363" s="48"/>
      <c r="E363" s="48"/>
      <c r="F363" s="48"/>
      <c r="G363" s="48"/>
      <c r="H363" s="48"/>
      <c r="I363" s="48"/>
      <c r="J363" s="48"/>
      <c r="K363" s="48"/>
    </row>
    <row r="364" spans="1:11">
      <c r="A364" s="48"/>
      <c r="B364" s="48"/>
      <c r="C364" s="48"/>
      <c r="D364" s="48"/>
      <c r="E364" s="48"/>
      <c r="F364" s="48"/>
      <c r="G364" s="48"/>
      <c r="H364" s="48"/>
      <c r="I364" s="48"/>
      <c r="J364" s="48"/>
      <c r="K364" s="48"/>
    </row>
    <row r="365" spans="1:11">
      <c r="A365" s="48"/>
      <c r="B365" s="48"/>
      <c r="C365" s="48"/>
      <c r="D365" s="48"/>
      <c r="E365" s="48"/>
      <c r="F365" s="48"/>
      <c r="G365" s="48"/>
      <c r="H365" s="48"/>
      <c r="I365" s="48"/>
      <c r="J365" s="48"/>
      <c r="K365" s="48"/>
    </row>
    <row r="366" spans="1:11">
      <c r="A366" s="48"/>
      <c r="B366" s="48"/>
      <c r="C366" s="48"/>
      <c r="D366" s="48"/>
      <c r="E366" s="48"/>
      <c r="F366" s="48"/>
      <c r="G366" s="48"/>
      <c r="H366" s="48"/>
      <c r="I366" s="48"/>
      <c r="J366" s="48"/>
      <c r="K366" s="48"/>
    </row>
    <row r="367" spans="1:11">
      <c r="A367" s="48"/>
      <c r="B367" s="48"/>
      <c r="C367" s="48"/>
      <c r="D367" s="48"/>
      <c r="E367" s="48"/>
      <c r="F367" s="48"/>
      <c r="G367" s="48"/>
      <c r="H367" s="48"/>
      <c r="I367" s="48"/>
      <c r="J367" s="48"/>
      <c r="K367" s="48"/>
    </row>
    <row r="368" spans="1:11">
      <c r="A368" s="48"/>
      <c r="B368" s="48"/>
      <c r="C368" s="48"/>
      <c r="D368" s="48"/>
      <c r="E368" s="48"/>
      <c r="F368" s="48"/>
      <c r="G368" s="48"/>
      <c r="H368" s="48"/>
      <c r="I368" s="48"/>
      <c r="J368" s="48"/>
      <c r="K368" s="48"/>
    </row>
    <row r="369" spans="1:11">
      <c r="A369" s="48"/>
      <c r="B369" s="48"/>
      <c r="C369" s="48"/>
      <c r="D369" s="48"/>
      <c r="E369" s="48"/>
      <c r="F369" s="48"/>
      <c r="G369" s="48"/>
      <c r="H369" s="48"/>
      <c r="I369" s="48"/>
      <c r="J369" s="48"/>
      <c r="K369" s="48"/>
    </row>
    <row r="370" spans="1:11">
      <c r="A370" s="48"/>
      <c r="B370" s="48"/>
      <c r="C370" s="48"/>
      <c r="D370" s="48"/>
      <c r="E370" s="48"/>
      <c r="F370" s="48"/>
      <c r="G370" s="48"/>
      <c r="H370" s="48"/>
      <c r="I370" s="48"/>
      <c r="J370" s="48"/>
      <c r="K370" s="48"/>
    </row>
    <row r="371" spans="1:11">
      <c r="A371" s="48"/>
      <c r="B371" s="48"/>
      <c r="C371" s="48"/>
      <c r="D371" s="48"/>
      <c r="E371" s="48"/>
      <c r="F371" s="48"/>
      <c r="G371" s="48"/>
      <c r="H371" s="48"/>
      <c r="I371" s="48"/>
      <c r="J371" s="48"/>
      <c r="K371" s="48"/>
    </row>
    <row r="372" spans="1:11">
      <c r="A372" s="48"/>
      <c r="B372" s="48"/>
      <c r="C372" s="48"/>
      <c r="D372" s="48"/>
      <c r="E372" s="48"/>
      <c r="F372" s="48"/>
      <c r="G372" s="48"/>
      <c r="H372" s="48"/>
      <c r="I372" s="48"/>
      <c r="J372" s="48"/>
      <c r="K372" s="48"/>
    </row>
    <row r="373" spans="1:11">
      <c r="A373" s="48"/>
      <c r="B373" s="48"/>
      <c r="C373" s="48"/>
      <c r="D373" s="48"/>
      <c r="E373" s="48"/>
      <c r="F373" s="48"/>
      <c r="G373" s="48"/>
      <c r="H373" s="48"/>
      <c r="I373" s="48"/>
      <c r="J373" s="48"/>
      <c r="K373" s="48"/>
    </row>
    <row r="374" spans="1:11">
      <c r="A374" s="48"/>
      <c r="B374" s="48"/>
      <c r="C374" s="48"/>
      <c r="D374" s="48"/>
      <c r="E374" s="48"/>
      <c r="F374" s="48"/>
      <c r="G374" s="48"/>
      <c r="H374" s="48"/>
      <c r="I374" s="48"/>
      <c r="J374" s="48"/>
      <c r="K374" s="48"/>
    </row>
    <row r="375" spans="1:11">
      <c r="A375" s="48"/>
      <c r="B375" s="48"/>
      <c r="C375" s="48"/>
      <c r="D375" s="48"/>
      <c r="E375" s="48"/>
      <c r="F375" s="48"/>
      <c r="G375" s="48"/>
      <c r="H375" s="48"/>
      <c r="I375" s="48"/>
      <c r="J375" s="48"/>
      <c r="K375" s="48"/>
    </row>
    <row r="376" spans="1:11">
      <c r="A376" s="48"/>
      <c r="B376" s="48"/>
      <c r="C376" s="48"/>
      <c r="D376" s="48"/>
      <c r="E376" s="48"/>
      <c r="F376" s="48"/>
      <c r="G376" s="48"/>
      <c r="H376" s="48"/>
      <c r="I376" s="48"/>
      <c r="J376" s="48"/>
      <c r="K376" s="48"/>
    </row>
    <row r="377" spans="1:11">
      <c r="A377" s="48"/>
      <c r="B377" s="48"/>
      <c r="C377" s="48"/>
      <c r="D377" s="48"/>
      <c r="E377" s="48"/>
      <c r="F377" s="48"/>
      <c r="G377" s="48"/>
      <c r="H377" s="48"/>
      <c r="I377" s="48"/>
      <c r="J377" s="48"/>
      <c r="K377" s="48"/>
    </row>
    <row r="378" spans="1:11">
      <c r="A378" s="48"/>
      <c r="B378" s="48"/>
      <c r="C378" s="48"/>
      <c r="D378" s="48"/>
      <c r="E378" s="48"/>
      <c r="F378" s="48"/>
      <c r="G378" s="48"/>
      <c r="H378" s="48"/>
      <c r="I378" s="48"/>
      <c r="J378" s="48"/>
      <c r="K378" s="48"/>
    </row>
    <row r="379" spans="1:11">
      <c r="A379" s="48"/>
      <c r="B379" s="48"/>
      <c r="C379" s="48"/>
      <c r="D379" s="48"/>
      <c r="E379" s="48"/>
      <c r="F379" s="48"/>
      <c r="G379" s="48"/>
      <c r="H379" s="48"/>
      <c r="I379" s="48"/>
      <c r="J379" s="48"/>
      <c r="K379" s="48"/>
    </row>
    <row r="380" spans="1:11">
      <c r="A380" s="48"/>
      <c r="B380" s="48"/>
      <c r="C380" s="48"/>
      <c r="D380" s="48"/>
      <c r="E380" s="48"/>
      <c r="F380" s="48"/>
      <c r="G380" s="48"/>
      <c r="H380" s="48"/>
      <c r="I380" s="48"/>
      <c r="J380" s="48"/>
      <c r="K380" s="48"/>
    </row>
    <row r="381" spans="1:11">
      <c r="A381" s="48"/>
      <c r="B381" s="48"/>
      <c r="C381" s="48"/>
      <c r="D381" s="48"/>
      <c r="E381" s="48"/>
      <c r="F381" s="48"/>
      <c r="G381" s="48"/>
      <c r="H381" s="48"/>
      <c r="I381" s="48"/>
      <c r="J381" s="48"/>
      <c r="K381" s="48"/>
    </row>
    <row r="382" spans="1:11">
      <c r="A382" s="48"/>
      <c r="B382" s="48"/>
      <c r="C382" s="48"/>
      <c r="D382" s="48"/>
      <c r="E382" s="48"/>
      <c r="F382" s="48"/>
      <c r="G382" s="48"/>
      <c r="H382" s="48"/>
      <c r="I382" s="48"/>
      <c r="J382" s="48"/>
      <c r="K382" s="48"/>
    </row>
    <row r="383" spans="1:11">
      <c r="A383" s="48"/>
      <c r="B383" s="48"/>
      <c r="C383" s="48"/>
      <c r="D383" s="48"/>
      <c r="E383" s="48"/>
      <c r="F383" s="48"/>
      <c r="G383" s="48"/>
      <c r="H383" s="48"/>
      <c r="I383" s="48"/>
      <c r="J383" s="48"/>
      <c r="K383" s="48"/>
    </row>
    <row r="384" spans="1:11">
      <c r="A384" s="48"/>
      <c r="B384" s="48"/>
      <c r="C384" s="48"/>
      <c r="D384" s="48"/>
      <c r="E384" s="48"/>
      <c r="F384" s="48"/>
      <c r="G384" s="48"/>
      <c r="H384" s="48"/>
      <c r="I384" s="48"/>
      <c r="J384" s="48"/>
      <c r="K384" s="48"/>
    </row>
    <row r="385" spans="1:11">
      <c r="A385" s="48"/>
      <c r="B385" s="48"/>
      <c r="C385" s="48"/>
      <c r="D385" s="48"/>
      <c r="E385" s="48"/>
      <c r="F385" s="48"/>
      <c r="G385" s="48"/>
      <c r="H385" s="48"/>
      <c r="I385" s="48"/>
      <c r="J385" s="48"/>
      <c r="K385" s="48"/>
    </row>
    <row r="386" spans="1:11">
      <c r="A386" s="48"/>
      <c r="B386" s="48"/>
      <c r="C386" s="48"/>
      <c r="D386" s="48"/>
      <c r="E386" s="48"/>
      <c r="F386" s="48"/>
      <c r="G386" s="48"/>
      <c r="H386" s="48"/>
      <c r="I386" s="48"/>
      <c r="J386" s="48"/>
      <c r="K386" s="48"/>
    </row>
    <row r="387" spans="1:11">
      <c r="A387" s="48"/>
      <c r="B387" s="48"/>
      <c r="C387" s="48"/>
      <c r="D387" s="48"/>
      <c r="E387" s="48"/>
      <c r="F387" s="48"/>
      <c r="G387" s="48"/>
      <c r="H387" s="48"/>
      <c r="I387" s="48"/>
      <c r="J387" s="48"/>
      <c r="K387" s="48"/>
    </row>
    <row r="388" spans="1:11">
      <c r="A388" s="48"/>
      <c r="B388" s="48"/>
      <c r="C388" s="48"/>
      <c r="D388" s="48"/>
      <c r="E388" s="48"/>
      <c r="F388" s="48"/>
      <c r="G388" s="48"/>
      <c r="H388" s="48"/>
      <c r="I388" s="48"/>
      <c r="J388" s="48"/>
      <c r="K388" s="48"/>
    </row>
    <row r="389" spans="1:11">
      <c r="A389" s="48"/>
      <c r="B389" s="48"/>
      <c r="C389" s="48"/>
      <c r="D389" s="48"/>
      <c r="E389" s="48"/>
      <c r="F389" s="48"/>
      <c r="G389" s="48"/>
      <c r="H389" s="48"/>
      <c r="I389" s="48"/>
      <c r="J389" s="48"/>
      <c r="K389" s="48"/>
    </row>
    <row r="390" spans="1:11">
      <c r="A390" s="48"/>
      <c r="B390" s="48"/>
      <c r="C390" s="48"/>
      <c r="D390" s="48"/>
      <c r="E390" s="48"/>
      <c r="F390" s="48"/>
      <c r="G390" s="48"/>
      <c r="H390" s="48"/>
      <c r="I390" s="48"/>
      <c r="J390" s="48"/>
      <c r="K390" s="48"/>
    </row>
    <row r="391" spans="1:11">
      <c r="A391" s="48"/>
      <c r="B391" s="48"/>
      <c r="C391" s="48"/>
      <c r="D391" s="48"/>
      <c r="E391" s="48"/>
      <c r="F391" s="48"/>
      <c r="G391" s="48"/>
      <c r="H391" s="48"/>
      <c r="I391" s="48"/>
      <c r="J391" s="48"/>
      <c r="K391" s="48"/>
    </row>
    <row r="392" spans="1:11">
      <c r="A392" s="48"/>
      <c r="B392" s="48"/>
      <c r="C392" s="48"/>
      <c r="D392" s="48"/>
      <c r="E392" s="48"/>
      <c r="F392" s="48"/>
      <c r="G392" s="48"/>
      <c r="H392" s="48"/>
      <c r="I392" s="48"/>
      <c r="J392" s="48"/>
      <c r="K392" s="48"/>
    </row>
    <row r="393" spans="1:11">
      <c r="A393" s="48"/>
      <c r="B393" s="48"/>
      <c r="C393" s="48"/>
      <c r="D393" s="48"/>
      <c r="E393" s="48"/>
      <c r="F393" s="48"/>
      <c r="G393" s="48"/>
      <c r="H393" s="48"/>
      <c r="I393" s="48"/>
      <c r="J393" s="48"/>
      <c r="K393" s="48"/>
    </row>
    <row r="394" spans="1:11">
      <c r="A394" s="48"/>
      <c r="B394" s="48"/>
      <c r="C394" s="48"/>
      <c r="D394" s="48"/>
      <c r="E394" s="48"/>
      <c r="F394" s="48"/>
      <c r="G394" s="48"/>
      <c r="H394" s="48"/>
      <c r="I394" s="48"/>
      <c r="J394" s="48"/>
      <c r="K394" s="48"/>
    </row>
    <row r="395" spans="1:11">
      <c r="A395" s="48"/>
      <c r="B395" s="48"/>
      <c r="C395" s="48"/>
      <c r="D395" s="48"/>
      <c r="E395" s="48"/>
      <c r="F395" s="48"/>
      <c r="G395" s="48"/>
      <c r="H395" s="48"/>
      <c r="I395" s="48"/>
      <c r="J395" s="48"/>
      <c r="K395" s="48"/>
    </row>
    <row r="396" spans="1:11">
      <c r="A396" s="48"/>
      <c r="B396" s="48"/>
      <c r="C396" s="48"/>
      <c r="D396" s="48"/>
      <c r="E396" s="48"/>
      <c r="F396" s="48"/>
      <c r="G396" s="48"/>
      <c r="H396" s="48"/>
      <c r="I396" s="48"/>
      <c r="J396" s="48"/>
      <c r="K396" s="48"/>
    </row>
    <row r="397" spans="1:11">
      <c r="A397" s="48"/>
      <c r="B397" s="48"/>
      <c r="C397" s="48"/>
      <c r="D397" s="48"/>
      <c r="E397" s="48"/>
      <c r="F397" s="48"/>
      <c r="G397" s="48"/>
      <c r="H397" s="48"/>
      <c r="I397" s="48"/>
      <c r="J397" s="48"/>
      <c r="K397" s="48"/>
    </row>
    <row r="398" spans="1:11">
      <c r="A398" s="48"/>
      <c r="B398" s="48"/>
      <c r="C398" s="48"/>
      <c r="D398" s="48"/>
      <c r="E398" s="48"/>
      <c r="F398" s="48"/>
      <c r="G398" s="48"/>
      <c r="H398" s="48"/>
      <c r="I398" s="48"/>
      <c r="J398" s="48"/>
      <c r="K398" s="48"/>
    </row>
    <row r="399" spans="1:11">
      <c r="A399" s="48"/>
      <c r="B399" s="48"/>
      <c r="C399" s="48"/>
      <c r="D399" s="48"/>
      <c r="E399" s="48"/>
      <c r="F399" s="48"/>
      <c r="G399" s="48"/>
      <c r="H399" s="48"/>
      <c r="I399" s="48"/>
      <c r="J399" s="48"/>
      <c r="K399" s="48"/>
    </row>
    <row r="400" spans="1:11">
      <c r="A400" s="48"/>
      <c r="B400" s="48"/>
      <c r="C400" s="48"/>
      <c r="D400" s="48"/>
      <c r="E400" s="48"/>
      <c r="F400" s="48"/>
      <c r="G400" s="48"/>
      <c r="H400" s="48"/>
      <c r="I400" s="48"/>
      <c r="J400" s="48"/>
      <c r="K400" s="48"/>
    </row>
    <row r="401" spans="1:11">
      <c r="A401" s="48"/>
      <c r="B401" s="48"/>
      <c r="C401" s="48"/>
      <c r="D401" s="48"/>
      <c r="E401" s="48"/>
      <c r="F401" s="48"/>
      <c r="G401" s="48"/>
      <c r="H401" s="48"/>
      <c r="I401" s="48"/>
      <c r="J401" s="48"/>
      <c r="K401" s="48"/>
    </row>
    <row r="402" spans="1:11">
      <c r="A402" s="48"/>
      <c r="B402" s="48"/>
      <c r="C402" s="48"/>
      <c r="D402" s="48"/>
      <c r="E402" s="48"/>
      <c r="F402" s="48"/>
      <c r="G402" s="48"/>
      <c r="H402" s="48"/>
      <c r="I402" s="48"/>
      <c r="J402" s="48"/>
      <c r="K402" s="48"/>
    </row>
    <row r="403" spans="1:11">
      <c r="A403" s="48"/>
      <c r="B403" s="48"/>
      <c r="C403" s="48"/>
      <c r="D403" s="48"/>
      <c r="E403" s="48"/>
      <c r="F403" s="48"/>
      <c r="G403" s="48"/>
      <c r="H403" s="48"/>
      <c r="I403" s="48"/>
      <c r="J403" s="48"/>
      <c r="K403" s="48"/>
    </row>
    <row r="404" spans="1:11">
      <c r="A404" s="48"/>
      <c r="B404" s="48"/>
      <c r="C404" s="48"/>
      <c r="D404" s="48"/>
      <c r="E404" s="48"/>
      <c r="F404" s="48"/>
      <c r="G404" s="48"/>
      <c r="H404" s="48"/>
      <c r="I404" s="48"/>
      <c r="J404" s="48"/>
      <c r="K404" s="48"/>
    </row>
    <row r="405" spans="1:11">
      <c r="A405" s="48"/>
      <c r="B405" s="48"/>
      <c r="C405" s="48"/>
      <c r="D405" s="48"/>
      <c r="E405" s="48"/>
      <c r="F405" s="48"/>
      <c r="G405" s="48"/>
      <c r="H405" s="48"/>
      <c r="I405" s="48"/>
      <c r="J405" s="48"/>
      <c r="K405" s="48"/>
    </row>
    <row r="406" spans="1:11">
      <c r="A406" s="48"/>
      <c r="B406" s="48"/>
      <c r="C406" s="48"/>
      <c r="D406" s="48"/>
      <c r="E406" s="48"/>
      <c r="F406" s="48"/>
      <c r="G406" s="48"/>
      <c r="H406" s="48"/>
      <c r="I406" s="48"/>
      <c r="J406" s="48"/>
      <c r="K406" s="48"/>
    </row>
    <row r="407" spans="1:11">
      <c r="A407" s="48"/>
      <c r="B407" s="48"/>
      <c r="C407" s="48"/>
      <c r="D407" s="48"/>
      <c r="E407" s="48"/>
      <c r="F407" s="48"/>
      <c r="G407" s="48"/>
      <c r="H407" s="48"/>
      <c r="I407" s="48"/>
      <c r="J407" s="48"/>
      <c r="K407" s="48"/>
    </row>
    <row r="408" spans="1:11">
      <c r="A408" s="48"/>
      <c r="B408" s="48"/>
      <c r="C408" s="48"/>
      <c r="D408" s="48"/>
      <c r="E408" s="48"/>
      <c r="F408" s="48"/>
      <c r="G408" s="48"/>
      <c r="H408" s="48"/>
      <c r="I408" s="48"/>
      <c r="J408" s="48"/>
      <c r="K408" s="48"/>
    </row>
    <row r="409" spans="1:11">
      <c r="A409" s="48"/>
      <c r="B409" s="48"/>
      <c r="C409" s="48"/>
      <c r="D409" s="48"/>
      <c r="E409" s="48"/>
      <c r="F409" s="48"/>
      <c r="G409" s="48"/>
      <c r="H409" s="48"/>
      <c r="I409" s="48"/>
      <c r="J409" s="48"/>
      <c r="K409" s="48"/>
    </row>
    <row r="410" spans="1:11">
      <c r="A410" s="48"/>
      <c r="B410" s="48"/>
      <c r="C410" s="48"/>
      <c r="D410" s="48"/>
      <c r="E410" s="48"/>
      <c r="F410" s="48"/>
      <c r="G410" s="48"/>
      <c r="H410" s="48"/>
      <c r="I410" s="48"/>
      <c r="J410" s="48"/>
      <c r="K410" s="48"/>
    </row>
    <row r="411" spans="1:11">
      <c r="A411" s="48"/>
      <c r="B411" s="48"/>
      <c r="C411" s="48"/>
      <c r="D411" s="48"/>
      <c r="E411" s="48"/>
      <c r="F411" s="48"/>
      <c r="G411" s="48"/>
      <c r="H411" s="48"/>
      <c r="I411" s="48"/>
      <c r="J411" s="48"/>
      <c r="K411" s="48"/>
    </row>
    <row r="412" spans="1:11">
      <c r="A412" s="48"/>
      <c r="B412" s="48"/>
      <c r="C412" s="48"/>
      <c r="D412" s="48"/>
      <c r="E412" s="48"/>
      <c r="F412" s="48"/>
      <c r="G412" s="48"/>
      <c r="H412" s="48"/>
      <c r="I412" s="48"/>
      <c r="J412" s="48"/>
      <c r="K412" s="48"/>
    </row>
    <row r="413" spans="1:11">
      <c r="A413" s="48"/>
      <c r="B413" s="48"/>
      <c r="C413" s="48"/>
      <c r="D413" s="48"/>
      <c r="E413" s="48"/>
      <c r="F413" s="48"/>
      <c r="G413" s="48"/>
      <c r="H413" s="48"/>
      <c r="I413" s="48"/>
      <c r="J413" s="48"/>
      <c r="K413" s="48"/>
    </row>
    <row r="414" spans="1:11">
      <c r="A414" s="48"/>
      <c r="B414" s="48"/>
      <c r="C414" s="48"/>
      <c r="D414" s="48"/>
      <c r="E414" s="48"/>
      <c r="F414" s="48"/>
      <c r="G414" s="48"/>
      <c r="H414" s="48"/>
      <c r="I414" s="48"/>
      <c r="J414" s="48"/>
      <c r="K414" s="48"/>
    </row>
    <row r="415" spans="1:11">
      <c r="A415" s="48"/>
      <c r="B415" s="48"/>
      <c r="C415" s="48"/>
      <c r="D415" s="48"/>
      <c r="E415" s="48"/>
      <c r="F415" s="48"/>
      <c r="G415" s="48"/>
      <c r="H415" s="48"/>
      <c r="I415" s="48"/>
      <c r="J415" s="48"/>
      <c r="K415" s="48"/>
    </row>
    <row r="416" spans="1:11">
      <c r="A416" s="48"/>
      <c r="B416" s="48"/>
      <c r="C416" s="48"/>
      <c r="D416" s="48"/>
      <c r="E416" s="48"/>
      <c r="F416" s="48"/>
      <c r="G416" s="48"/>
      <c r="H416" s="48"/>
      <c r="I416" s="48"/>
      <c r="J416" s="48"/>
      <c r="K416" s="48"/>
    </row>
    <row r="417" spans="1:11">
      <c r="A417" s="48"/>
      <c r="B417" s="48"/>
      <c r="C417" s="48"/>
      <c r="D417" s="48"/>
      <c r="E417" s="48"/>
      <c r="F417" s="48"/>
      <c r="G417" s="48"/>
      <c r="H417" s="48"/>
      <c r="I417" s="48"/>
      <c r="J417" s="48"/>
      <c r="K417" s="48"/>
    </row>
    <row r="418" spans="1:11">
      <c r="A418" s="48"/>
      <c r="B418" s="48"/>
      <c r="C418" s="48"/>
      <c r="D418" s="48"/>
      <c r="E418" s="48"/>
      <c r="F418" s="48"/>
      <c r="G418" s="48"/>
      <c r="H418" s="48"/>
      <c r="I418" s="48"/>
      <c r="J418" s="48"/>
      <c r="K418" s="48"/>
    </row>
    <row r="419" spans="1:11">
      <c r="A419" s="48"/>
      <c r="B419" s="48"/>
      <c r="C419" s="48"/>
      <c r="D419" s="48"/>
      <c r="E419" s="48"/>
      <c r="F419" s="48"/>
      <c r="G419" s="48"/>
      <c r="H419" s="48"/>
      <c r="I419" s="48"/>
      <c r="J419" s="48"/>
      <c r="K419" s="48"/>
    </row>
    <row r="420" spans="1:11">
      <c r="A420" s="48"/>
      <c r="B420" s="48"/>
      <c r="C420" s="48"/>
      <c r="D420" s="48"/>
      <c r="E420" s="48"/>
      <c r="F420" s="48"/>
      <c r="G420" s="48"/>
      <c r="H420" s="48"/>
      <c r="I420" s="48"/>
      <c r="J420" s="48"/>
      <c r="K420" s="48"/>
    </row>
    <row r="421" spans="1:11">
      <c r="A421" s="48"/>
      <c r="B421" s="48"/>
      <c r="C421" s="48"/>
      <c r="D421" s="48"/>
      <c r="E421" s="48"/>
      <c r="F421" s="48"/>
      <c r="G421" s="48"/>
      <c r="H421" s="48"/>
      <c r="I421" s="48"/>
      <c r="J421" s="48"/>
      <c r="K421" s="48"/>
    </row>
    <row r="422" spans="1:11">
      <c r="A422" s="48"/>
      <c r="B422" s="48"/>
      <c r="C422" s="48"/>
      <c r="D422" s="48"/>
      <c r="E422" s="48"/>
      <c r="F422" s="48"/>
      <c r="G422" s="48"/>
      <c r="H422" s="48"/>
      <c r="I422" s="48"/>
      <c r="J422" s="48"/>
      <c r="K422" s="48"/>
    </row>
    <row r="423" spans="1:11">
      <c r="A423" s="48"/>
      <c r="B423" s="48"/>
      <c r="C423" s="48"/>
      <c r="D423" s="48"/>
      <c r="E423" s="48"/>
      <c r="F423" s="48"/>
      <c r="G423" s="48"/>
      <c r="H423" s="48"/>
      <c r="I423" s="48"/>
      <c r="J423" s="48"/>
      <c r="K423" s="48"/>
    </row>
    <row r="424" spans="1:11">
      <c r="A424" s="48"/>
      <c r="B424" s="48"/>
      <c r="C424" s="48"/>
      <c r="D424" s="48"/>
      <c r="E424" s="48"/>
      <c r="F424" s="48"/>
      <c r="G424" s="48"/>
      <c r="H424" s="48"/>
      <c r="I424" s="48"/>
      <c r="J424" s="48"/>
      <c r="K424" s="48"/>
    </row>
    <row r="425" spans="1:11">
      <c r="A425" s="48"/>
      <c r="B425" s="48"/>
      <c r="C425" s="48"/>
      <c r="D425" s="48"/>
      <c r="E425" s="48"/>
      <c r="F425" s="48"/>
      <c r="G425" s="48"/>
      <c r="H425" s="48"/>
      <c r="I425" s="48"/>
      <c r="J425" s="48"/>
      <c r="K425" s="48"/>
    </row>
    <row r="426" spans="1:11">
      <c r="A426" s="48"/>
      <c r="B426" s="48"/>
      <c r="C426" s="48"/>
      <c r="D426" s="48"/>
      <c r="E426" s="48"/>
      <c r="F426" s="48"/>
      <c r="G426" s="48"/>
      <c r="H426" s="48"/>
      <c r="I426" s="48"/>
      <c r="J426" s="48"/>
      <c r="K426" s="48"/>
    </row>
    <row r="427" spans="1:11">
      <c r="A427" s="48"/>
      <c r="B427" s="48"/>
      <c r="C427" s="48"/>
      <c r="D427" s="48"/>
      <c r="E427" s="48"/>
      <c r="F427" s="48"/>
      <c r="G427" s="48"/>
      <c r="H427" s="48"/>
      <c r="I427" s="48"/>
      <c r="J427" s="48"/>
      <c r="K427" s="48"/>
    </row>
    <row r="428" spans="1:11">
      <c r="A428" s="48"/>
      <c r="B428" s="48"/>
      <c r="C428" s="48"/>
      <c r="D428" s="48"/>
      <c r="E428" s="48"/>
      <c r="F428" s="48"/>
      <c r="G428" s="48"/>
      <c r="H428" s="48"/>
      <c r="I428" s="48"/>
      <c r="J428" s="48"/>
      <c r="K428" s="48"/>
    </row>
    <row r="429" spans="1:11">
      <c r="A429" s="48"/>
      <c r="B429" s="48"/>
      <c r="C429" s="48"/>
      <c r="D429" s="48"/>
      <c r="E429" s="48"/>
      <c r="F429" s="48"/>
      <c r="G429" s="48"/>
      <c r="H429" s="48"/>
      <c r="I429" s="48"/>
      <c r="J429" s="48"/>
      <c r="K429" s="48"/>
    </row>
    <row r="430" spans="1:11">
      <c r="A430" s="48"/>
      <c r="B430" s="48"/>
      <c r="C430" s="48"/>
      <c r="D430" s="48"/>
      <c r="E430" s="48"/>
      <c r="F430" s="48"/>
      <c r="G430" s="48"/>
      <c r="H430" s="48"/>
      <c r="I430" s="48"/>
      <c r="J430" s="48"/>
      <c r="K430" s="48"/>
    </row>
    <row r="431" spans="1:11">
      <c r="A431" s="48"/>
      <c r="B431" s="48"/>
      <c r="C431" s="48"/>
      <c r="D431" s="48"/>
      <c r="E431" s="48"/>
      <c r="F431" s="48"/>
      <c r="G431" s="48"/>
      <c r="H431" s="48"/>
      <c r="I431" s="48"/>
      <c r="J431" s="48"/>
      <c r="K431" s="48"/>
    </row>
    <row r="432" spans="1:11">
      <c r="A432" s="48"/>
      <c r="B432" s="48"/>
      <c r="C432" s="48"/>
      <c r="D432" s="48"/>
      <c r="E432" s="48"/>
      <c r="F432" s="48"/>
      <c r="G432" s="48"/>
      <c r="H432" s="48"/>
      <c r="I432" s="48"/>
      <c r="J432" s="48"/>
      <c r="K432" s="48"/>
    </row>
    <row r="433" spans="1:11">
      <c r="A433" s="48"/>
      <c r="B433" s="48"/>
      <c r="C433" s="48"/>
      <c r="D433" s="48"/>
      <c r="E433" s="48"/>
      <c r="F433" s="48"/>
      <c r="G433" s="48"/>
      <c r="H433" s="48"/>
      <c r="I433" s="48"/>
      <c r="J433" s="48"/>
      <c r="K433" s="48"/>
    </row>
    <row r="434" spans="1:11">
      <c r="A434" s="48"/>
      <c r="B434" s="48"/>
      <c r="C434" s="48"/>
      <c r="D434" s="48"/>
      <c r="E434" s="48"/>
      <c r="F434" s="48"/>
      <c r="G434" s="48"/>
      <c r="H434" s="48"/>
      <c r="I434" s="48"/>
      <c r="J434" s="48"/>
      <c r="K434" s="48"/>
    </row>
    <row r="435" spans="1:11">
      <c r="A435" s="48"/>
      <c r="B435" s="48"/>
      <c r="C435" s="48"/>
      <c r="D435" s="48"/>
      <c r="E435" s="48"/>
      <c r="F435" s="48"/>
      <c r="G435" s="48"/>
      <c r="H435" s="48"/>
      <c r="I435" s="48"/>
      <c r="J435" s="48"/>
      <c r="K435" s="48"/>
    </row>
    <row r="436" spans="1:11">
      <c r="A436" s="48"/>
      <c r="B436" s="48"/>
      <c r="C436" s="48"/>
      <c r="D436" s="48"/>
      <c r="E436" s="48"/>
      <c r="F436" s="48"/>
      <c r="G436" s="48"/>
      <c r="H436" s="48"/>
      <c r="I436" s="48"/>
      <c r="J436" s="48"/>
      <c r="K436" s="48"/>
    </row>
    <row r="437" spans="1:11">
      <c r="A437" s="48"/>
      <c r="B437" s="48"/>
      <c r="C437" s="48"/>
      <c r="D437" s="48"/>
      <c r="E437" s="48"/>
      <c r="F437" s="48"/>
      <c r="G437" s="48"/>
      <c r="H437" s="48"/>
      <c r="I437" s="48"/>
      <c r="J437" s="48"/>
      <c r="K437" s="48"/>
    </row>
    <row r="438" spans="1:11">
      <c r="A438" s="48"/>
      <c r="B438" s="48"/>
      <c r="C438" s="48"/>
      <c r="D438" s="48"/>
      <c r="E438" s="48"/>
      <c r="F438" s="48"/>
      <c r="G438" s="48"/>
      <c r="H438" s="48"/>
      <c r="I438" s="48"/>
      <c r="J438" s="48"/>
      <c r="K438" s="48"/>
    </row>
    <row r="439" spans="1:11">
      <c r="A439" s="48"/>
      <c r="B439" s="48"/>
      <c r="C439" s="48"/>
      <c r="D439" s="48"/>
      <c r="E439" s="48"/>
      <c r="F439" s="48"/>
      <c r="G439" s="48"/>
      <c r="H439" s="48"/>
      <c r="I439" s="48"/>
      <c r="J439" s="48"/>
      <c r="K439" s="48"/>
    </row>
    <row r="440" spans="1:11">
      <c r="A440" s="48"/>
      <c r="B440" s="48"/>
      <c r="C440" s="48"/>
      <c r="D440" s="48"/>
      <c r="E440" s="48"/>
      <c r="F440" s="48"/>
      <c r="G440" s="48"/>
      <c r="H440" s="48"/>
      <c r="I440" s="48"/>
      <c r="J440" s="48"/>
      <c r="K440" s="48"/>
    </row>
    <row r="441" spans="1:11">
      <c r="A441" s="48"/>
      <c r="B441" s="48"/>
      <c r="C441" s="48"/>
      <c r="D441" s="48"/>
      <c r="E441" s="48"/>
      <c r="F441" s="48"/>
      <c r="G441" s="48"/>
      <c r="H441" s="48"/>
      <c r="I441" s="48"/>
      <c r="J441" s="48"/>
      <c r="K441" s="48"/>
    </row>
    <row r="442" spans="1:11">
      <c r="A442" s="48"/>
      <c r="B442" s="48"/>
      <c r="C442" s="48"/>
      <c r="D442" s="48"/>
      <c r="E442" s="48"/>
      <c r="F442" s="48"/>
      <c r="G442" s="48"/>
      <c r="H442" s="48"/>
      <c r="I442" s="48"/>
      <c r="J442" s="48"/>
      <c r="K442" s="48"/>
    </row>
    <row r="443" spans="1:11">
      <c r="A443" s="48"/>
      <c r="B443" s="48"/>
      <c r="C443" s="48"/>
      <c r="D443" s="48"/>
      <c r="E443" s="48"/>
      <c r="F443" s="48"/>
      <c r="G443" s="48"/>
      <c r="H443" s="48"/>
      <c r="I443" s="48"/>
      <c r="J443" s="48"/>
      <c r="K443" s="48"/>
    </row>
    <row r="444" spans="1:11">
      <c r="A444" s="48"/>
      <c r="B444" s="48"/>
      <c r="C444" s="48"/>
      <c r="D444" s="48"/>
      <c r="E444" s="48"/>
      <c r="F444" s="48"/>
      <c r="G444" s="48"/>
      <c r="H444" s="48"/>
      <c r="I444" s="48"/>
      <c r="J444" s="48"/>
      <c r="K444" s="48"/>
    </row>
    <row r="445" spans="1:11">
      <c r="A445" s="48"/>
      <c r="B445" s="48"/>
      <c r="C445" s="48"/>
      <c r="D445" s="48"/>
      <c r="E445" s="48"/>
      <c r="F445" s="48"/>
      <c r="G445" s="48"/>
      <c r="H445" s="48"/>
      <c r="I445" s="48"/>
      <c r="J445" s="48"/>
      <c r="K445" s="48"/>
    </row>
    <row r="446" spans="1:11">
      <c r="A446" s="48"/>
      <c r="B446" s="48"/>
      <c r="C446" s="48"/>
      <c r="D446" s="48"/>
      <c r="E446" s="48"/>
      <c r="F446" s="48"/>
      <c r="G446" s="48"/>
      <c r="H446" s="48"/>
      <c r="I446" s="48"/>
      <c r="J446" s="48"/>
      <c r="K446" s="48"/>
    </row>
    <row r="447" spans="1:11">
      <c r="A447" s="48"/>
      <c r="B447" s="48"/>
      <c r="C447" s="48"/>
      <c r="D447" s="48"/>
      <c r="E447" s="48"/>
      <c r="F447" s="48"/>
      <c r="G447" s="48"/>
      <c r="H447" s="48"/>
      <c r="I447" s="48"/>
      <c r="J447" s="48"/>
      <c r="K447" s="48"/>
    </row>
    <row r="448" spans="1:11">
      <c r="A448" s="48"/>
      <c r="B448" s="48"/>
      <c r="C448" s="48"/>
      <c r="D448" s="48"/>
      <c r="E448" s="48"/>
      <c r="F448" s="48"/>
      <c r="G448" s="48"/>
      <c r="H448" s="48"/>
      <c r="I448" s="48"/>
      <c r="J448" s="48"/>
      <c r="K448" s="48"/>
    </row>
    <row r="449" spans="1:11">
      <c r="A449" s="48"/>
      <c r="B449" s="48"/>
      <c r="C449" s="48"/>
      <c r="D449" s="48"/>
      <c r="E449" s="48"/>
      <c r="F449" s="48"/>
      <c r="G449" s="48"/>
      <c r="H449" s="48"/>
      <c r="I449" s="48"/>
      <c r="J449" s="48"/>
      <c r="K449" s="48"/>
    </row>
    <row r="450" spans="1:11">
      <c r="A450" s="48"/>
      <c r="B450" s="48"/>
      <c r="C450" s="48"/>
      <c r="D450" s="48"/>
      <c r="E450" s="48"/>
      <c r="F450" s="48"/>
      <c r="G450" s="48"/>
      <c r="H450" s="48"/>
      <c r="I450" s="48"/>
      <c r="J450" s="48"/>
      <c r="K450" s="48"/>
    </row>
    <row r="451" spans="1:11">
      <c r="A451" s="48"/>
      <c r="B451" s="48"/>
      <c r="C451" s="48"/>
      <c r="D451" s="48"/>
      <c r="E451" s="48"/>
      <c r="F451" s="48"/>
      <c r="G451" s="48"/>
      <c r="H451" s="48"/>
      <c r="I451" s="48"/>
      <c r="J451" s="48"/>
      <c r="K451" s="48"/>
    </row>
    <row r="452" spans="1:11">
      <c r="A452" s="48"/>
      <c r="B452" s="48"/>
      <c r="C452" s="48"/>
      <c r="D452" s="48"/>
      <c r="E452" s="48"/>
      <c r="F452" s="48"/>
      <c r="G452" s="48"/>
      <c r="H452" s="48"/>
      <c r="I452" s="48"/>
      <c r="J452" s="48"/>
      <c r="K452" s="48"/>
    </row>
    <row r="453" spans="1:11">
      <c r="A453" s="48"/>
      <c r="B453" s="48"/>
      <c r="C453" s="48"/>
      <c r="D453" s="48"/>
      <c r="E453" s="48"/>
      <c r="F453" s="48"/>
      <c r="G453" s="48"/>
      <c r="H453" s="48"/>
      <c r="I453" s="48"/>
      <c r="J453" s="48"/>
      <c r="K453" s="48"/>
    </row>
    <row r="454" spans="1:11">
      <c r="A454" s="48"/>
      <c r="B454" s="48"/>
      <c r="C454" s="48"/>
      <c r="D454" s="48"/>
      <c r="E454" s="48"/>
      <c r="F454" s="48"/>
      <c r="G454" s="48"/>
      <c r="H454" s="48"/>
      <c r="I454" s="48"/>
      <c r="J454" s="48"/>
      <c r="K454" s="48"/>
    </row>
    <row r="455" spans="1:11">
      <c r="A455" s="48"/>
      <c r="B455" s="48"/>
      <c r="C455" s="48"/>
      <c r="D455" s="48"/>
      <c r="E455" s="48"/>
      <c r="F455" s="48"/>
      <c r="G455" s="48"/>
      <c r="H455" s="48"/>
      <c r="I455" s="48"/>
      <c r="J455" s="48"/>
      <c r="K455" s="48"/>
    </row>
    <row r="456" spans="1:11">
      <c r="A456" s="48"/>
      <c r="B456" s="48"/>
      <c r="C456" s="48"/>
      <c r="D456" s="48"/>
      <c r="E456" s="48"/>
      <c r="F456" s="48"/>
      <c r="G456" s="48"/>
      <c r="H456" s="48"/>
      <c r="I456" s="48"/>
      <c r="J456" s="48"/>
      <c r="K456" s="48"/>
    </row>
    <row r="457" spans="1:11">
      <c r="A457" s="48"/>
      <c r="B457" s="48"/>
      <c r="C457" s="48"/>
      <c r="D457" s="48"/>
      <c r="E457" s="48"/>
      <c r="F457" s="48"/>
      <c r="G457" s="48"/>
      <c r="H457" s="48"/>
      <c r="I457" s="48"/>
      <c r="J457" s="48"/>
      <c r="K457" s="48"/>
    </row>
    <row r="458" spans="1:11">
      <c r="A458" s="48"/>
      <c r="B458" s="48"/>
      <c r="C458" s="48"/>
      <c r="D458" s="48"/>
      <c r="E458" s="48"/>
      <c r="F458" s="48"/>
      <c r="G458" s="48"/>
      <c r="H458" s="48"/>
      <c r="I458" s="48"/>
      <c r="J458" s="48"/>
      <c r="K458" s="48"/>
    </row>
    <row r="459" spans="1:11">
      <c r="A459" s="48"/>
      <c r="B459" s="48"/>
      <c r="C459" s="48"/>
      <c r="D459" s="48"/>
      <c r="E459" s="48"/>
      <c r="F459" s="48"/>
      <c r="G459" s="48"/>
      <c r="H459" s="48"/>
      <c r="I459" s="48"/>
      <c r="J459" s="48"/>
      <c r="K459" s="48"/>
    </row>
  </sheetData>
  <mergeCells count="2">
    <mergeCell ref="C5:D5"/>
    <mergeCell ref="F5:G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2D42A-8CEC-8A40-B9A1-A1564E10C626}">
  <dimension ref="A1:G17"/>
  <sheetViews>
    <sheetView zoomScaleNormal="100" workbookViewId="0"/>
  </sheetViews>
  <sheetFormatPr baseColWidth="10" defaultColWidth="10.83203125" defaultRowHeight="16"/>
  <cols>
    <col min="1" max="1" width="11.83203125" customWidth="1"/>
    <col min="4" max="4" width="22.6640625" customWidth="1"/>
    <col min="6" max="6" width="40.6640625" customWidth="1"/>
  </cols>
  <sheetData>
    <row r="1" spans="1:7">
      <c r="A1" s="250" t="s">
        <v>245</v>
      </c>
      <c r="B1" s="48"/>
      <c r="C1" s="48"/>
      <c r="D1" s="48"/>
      <c r="E1" s="48"/>
      <c r="F1" s="48"/>
      <c r="G1" s="48"/>
    </row>
    <row r="2" spans="1:7">
      <c r="A2" s="48"/>
      <c r="B2" s="48"/>
      <c r="C2" s="48"/>
      <c r="D2" s="48"/>
      <c r="E2" s="48"/>
      <c r="F2" s="48"/>
      <c r="G2" s="48"/>
    </row>
    <row r="3" spans="1:7">
      <c r="A3" s="48"/>
      <c r="B3" s="48"/>
      <c r="C3" s="48"/>
      <c r="D3" s="48"/>
      <c r="E3" s="48"/>
      <c r="F3" s="48"/>
      <c r="G3" s="48"/>
    </row>
    <row r="4" spans="1:7" ht="17" thickBot="1">
      <c r="A4" s="48"/>
      <c r="B4" s="48"/>
      <c r="C4" s="48"/>
      <c r="D4" s="48"/>
      <c r="E4" s="48"/>
      <c r="F4" s="48"/>
      <c r="G4" s="48"/>
    </row>
    <row r="5" spans="1:7" ht="17" thickBot="1">
      <c r="A5" s="48"/>
      <c r="B5" s="48"/>
      <c r="C5" s="378" t="s">
        <v>246</v>
      </c>
      <c r="D5" s="333"/>
      <c r="E5" s="378" t="s">
        <v>249</v>
      </c>
      <c r="F5" s="333"/>
      <c r="G5" s="48"/>
    </row>
    <row r="6" spans="1:7" ht="17" thickBot="1">
      <c r="A6" s="48"/>
      <c r="B6" s="48"/>
      <c r="C6" s="69" t="s">
        <v>99</v>
      </c>
      <c r="D6" s="68" t="s">
        <v>97</v>
      </c>
      <c r="E6" s="68" t="s">
        <v>99</v>
      </c>
      <c r="F6" s="68" t="s">
        <v>97</v>
      </c>
      <c r="G6" s="48"/>
    </row>
    <row r="7" spans="1:7">
      <c r="A7" s="48"/>
      <c r="B7" s="45" t="s">
        <v>94</v>
      </c>
      <c r="C7" s="70">
        <v>35</v>
      </c>
      <c r="D7" s="71">
        <f>(C7/C10)*100</f>
        <v>38.04347826086957</v>
      </c>
      <c r="E7" s="71">
        <v>35</v>
      </c>
      <c r="F7" s="71">
        <f>(E7/E10)*100</f>
        <v>40.697674418604649</v>
      </c>
      <c r="G7" s="48"/>
    </row>
    <row r="8" spans="1:7">
      <c r="A8" s="48"/>
      <c r="B8" s="46" t="s">
        <v>95</v>
      </c>
      <c r="C8" s="72">
        <v>49</v>
      </c>
      <c r="D8" s="73">
        <f>(C8/C10)*100</f>
        <v>53.260869565217398</v>
      </c>
      <c r="E8" s="73">
        <v>45</v>
      </c>
      <c r="F8" s="73">
        <f t="shared" ref="F8" si="0">(E8/E10)*100</f>
        <v>52.325581395348841</v>
      </c>
      <c r="G8" s="48"/>
    </row>
    <row r="9" spans="1:7">
      <c r="A9" s="48"/>
      <c r="B9" s="46" t="s">
        <v>96</v>
      </c>
      <c r="C9" s="72">
        <v>8</v>
      </c>
      <c r="D9" s="73">
        <f>(C9/C10)*100</f>
        <v>8.695652173913043</v>
      </c>
      <c r="E9" s="73">
        <v>6</v>
      </c>
      <c r="F9" s="73">
        <f t="shared" ref="F9" si="1">(E9/E10)*100</f>
        <v>6.9767441860465116</v>
      </c>
      <c r="G9" s="48"/>
    </row>
    <row r="10" spans="1:7" ht="17" thickBot="1">
      <c r="A10" s="48"/>
      <c r="B10" s="47" t="s">
        <v>98</v>
      </c>
      <c r="C10" s="74">
        <f>SUM(C7:C9)</f>
        <v>92</v>
      </c>
      <c r="D10" s="75">
        <f t="shared" ref="D10:F10" si="2">SUM(D7:D9)</f>
        <v>100.00000000000001</v>
      </c>
      <c r="E10" s="75">
        <f t="shared" si="2"/>
        <v>86</v>
      </c>
      <c r="F10" s="75">
        <f t="shared" si="2"/>
        <v>100</v>
      </c>
      <c r="G10" s="48"/>
    </row>
    <row r="11" spans="1:7">
      <c r="A11" s="48"/>
      <c r="B11" s="48"/>
      <c r="C11" s="48"/>
      <c r="D11" s="48"/>
      <c r="E11" s="48"/>
      <c r="F11" s="48"/>
      <c r="G11" s="48"/>
    </row>
    <row r="12" spans="1:7">
      <c r="A12" s="48"/>
      <c r="B12" s="10" t="s">
        <v>228</v>
      </c>
      <c r="C12" s="48"/>
      <c r="D12" s="48"/>
      <c r="E12" s="48"/>
      <c r="F12" s="48"/>
      <c r="G12" s="48"/>
    </row>
    <row r="13" spans="1:7">
      <c r="A13" s="48"/>
      <c r="B13" s="48"/>
      <c r="C13" s="48"/>
      <c r="D13" s="48"/>
      <c r="E13" s="48"/>
      <c r="F13" s="48"/>
      <c r="G13" s="48"/>
    </row>
    <row r="14" spans="1:7">
      <c r="A14" s="48"/>
      <c r="B14" s="48"/>
      <c r="C14" s="48"/>
      <c r="D14" s="48"/>
      <c r="E14" s="48"/>
      <c r="F14" s="48"/>
      <c r="G14" s="48"/>
    </row>
    <row r="15" spans="1:7">
      <c r="A15" s="48"/>
      <c r="B15" s="48"/>
      <c r="C15" s="48"/>
      <c r="D15" s="48"/>
      <c r="E15" s="48"/>
      <c r="F15" s="48"/>
      <c r="G15" s="48"/>
    </row>
    <row r="16" spans="1:7">
      <c r="A16" s="48"/>
      <c r="B16" s="48"/>
      <c r="C16" s="48"/>
      <c r="D16" s="48"/>
      <c r="E16" s="48"/>
      <c r="F16" s="48"/>
      <c r="G16" s="48"/>
    </row>
    <row r="17" spans="1:7">
      <c r="A17" s="48"/>
      <c r="B17" s="48"/>
      <c r="C17" s="48"/>
      <c r="D17" s="48"/>
      <c r="E17" s="48"/>
      <c r="F17" s="48"/>
      <c r="G17" s="48"/>
    </row>
  </sheetData>
  <mergeCells count="2">
    <mergeCell ref="C5:D5"/>
    <mergeCell ref="E5:F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92150-A103-5F40-86ED-5567DDC449CA}">
  <dimension ref="A1:AO180"/>
  <sheetViews>
    <sheetView zoomScale="70" zoomScaleNormal="70" workbookViewId="0">
      <selection activeCell="D7" sqref="D7"/>
    </sheetView>
  </sheetViews>
  <sheetFormatPr baseColWidth="10" defaultColWidth="10.83203125" defaultRowHeight="16"/>
  <sheetData>
    <row r="1" spans="1:41">
      <c r="A1" s="10" t="s">
        <v>244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</row>
    <row r="2" spans="1:41" ht="17" thickBo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>
      <c r="A3" s="339" t="s">
        <v>12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1"/>
      <c r="U3" s="10"/>
      <c r="V3" s="339" t="s">
        <v>248</v>
      </c>
      <c r="W3" s="340"/>
      <c r="X3" s="340"/>
      <c r="Y3" s="340"/>
      <c r="Z3" s="340"/>
      <c r="AA3" s="340"/>
      <c r="AB3" s="340"/>
      <c r="AC3" s="340"/>
      <c r="AD3" s="340"/>
      <c r="AE3" s="340"/>
      <c r="AF3" s="340"/>
      <c r="AG3" s="340"/>
      <c r="AH3" s="340"/>
      <c r="AI3" s="340"/>
      <c r="AJ3" s="340"/>
      <c r="AK3" s="340"/>
      <c r="AL3" s="340"/>
      <c r="AM3" s="340"/>
      <c r="AN3" s="340"/>
      <c r="AO3" s="341"/>
    </row>
    <row r="4" spans="1:41">
      <c r="A4" s="342" t="s">
        <v>10</v>
      </c>
      <c r="B4" s="343"/>
      <c r="C4" s="343"/>
      <c r="D4" s="343"/>
      <c r="E4" s="343"/>
      <c r="F4" s="343"/>
      <c r="G4" s="343"/>
      <c r="H4" s="343"/>
      <c r="I4" s="343"/>
      <c r="J4" s="343"/>
      <c r="K4" s="343" t="s">
        <v>11</v>
      </c>
      <c r="L4" s="343"/>
      <c r="M4" s="343"/>
      <c r="N4" s="343"/>
      <c r="O4" s="343"/>
      <c r="P4" s="343"/>
      <c r="Q4" s="343"/>
      <c r="R4" s="343"/>
      <c r="S4" s="343"/>
      <c r="T4" s="344"/>
      <c r="U4" s="10"/>
      <c r="V4" s="342" t="s">
        <v>10</v>
      </c>
      <c r="W4" s="343"/>
      <c r="X4" s="343"/>
      <c r="Y4" s="343"/>
      <c r="Z4" s="343"/>
      <c r="AA4" s="343"/>
      <c r="AB4" s="343"/>
      <c r="AC4" s="343"/>
      <c r="AD4" s="343"/>
      <c r="AE4" s="343"/>
      <c r="AF4" s="343" t="s">
        <v>11</v>
      </c>
      <c r="AG4" s="343"/>
      <c r="AH4" s="343"/>
      <c r="AI4" s="343"/>
      <c r="AJ4" s="343"/>
      <c r="AK4" s="343"/>
      <c r="AL4" s="343"/>
      <c r="AM4" s="343"/>
      <c r="AN4" s="343"/>
      <c r="AO4" s="344"/>
    </row>
    <row r="5" spans="1:41">
      <c r="A5" s="29">
        <v>0</v>
      </c>
      <c r="B5" s="23">
        <v>0</v>
      </c>
      <c r="C5" s="23">
        <v>0</v>
      </c>
      <c r="D5" s="23">
        <v>2.1000000000000001E-2</v>
      </c>
      <c r="E5" s="23">
        <v>0</v>
      </c>
      <c r="F5" s="23">
        <v>4.5999999999999999E-2</v>
      </c>
      <c r="G5" s="23">
        <v>0</v>
      </c>
      <c r="H5" s="30">
        <v>8.585E-4</v>
      </c>
      <c r="I5" s="23">
        <v>0</v>
      </c>
      <c r="J5" s="23">
        <v>0.03</v>
      </c>
      <c r="K5" s="23">
        <v>5.0999999999999997E-2</v>
      </c>
      <c r="L5" s="23">
        <v>0</v>
      </c>
      <c r="M5" s="23">
        <v>0</v>
      </c>
      <c r="N5" s="23">
        <v>0.13500000000000001</v>
      </c>
      <c r="O5" s="23">
        <v>0</v>
      </c>
      <c r="P5" s="23">
        <v>0.06</v>
      </c>
      <c r="Q5" s="23">
        <v>0</v>
      </c>
      <c r="R5" s="23">
        <v>7.6999999999999999E-2</v>
      </c>
      <c r="S5" s="23">
        <v>0</v>
      </c>
      <c r="T5" s="24">
        <v>0</v>
      </c>
      <c r="U5" s="10"/>
      <c r="V5" s="29">
        <v>2.4E-2</v>
      </c>
      <c r="W5" s="23">
        <v>1.2999999999999999E-2</v>
      </c>
      <c r="X5" s="23">
        <v>0</v>
      </c>
      <c r="Y5" s="23">
        <v>4.1000000000000002E-2</v>
      </c>
      <c r="Z5" s="23">
        <v>0</v>
      </c>
      <c r="AA5" s="23">
        <v>0</v>
      </c>
      <c r="AB5" s="23">
        <v>3.1E-2</v>
      </c>
      <c r="AC5" s="23">
        <v>3.3000000000000002E-2</v>
      </c>
      <c r="AD5" s="23">
        <v>0</v>
      </c>
      <c r="AE5" s="23">
        <v>0</v>
      </c>
      <c r="AF5" s="23">
        <v>0</v>
      </c>
      <c r="AG5" s="23">
        <v>0</v>
      </c>
      <c r="AH5" s="23">
        <v>2.9000000000000001E-2</v>
      </c>
      <c r="AI5" s="23">
        <v>0.19600000000000001</v>
      </c>
      <c r="AJ5" s="23">
        <v>0</v>
      </c>
      <c r="AK5" s="23">
        <v>0</v>
      </c>
      <c r="AL5" s="23">
        <v>0</v>
      </c>
      <c r="AM5" s="23">
        <v>2.1000000000000001E-2</v>
      </c>
      <c r="AN5" s="23">
        <v>0</v>
      </c>
      <c r="AO5" s="24">
        <v>0</v>
      </c>
    </row>
    <row r="6" spans="1:41">
      <c r="A6" s="29">
        <v>0</v>
      </c>
      <c r="B6" s="23">
        <v>0</v>
      </c>
      <c r="C6" s="23">
        <v>0</v>
      </c>
      <c r="D6" s="23">
        <v>0</v>
      </c>
      <c r="E6" s="23">
        <v>0</v>
      </c>
      <c r="F6" s="23">
        <v>1.6E-2</v>
      </c>
      <c r="G6" s="23">
        <v>0</v>
      </c>
      <c r="H6" s="23">
        <v>2.9000000000000001E-2</v>
      </c>
      <c r="I6" s="23">
        <v>6.8000000000000005E-2</v>
      </c>
      <c r="J6" s="23">
        <v>0</v>
      </c>
      <c r="K6" s="23">
        <v>0.02</v>
      </c>
      <c r="L6" s="23">
        <v>1.2E-2</v>
      </c>
      <c r="M6" s="23">
        <v>0</v>
      </c>
      <c r="N6" s="23">
        <v>0</v>
      </c>
      <c r="O6" s="23">
        <v>0.03</v>
      </c>
      <c r="P6" s="23">
        <v>5.5E-2</v>
      </c>
      <c r="Q6" s="23">
        <v>0</v>
      </c>
      <c r="R6" s="23">
        <v>1.7999999999999999E-2</v>
      </c>
      <c r="S6" s="23">
        <v>0</v>
      </c>
      <c r="T6" s="24">
        <v>0</v>
      </c>
      <c r="U6" s="10"/>
      <c r="V6" s="29">
        <v>4.2000000000000003E-2</v>
      </c>
      <c r="W6" s="23">
        <v>0</v>
      </c>
      <c r="X6" s="23">
        <v>0</v>
      </c>
      <c r="Y6" s="23">
        <v>0</v>
      </c>
      <c r="Z6" s="23">
        <v>0</v>
      </c>
      <c r="AA6" s="23">
        <v>0.05</v>
      </c>
      <c r="AB6" s="23">
        <v>1.4999999999999999E-2</v>
      </c>
      <c r="AC6" s="23">
        <v>8.9999999999999993E-3</v>
      </c>
      <c r="AD6" s="23">
        <v>6.8000000000000005E-2</v>
      </c>
      <c r="AE6" s="23">
        <v>0</v>
      </c>
      <c r="AF6" s="23">
        <v>4.4999999999999998E-2</v>
      </c>
      <c r="AG6" s="23">
        <v>8.8999999999999996E-2</v>
      </c>
      <c r="AH6" s="23">
        <v>1.2E-2</v>
      </c>
      <c r="AI6" s="23">
        <v>8.3000000000000004E-2</v>
      </c>
      <c r="AJ6" s="23">
        <v>2E-3</v>
      </c>
      <c r="AK6" s="23">
        <v>3.6999999999999998E-2</v>
      </c>
      <c r="AL6" s="23">
        <v>0</v>
      </c>
      <c r="AM6" s="23">
        <v>0</v>
      </c>
      <c r="AN6" s="23">
        <v>0</v>
      </c>
      <c r="AO6" s="24">
        <v>0</v>
      </c>
    </row>
    <row r="7" spans="1:41">
      <c r="A7" s="29">
        <v>0</v>
      </c>
      <c r="B7" s="23">
        <v>0</v>
      </c>
      <c r="C7" s="23">
        <v>0</v>
      </c>
      <c r="D7" s="23">
        <v>0</v>
      </c>
      <c r="E7" s="23">
        <v>0</v>
      </c>
      <c r="F7" s="23">
        <v>3.1E-2</v>
      </c>
      <c r="G7" s="23">
        <v>0</v>
      </c>
      <c r="H7" s="23">
        <v>0</v>
      </c>
      <c r="I7" s="23">
        <v>3.2000000000000001E-2</v>
      </c>
      <c r="J7" s="23">
        <v>0</v>
      </c>
      <c r="K7" s="23">
        <v>3.0000000000000001E-3</v>
      </c>
      <c r="L7" s="23">
        <v>0</v>
      </c>
      <c r="M7" s="23">
        <v>3.1E-2</v>
      </c>
      <c r="N7" s="23">
        <v>0.05</v>
      </c>
      <c r="O7" s="23">
        <v>0</v>
      </c>
      <c r="P7" s="23">
        <v>3.9E-2</v>
      </c>
      <c r="Q7" s="23">
        <v>0</v>
      </c>
      <c r="R7" s="23">
        <v>5.2999999999999999E-2</v>
      </c>
      <c r="S7" s="23">
        <v>0</v>
      </c>
      <c r="T7" s="24">
        <v>0</v>
      </c>
      <c r="U7" s="10"/>
      <c r="V7" s="29">
        <v>0.03</v>
      </c>
      <c r="W7" s="23">
        <v>0</v>
      </c>
      <c r="X7" s="23">
        <v>0</v>
      </c>
      <c r="Y7" s="23">
        <v>0</v>
      </c>
      <c r="Z7" s="23">
        <v>4.9000000000000002E-2</v>
      </c>
      <c r="AA7" s="23">
        <v>2.8000000000000001E-2</v>
      </c>
      <c r="AB7" s="23">
        <v>0</v>
      </c>
      <c r="AC7" s="23">
        <v>5.2999999999999999E-2</v>
      </c>
      <c r="AD7" s="23">
        <v>3.1E-2</v>
      </c>
      <c r="AE7" s="23">
        <v>0</v>
      </c>
      <c r="AF7" s="23">
        <v>4.4999999999999998E-2</v>
      </c>
      <c r="AG7" s="23">
        <v>5.0999999999999997E-2</v>
      </c>
      <c r="AH7" s="23">
        <v>6.7000000000000004E-2</v>
      </c>
      <c r="AI7" s="23">
        <v>0</v>
      </c>
      <c r="AJ7" s="23">
        <v>5.5E-2</v>
      </c>
      <c r="AK7" s="23">
        <v>2.4E-2</v>
      </c>
      <c r="AL7" s="23">
        <v>0</v>
      </c>
      <c r="AM7" s="23">
        <v>0</v>
      </c>
      <c r="AN7" s="23">
        <v>1.0999999999999999E-2</v>
      </c>
      <c r="AO7" s="24">
        <v>0</v>
      </c>
    </row>
    <row r="8" spans="1:41">
      <c r="A8" s="29">
        <v>0</v>
      </c>
      <c r="B8" s="23">
        <v>0</v>
      </c>
      <c r="C8" s="23">
        <v>0</v>
      </c>
      <c r="D8" s="23">
        <v>0</v>
      </c>
      <c r="E8" s="23">
        <v>0</v>
      </c>
      <c r="F8" s="23">
        <v>6.5000000000000002E-2</v>
      </c>
      <c r="G8" s="23">
        <v>7.6999999999999999E-2</v>
      </c>
      <c r="H8" s="23">
        <v>0.04</v>
      </c>
      <c r="I8" s="23">
        <v>0</v>
      </c>
      <c r="J8" s="23">
        <v>5.2999999999999999E-2</v>
      </c>
      <c r="K8" s="23">
        <v>0</v>
      </c>
      <c r="L8" s="23">
        <v>0</v>
      </c>
      <c r="M8" s="23">
        <v>0</v>
      </c>
      <c r="N8" s="23">
        <v>0</v>
      </c>
      <c r="O8" s="23">
        <v>5.5E-2</v>
      </c>
      <c r="P8" s="23">
        <v>0</v>
      </c>
      <c r="Q8" s="23">
        <v>0</v>
      </c>
      <c r="R8" s="23">
        <v>0</v>
      </c>
      <c r="S8" s="23">
        <v>7.6999999999999999E-2</v>
      </c>
      <c r="T8" s="24">
        <v>0</v>
      </c>
      <c r="U8" s="10"/>
      <c r="V8" s="29">
        <v>0</v>
      </c>
      <c r="W8" s="23">
        <v>0</v>
      </c>
      <c r="X8" s="23">
        <v>0</v>
      </c>
      <c r="Y8" s="23">
        <v>7.8E-2</v>
      </c>
      <c r="Z8" s="23">
        <v>4.4999999999999998E-2</v>
      </c>
      <c r="AA8" s="23">
        <v>7.0000000000000007E-2</v>
      </c>
      <c r="AB8" s="23">
        <v>7.4999999999999997E-2</v>
      </c>
      <c r="AC8" s="23">
        <v>3.3000000000000002E-2</v>
      </c>
      <c r="AD8" s="23">
        <v>2.5000000000000001E-2</v>
      </c>
      <c r="AE8" s="23">
        <v>0</v>
      </c>
      <c r="AF8" s="23">
        <v>2.7E-2</v>
      </c>
      <c r="AG8" s="23">
        <v>1.6E-2</v>
      </c>
      <c r="AH8" s="23">
        <v>0</v>
      </c>
      <c r="AI8" s="23">
        <v>0</v>
      </c>
      <c r="AJ8" s="23">
        <v>0</v>
      </c>
      <c r="AK8" s="23">
        <v>0</v>
      </c>
      <c r="AL8" s="23">
        <v>0</v>
      </c>
      <c r="AM8" s="23">
        <v>0.03</v>
      </c>
      <c r="AN8" s="23">
        <v>1.6E-2</v>
      </c>
      <c r="AO8" s="24">
        <v>5.0000000000000001E-3</v>
      </c>
    </row>
    <row r="9" spans="1:41">
      <c r="A9" s="29">
        <v>0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0.06</v>
      </c>
      <c r="I9" s="23">
        <v>2.1000000000000001E-2</v>
      </c>
      <c r="J9" s="23">
        <v>0</v>
      </c>
      <c r="K9" s="23">
        <v>0.03</v>
      </c>
      <c r="L9" s="23">
        <v>3.2000000000000001E-2</v>
      </c>
      <c r="M9" s="23">
        <v>0</v>
      </c>
      <c r="N9" s="23">
        <v>6.8000000000000005E-2</v>
      </c>
      <c r="O9" s="23">
        <v>0</v>
      </c>
      <c r="P9" s="23">
        <v>0</v>
      </c>
      <c r="Q9" s="23">
        <v>0</v>
      </c>
      <c r="R9" s="23">
        <v>0</v>
      </c>
      <c r="S9" s="23">
        <v>1.4999999999999999E-2</v>
      </c>
      <c r="T9" s="24">
        <v>5.2999999999999999E-2</v>
      </c>
      <c r="U9" s="10"/>
      <c r="V9" s="29">
        <v>3.3000000000000002E-2</v>
      </c>
      <c r="W9" s="23">
        <v>0</v>
      </c>
      <c r="X9" s="23">
        <v>0</v>
      </c>
      <c r="Y9" s="23">
        <v>0</v>
      </c>
      <c r="Z9" s="23">
        <v>0</v>
      </c>
      <c r="AA9" s="23">
        <v>0</v>
      </c>
      <c r="AB9" s="23">
        <v>0</v>
      </c>
      <c r="AC9" s="23">
        <v>4.5999999999999999E-2</v>
      </c>
      <c r="AD9" s="23">
        <v>0</v>
      </c>
      <c r="AE9" s="23">
        <v>0</v>
      </c>
      <c r="AF9" s="23">
        <v>0</v>
      </c>
      <c r="AG9" s="23">
        <v>8.9999999999999993E-3</v>
      </c>
      <c r="AH9" s="23">
        <v>0</v>
      </c>
      <c r="AI9" s="23">
        <v>0</v>
      </c>
      <c r="AJ9" s="23">
        <v>4.0000000000000001E-3</v>
      </c>
      <c r="AK9" s="23">
        <v>0</v>
      </c>
      <c r="AL9" s="23">
        <v>0</v>
      </c>
      <c r="AM9" s="23">
        <v>3.2000000000000001E-2</v>
      </c>
      <c r="AN9" s="23">
        <v>0</v>
      </c>
      <c r="AO9" s="24">
        <v>7.4999999999999997E-2</v>
      </c>
    </row>
    <row r="10" spans="1:41">
      <c r="A10" s="29">
        <v>0</v>
      </c>
      <c r="B10" s="23">
        <v>0</v>
      </c>
      <c r="C10" s="23">
        <v>0.03</v>
      </c>
      <c r="D10" s="23">
        <v>0.113</v>
      </c>
      <c r="E10" s="23">
        <v>0</v>
      </c>
      <c r="F10" s="23">
        <v>6.9000000000000006E-2</v>
      </c>
      <c r="G10" s="23">
        <v>0</v>
      </c>
      <c r="H10" s="23">
        <v>0.06</v>
      </c>
      <c r="I10" s="23">
        <v>0</v>
      </c>
      <c r="J10" s="23">
        <v>0</v>
      </c>
      <c r="K10" s="23">
        <v>2.3E-2</v>
      </c>
      <c r="L10" s="23">
        <v>5.0000000000000001E-3</v>
      </c>
      <c r="M10" s="23">
        <v>3.2000000000000001E-2</v>
      </c>
      <c r="N10" s="23">
        <v>0</v>
      </c>
      <c r="O10" s="23">
        <v>0.109</v>
      </c>
      <c r="P10" s="23">
        <v>0</v>
      </c>
      <c r="Q10" s="23">
        <v>0</v>
      </c>
      <c r="R10" s="23">
        <v>0</v>
      </c>
      <c r="S10" s="23">
        <v>1.4999999999999999E-2</v>
      </c>
      <c r="T10" s="24">
        <v>0</v>
      </c>
      <c r="U10" s="10"/>
      <c r="V10" s="29">
        <v>0</v>
      </c>
      <c r="W10" s="23">
        <v>3.7999999999999999E-2</v>
      </c>
      <c r="X10" s="23">
        <v>0</v>
      </c>
      <c r="Y10" s="23">
        <v>0</v>
      </c>
      <c r="Z10" s="23">
        <v>0</v>
      </c>
      <c r="AA10" s="23">
        <v>0</v>
      </c>
      <c r="AB10" s="23">
        <v>0</v>
      </c>
      <c r="AC10" s="23">
        <v>0</v>
      </c>
      <c r="AD10" s="23">
        <v>6.0999999999999999E-2</v>
      </c>
      <c r="AE10" s="23">
        <v>6.7000000000000004E-2</v>
      </c>
      <c r="AF10" s="23">
        <v>8.0000000000000002E-3</v>
      </c>
      <c r="AG10" s="23">
        <v>3.3000000000000002E-2</v>
      </c>
      <c r="AH10" s="23">
        <v>3.9E-2</v>
      </c>
      <c r="AI10" s="23">
        <v>0</v>
      </c>
      <c r="AJ10" s="23">
        <v>0</v>
      </c>
      <c r="AK10" s="23">
        <v>0</v>
      </c>
      <c r="AL10" s="23">
        <v>0</v>
      </c>
      <c r="AM10" s="23">
        <v>0</v>
      </c>
      <c r="AN10" s="23">
        <v>0</v>
      </c>
      <c r="AO10" s="24">
        <v>0.11600000000000001</v>
      </c>
    </row>
    <row r="11" spans="1:41">
      <c r="A11" s="29">
        <v>0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0.157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3.9E-2</v>
      </c>
      <c r="P11" s="23">
        <v>0</v>
      </c>
      <c r="Q11" s="23">
        <v>0</v>
      </c>
      <c r="R11" s="23">
        <v>1.7999999999999999E-2</v>
      </c>
      <c r="S11" s="23">
        <v>0</v>
      </c>
      <c r="T11" s="24">
        <v>6.2E-2</v>
      </c>
      <c r="U11" s="10"/>
      <c r="V11" s="29">
        <v>0</v>
      </c>
      <c r="W11" s="23">
        <v>6.2E-2</v>
      </c>
      <c r="X11" s="23">
        <v>0</v>
      </c>
      <c r="Y11" s="23">
        <v>0</v>
      </c>
      <c r="Z11" s="23">
        <v>2.5999999999999999E-2</v>
      </c>
      <c r="AA11" s="23">
        <v>0</v>
      </c>
      <c r="AB11" s="23">
        <v>0</v>
      </c>
      <c r="AC11" s="23">
        <v>2.3E-2</v>
      </c>
      <c r="AD11" s="23">
        <v>0.107</v>
      </c>
      <c r="AE11" s="23">
        <v>0</v>
      </c>
      <c r="AF11" s="23">
        <v>0</v>
      </c>
      <c r="AG11" s="23">
        <v>0</v>
      </c>
      <c r="AH11" s="23">
        <v>0</v>
      </c>
      <c r="AI11" s="23">
        <v>0</v>
      </c>
      <c r="AJ11" s="23">
        <v>0</v>
      </c>
      <c r="AK11" s="23">
        <v>0.03</v>
      </c>
      <c r="AL11" s="23">
        <v>0</v>
      </c>
      <c r="AM11" s="23">
        <v>2.1999999999999999E-2</v>
      </c>
      <c r="AN11" s="23">
        <v>0</v>
      </c>
      <c r="AO11" s="24">
        <v>0</v>
      </c>
    </row>
    <row r="12" spans="1:41">
      <c r="A12" s="29">
        <v>0</v>
      </c>
      <c r="B12" s="23">
        <v>0</v>
      </c>
      <c r="C12" s="23">
        <v>0</v>
      </c>
      <c r="D12" s="23">
        <v>0</v>
      </c>
      <c r="E12" s="23">
        <v>0</v>
      </c>
      <c r="F12" s="23">
        <v>6.0999999999999999E-2</v>
      </c>
      <c r="G12" s="23">
        <v>1.4999999999999999E-2</v>
      </c>
      <c r="H12" s="23">
        <v>2.3E-2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4.9000000000000002E-2</v>
      </c>
      <c r="O12" s="23">
        <v>6.7000000000000004E-2</v>
      </c>
      <c r="P12" s="23">
        <v>0</v>
      </c>
      <c r="Q12" s="23">
        <v>0</v>
      </c>
      <c r="R12" s="23">
        <v>6.0999999999999999E-2</v>
      </c>
      <c r="S12" s="23">
        <v>0</v>
      </c>
      <c r="T12" s="24">
        <v>2.9000000000000001E-2</v>
      </c>
      <c r="U12" s="10"/>
      <c r="V12" s="29">
        <v>0.105</v>
      </c>
      <c r="W12" s="23">
        <v>0</v>
      </c>
      <c r="X12" s="23">
        <v>0</v>
      </c>
      <c r="Y12" s="23">
        <v>2.5999999999999999E-2</v>
      </c>
      <c r="Z12" s="23">
        <v>0</v>
      </c>
      <c r="AA12" s="23">
        <v>0.04</v>
      </c>
      <c r="AB12" s="23">
        <v>0</v>
      </c>
      <c r="AC12" s="23">
        <v>4.4999999999999998E-2</v>
      </c>
      <c r="AD12" s="23">
        <v>4.2999999999999997E-2</v>
      </c>
      <c r="AE12" s="23">
        <v>0</v>
      </c>
      <c r="AF12" s="23">
        <v>5.8000000000000003E-2</v>
      </c>
      <c r="AG12" s="23">
        <v>2.5000000000000001E-2</v>
      </c>
      <c r="AH12" s="23">
        <v>0</v>
      </c>
      <c r="AI12" s="23">
        <v>0</v>
      </c>
      <c r="AJ12" s="23">
        <v>2.7E-2</v>
      </c>
      <c r="AK12" s="23">
        <v>0</v>
      </c>
      <c r="AL12" s="23">
        <v>0.03</v>
      </c>
      <c r="AM12" s="23">
        <v>0</v>
      </c>
      <c r="AN12" s="23">
        <v>5.2999999999999999E-2</v>
      </c>
      <c r="AO12" s="24">
        <v>0</v>
      </c>
    </row>
    <row r="13" spans="1:41">
      <c r="A13" s="29">
        <v>7.4999999999999997E-2</v>
      </c>
      <c r="B13" s="23">
        <v>0</v>
      </c>
      <c r="C13" s="23">
        <v>7.1999999999999995E-2</v>
      </c>
      <c r="D13" s="23">
        <v>0</v>
      </c>
      <c r="E13" s="23">
        <v>0</v>
      </c>
      <c r="F13" s="23">
        <v>9.2999999999999999E-2</v>
      </c>
      <c r="G13" s="23">
        <v>0</v>
      </c>
      <c r="H13" s="23">
        <v>0.09</v>
      </c>
      <c r="I13" s="23">
        <v>0</v>
      </c>
      <c r="J13" s="23">
        <v>0</v>
      </c>
      <c r="K13" s="23">
        <v>3.1E-2</v>
      </c>
      <c r="L13" s="23">
        <v>0</v>
      </c>
      <c r="M13" s="23">
        <v>8.3000000000000004E-2</v>
      </c>
      <c r="N13" s="23">
        <v>0</v>
      </c>
      <c r="O13" s="23">
        <v>0.06</v>
      </c>
      <c r="P13" s="23">
        <v>0</v>
      </c>
      <c r="Q13" s="23">
        <v>5.1999999999999998E-2</v>
      </c>
      <c r="R13" s="23">
        <v>0.03</v>
      </c>
      <c r="S13" s="23">
        <v>0.153</v>
      </c>
      <c r="T13" s="24">
        <v>0</v>
      </c>
      <c r="U13" s="10"/>
      <c r="V13" s="29">
        <v>0</v>
      </c>
      <c r="W13" s="23">
        <v>0</v>
      </c>
      <c r="X13" s="23">
        <v>2.4E-2</v>
      </c>
      <c r="Y13" s="23">
        <v>0</v>
      </c>
      <c r="Z13" s="23">
        <v>0</v>
      </c>
      <c r="AA13" s="23">
        <v>0.128</v>
      </c>
      <c r="AB13" s="23">
        <v>0</v>
      </c>
      <c r="AC13" s="23">
        <v>0</v>
      </c>
      <c r="AD13" s="23">
        <v>0</v>
      </c>
      <c r="AE13" s="23">
        <v>1.7000000000000001E-2</v>
      </c>
      <c r="AF13" s="23">
        <v>0</v>
      </c>
      <c r="AG13" s="23">
        <v>8.5999999999999993E-2</v>
      </c>
      <c r="AH13" s="23">
        <v>0.03</v>
      </c>
      <c r="AI13" s="23">
        <v>0</v>
      </c>
      <c r="AJ13" s="23">
        <v>7.6999999999999999E-2</v>
      </c>
      <c r="AK13" s="23">
        <v>0</v>
      </c>
      <c r="AL13" s="23">
        <v>0.185</v>
      </c>
      <c r="AM13" s="23">
        <v>0.108</v>
      </c>
      <c r="AN13" s="23">
        <v>0.1</v>
      </c>
      <c r="AO13" s="24">
        <v>3.1E-2</v>
      </c>
    </row>
    <row r="14" spans="1:41">
      <c r="A14" s="29">
        <v>0</v>
      </c>
      <c r="B14" s="23">
        <v>3.0000000000000001E-3</v>
      </c>
      <c r="C14" s="23">
        <v>0</v>
      </c>
      <c r="D14" s="23">
        <v>4.4999999999999998E-2</v>
      </c>
      <c r="E14" s="23">
        <v>0</v>
      </c>
      <c r="F14" s="23">
        <v>0</v>
      </c>
      <c r="G14" s="23">
        <v>0</v>
      </c>
      <c r="H14" s="23">
        <v>0</v>
      </c>
      <c r="I14" s="23">
        <v>1.7000000000000001E-2</v>
      </c>
      <c r="J14" s="23">
        <v>6.3E-2</v>
      </c>
      <c r="K14" s="23">
        <v>0</v>
      </c>
      <c r="L14" s="23">
        <v>0</v>
      </c>
      <c r="M14" s="23">
        <v>0</v>
      </c>
      <c r="N14" s="23">
        <v>0</v>
      </c>
      <c r="O14" s="23">
        <v>3.7999999999999999E-2</v>
      </c>
      <c r="P14" s="23">
        <v>0</v>
      </c>
      <c r="Q14" s="23">
        <v>0</v>
      </c>
      <c r="R14" s="23">
        <v>3.4000000000000002E-2</v>
      </c>
      <c r="S14" s="23">
        <v>0</v>
      </c>
      <c r="T14" s="24">
        <v>0</v>
      </c>
      <c r="U14" s="10"/>
      <c r="V14" s="29">
        <v>0</v>
      </c>
      <c r="W14" s="23">
        <v>9.1999999999999998E-2</v>
      </c>
      <c r="X14" s="23">
        <v>1.4999999999999999E-2</v>
      </c>
      <c r="Y14" s="23">
        <v>0</v>
      </c>
      <c r="Z14" s="23">
        <v>0</v>
      </c>
      <c r="AA14" s="23">
        <v>0</v>
      </c>
      <c r="AB14" s="23">
        <v>3.2000000000000001E-2</v>
      </c>
      <c r="AC14" s="23">
        <v>0</v>
      </c>
      <c r="AD14" s="23">
        <v>2.3E-2</v>
      </c>
      <c r="AE14" s="23">
        <v>0.08</v>
      </c>
      <c r="AF14" s="23">
        <v>2.4E-2</v>
      </c>
      <c r="AG14" s="23">
        <v>0</v>
      </c>
      <c r="AH14" s="23">
        <v>4.5999999999999999E-2</v>
      </c>
      <c r="AI14" s="23">
        <v>0</v>
      </c>
      <c r="AJ14" s="23">
        <v>3.6999999999999998E-2</v>
      </c>
      <c r="AK14" s="23">
        <v>0</v>
      </c>
      <c r="AL14" s="23">
        <v>4.4999999999999998E-2</v>
      </c>
      <c r="AM14" s="23">
        <v>0</v>
      </c>
      <c r="AN14" s="23">
        <v>5.3999999999999999E-2</v>
      </c>
      <c r="AO14" s="24">
        <v>0</v>
      </c>
    </row>
    <row r="15" spans="1:41">
      <c r="A15" s="29">
        <v>5.5E-2</v>
      </c>
      <c r="B15" s="23">
        <v>0</v>
      </c>
      <c r="C15" s="23">
        <v>0</v>
      </c>
      <c r="D15" s="23">
        <v>0.06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0.112</v>
      </c>
      <c r="K15" s="23">
        <v>0</v>
      </c>
      <c r="L15" s="23">
        <v>0</v>
      </c>
      <c r="M15" s="23">
        <v>3.4000000000000002E-2</v>
      </c>
      <c r="N15" s="23">
        <v>0</v>
      </c>
      <c r="O15" s="23">
        <v>0</v>
      </c>
      <c r="P15" s="23">
        <v>0</v>
      </c>
      <c r="Q15" s="23">
        <v>8.0000000000000002E-3</v>
      </c>
      <c r="R15" s="23">
        <v>3.7999999999999999E-2</v>
      </c>
      <c r="S15" s="23">
        <v>0</v>
      </c>
      <c r="T15" s="24">
        <v>0</v>
      </c>
      <c r="U15" s="10"/>
      <c r="V15" s="29">
        <v>1.7000000000000001E-2</v>
      </c>
      <c r="W15" s="23">
        <v>0</v>
      </c>
      <c r="X15" s="23">
        <v>0</v>
      </c>
      <c r="Y15" s="23">
        <v>0</v>
      </c>
      <c r="Z15" s="23">
        <v>0</v>
      </c>
      <c r="AA15" s="23">
        <v>5.3999999999999999E-2</v>
      </c>
      <c r="AB15" s="23">
        <v>6.4000000000000001E-2</v>
      </c>
      <c r="AC15" s="23">
        <v>0</v>
      </c>
      <c r="AD15" s="23">
        <v>7.0000000000000007E-2</v>
      </c>
      <c r="AE15" s="23">
        <v>3.6999999999999998E-2</v>
      </c>
      <c r="AF15" s="23">
        <v>0.122</v>
      </c>
      <c r="AG15" s="23">
        <v>3.7999999999999999E-2</v>
      </c>
      <c r="AH15" s="23">
        <v>6.0999999999999999E-2</v>
      </c>
      <c r="AI15" s="23">
        <v>0</v>
      </c>
      <c r="AJ15" s="23">
        <v>0</v>
      </c>
      <c r="AK15" s="23">
        <v>0</v>
      </c>
      <c r="AL15" s="23">
        <v>0</v>
      </c>
      <c r="AM15" s="23">
        <v>0</v>
      </c>
      <c r="AN15" s="23">
        <v>3.1E-2</v>
      </c>
      <c r="AO15" s="24">
        <v>3.9E-2</v>
      </c>
    </row>
    <row r="16" spans="1:41">
      <c r="A16" s="29">
        <v>1.7999999999999999E-2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1.7000000000000001E-2</v>
      </c>
      <c r="J16" s="23">
        <v>0</v>
      </c>
      <c r="K16" s="23">
        <v>0</v>
      </c>
      <c r="L16" s="23">
        <v>0</v>
      </c>
      <c r="M16" s="23">
        <v>4.4999999999999998E-2</v>
      </c>
      <c r="N16" s="23">
        <v>2.8000000000000001E-2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4">
        <v>1.7999999999999999E-2</v>
      </c>
      <c r="U16" s="10"/>
      <c r="V16" s="29">
        <v>0</v>
      </c>
      <c r="W16" s="23">
        <v>4.9000000000000002E-2</v>
      </c>
      <c r="X16" s="23">
        <v>0</v>
      </c>
      <c r="Y16" s="23">
        <v>0</v>
      </c>
      <c r="Z16" s="23">
        <v>0</v>
      </c>
      <c r="AA16" s="23">
        <v>0</v>
      </c>
      <c r="AB16" s="23">
        <v>1.7000000000000001E-2</v>
      </c>
      <c r="AC16" s="23">
        <v>0</v>
      </c>
      <c r="AD16" s="23">
        <v>0</v>
      </c>
      <c r="AE16" s="23">
        <v>0.19700000000000001</v>
      </c>
      <c r="AF16" s="23">
        <v>0.01</v>
      </c>
      <c r="AG16" s="23">
        <v>2.4E-2</v>
      </c>
      <c r="AH16" s="23">
        <v>0</v>
      </c>
      <c r="AI16" s="23">
        <v>0</v>
      </c>
      <c r="AJ16" s="23">
        <v>5.7000000000000002E-2</v>
      </c>
      <c r="AK16" s="23">
        <v>0</v>
      </c>
      <c r="AL16" s="23">
        <v>0</v>
      </c>
      <c r="AM16" s="23">
        <v>0</v>
      </c>
      <c r="AN16" s="23">
        <v>0</v>
      </c>
      <c r="AO16" s="24">
        <v>0</v>
      </c>
    </row>
    <row r="17" spans="1:41">
      <c r="A17" s="29">
        <v>0</v>
      </c>
      <c r="B17" s="23">
        <v>0</v>
      </c>
      <c r="C17" s="23">
        <v>1.7999999999999999E-2</v>
      </c>
      <c r="D17" s="23">
        <v>4.8000000000000001E-2</v>
      </c>
      <c r="E17" s="23">
        <v>0</v>
      </c>
      <c r="F17" s="23">
        <v>0</v>
      </c>
      <c r="G17" s="23">
        <v>0</v>
      </c>
      <c r="H17" s="23">
        <v>0</v>
      </c>
      <c r="I17" s="23">
        <v>4.4999999999999998E-2</v>
      </c>
      <c r="J17" s="23">
        <v>9.4E-2</v>
      </c>
      <c r="K17" s="23">
        <v>0</v>
      </c>
      <c r="L17" s="23">
        <v>0</v>
      </c>
      <c r="M17" s="23">
        <v>3.9E-2</v>
      </c>
      <c r="N17" s="23">
        <v>0</v>
      </c>
      <c r="O17" s="23">
        <v>0</v>
      </c>
      <c r="P17" s="23">
        <v>3.4000000000000002E-2</v>
      </c>
      <c r="Q17" s="23">
        <v>4.5999999999999999E-2</v>
      </c>
      <c r="R17" s="23">
        <v>0</v>
      </c>
      <c r="S17" s="23">
        <v>2.5000000000000001E-2</v>
      </c>
      <c r="T17" s="24">
        <v>0</v>
      </c>
      <c r="U17" s="10"/>
      <c r="V17" s="29">
        <v>0</v>
      </c>
      <c r="W17" s="23">
        <v>0</v>
      </c>
      <c r="X17" s="23">
        <v>0</v>
      </c>
      <c r="Y17" s="23">
        <v>0</v>
      </c>
      <c r="Z17" s="23">
        <v>0</v>
      </c>
      <c r="AA17" s="23">
        <v>0</v>
      </c>
      <c r="AB17" s="23">
        <v>0.13300000000000001</v>
      </c>
      <c r="AC17" s="23">
        <v>0</v>
      </c>
      <c r="AD17" s="23">
        <v>0</v>
      </c>
      <c r="AE17" s="23">
        <v>4.7E-2</v>
      </c>
      <c r="AF17" s="23">
        <v>0</v>
      </c>
      <c r="AG17" s="23">
        <v>0</v>
      </c>
      <c r="AH17" s="23">
        <v>1.4999999999999999E-2</v>
      </c>
      <c r="AI17" s="23">
        <v>0</v>
      </c>
      <c r="AJ17" s="23">
        <v>4.1000000000000002E-2</v>
      </c>
      <c r="AK17" s="23">
        <v>0</v>
      </c>
      <c r="AL17" s="23">
        <v>0</v>
      </c>
      <c r="AM17" s="23">
        <v>4.7E-2</v>
      </c>
      <c r="AN17" s="23">
        <v>5.5E-2</v>
      </c>
      <c r="AO17" s="24">
        <v>2.9000000000000001E-2</v>
      </c>
    </row>
    <row r="18" spans="1:41">
      <c r="A18" s="29">
        <v>0</v>
      </c>
      <c r="B18" s="23">
        <v>0</v>
      </c>
      <c r="C18" s="23">
        <v>0</v>
      </c>
      <c r="D18" s="23">
        <v>3.3000000000000002E-2</v>
      </c>
      <c r="E18" s="23">
        <v>0</v>
      </c>
      <c r="F18" s="23">
        <v>3.1E-2</v>
      </c>
      <c r="G18" s="23">
        <v>0</v>
      </c>
      <c r="H18" s="23">
        <v>0</v>
      </c>
      <c r="I18" s="23">
        <v>0</v>
      </c>
      <c r="J18" s="23">
        <v>0</v>
      </c>
      <c r="K18" s="23">
        <v>2.1000000000000001E-2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3.2000000000000001E-2</v>
      </c>
      <c r="T18" s="24">
        <v>0</v>
      </c>
      <c r="U18" s="10"/>
      <c r="V18" s="29">
        <v>0</v>
      </c>
      <c r="W18" s="23">
        <v>0</v>
      </c>
      <c r="X18" s="23">
        <v>0</v>
      </c>
      <c r="Y18" s="23">
        <v>0</v>
      </c>
      <c r="Z18" s="23">
        <v>0</v>
      </c>
      <c r="AA18" s="23">
        <v>0.03</v>
      </c>
      <c r="AB18" s="23">
        <v>0</v>
      </c>
      <c r="AC18" s="23">
        <v>3.6999999999999998E-2</v>
      </c>
      <c r="AD18" s="23">
        <v>0</v>
      </c>
      <c r="AE18" s="23">
        <v>5.3999999999999999E-2</v>
      </c>
      <c r="AF18" s="23">
        <v>3.2000000000000001E-2</v>
      </c>
      <c r="AG18" s="23">
        <v>0</v>
      </c>
      <c r="AH18" s="23">
        <v>1.4999999999999999E-2</v>
      </c>
      <c r="AI18" s="23">
        <v>0</v>
      </c>
      <c r="AJ18" s="23">
        <v>0</v>
      </c>
      <c r="AK18" s="23">
        <v>2.8000000000000001E-2</v>
      </c>
      <c r="AL18" s="23">
        <v>0</v>
      </c>
      <c r="AM18" s="23">
        <v>9.9000000000000005E-2</v>
      </c>
      <c r="AN18" s="23">
        <v>1.2999999999999999E-2</v>
      </c>
      <c r="AO18" s="24">
        <v>0</v>
      </c>
    </row>
    <row r="19" spans="1:41">
      <c r="A19" s="29">
        <v>0</v>
      </c>
      <c r="B19" s="23">
        <v>5.3999999999999999E-2</v>
      </c>
      <c r="C19" s="23">
        <v>7.0999999999999994E-2</v>
      </c>
      <c r="D19" s="23">
        <v>0</v>
      </c>
      <c r="E19" s="23">
        <v>0</v>
      </c>
      <c r="F19" s="23">
        <v>0</v>
      </c>
      <c r="G19" s="23">
        <v>0</v>
      </c>
      <c r="H19" s="23">
        <v>0.06</v>
      </c>
      <c r="I19" s="23">
        <v>0</v>
      </c>
      <c r="J19" s="23">
        <v>0</v>
      </c>
      <c r="K19" s="23">
        <v>0</v>
      </c>
      <c r="L19" s="23">
        <v>0</v>
      </c>
      <c r="M19" s="23">
        <v>2.8000000000000001E-2</v>
      </c>
      <c r="N19" s="23">
        <v>5.5E-2</v>
      </c>
      <c r="O19" s="23">
        <v>0</v>
      </c>
      <c r="P19" s="23">
        <v>2.8000000000000001E-2</v>
      </c>
      <c r="Q19" s="23">
        <v>2.7E-2</v>
      </c>
      <c r="R19" s="23">
        <v>0</v>
      </c>
      <c r="S19" s="23">
        <v>0</v>
      </c>
      <c r="T19" s="24">
        <v>0</v>
      </c>
      <c r="U19" s="10"/>
      <c r="V19" s="29">
        <v>2.5999999999999999E-2</v>
      </c>
      <c r="W19" s="23">
        <v>3.3000000000000002E-2</v>
      </c>
      <c r="X19" s="23">
        <v>0</v>
      </c>
      <c r="Y19" s="23">
        <v>0.02</v>
      </c>
      <c r="Z19" s="23">
        <v>0</v>
      </c>
      <c r="AA19" s="23">
        <v>5.8000000000000003E-2</v>
      </c>
      <c r="AB19" s="23">
        <v>8.4000000000000005E-2</v>
      </c>
      <c r="AC19" s="23">
        <v>0</v>
      </c>
      <c r="AD19" s="23">
        <v>8.4000000000000005E-2</v>
      </c>
      <c r="AE19" s="23">
        <v>4.8000000000000001E-2</v>
      </c>
      <c r="AF19" s="23">
        <v>0</v>
      </c>
      <c r="AG19" s="23">
        <v>5.1999999999999998E-2</v>
      </c>
      <c r="AH19" s="23">
        <v>4.3999999999999997E-2</v>
      </c>
      <c r="AI19" s="23">
        <v>0</v>
      </c>
      <c r="AJ19" s="23">
        <v>0</v>
      </c>
      <c r="AK19" s="23">
        <v>8.3000000000000004E-2</v>
      </c>
      <c r="AL19" s="23">
        <v>5.2999999999999999E-2</v>
      </c>
      <c r="AM19" s="23">
        <v>0</v>
      </c>
      <c r="AN19" s="23">
        <v>0</v>
      </c>
      <c r="AO19" s="24">
        <v>2.3E-2</v>
      </c>
    </row>
    <row r="20" spans="1:41">
      <c r="A20" s="29">
        <v>0</v>
      </c>
      <c r="B20" s="23">
        <v>8.0000000000000002E-3</v>
      </c>
      <c r="C20" s="23">
        <v>0</v>
      </c>
      <c r="D20" s="23">
        <v>8.5000000000000006E-2</v>
      </c>
      <c r="E20" s="23">
        <v>2.9000000000000001E-2</v>
      </c>
      <c r="F20" s="23">
        <v>0</v>
      </c>
      <c r="G20" s="23">
        <v>0</v>
      </c>
      <c r="H20" s="23">
        <v>6.0999999999999999E-2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0.106</v>
      </c>
      <c r="O20" s="23">
        <v>0</v>
      </c>
      <c r="P20" s="23">
        <v>2.5000000000000001E-2</v>
      </c>
      <c r="Q20" s="23">
        <v>0</v>
      </c>
      <c r="R20" s="23">
        <v>0</v>
      </c>
      <c r="S20" s="23">
        <v>0</v>
      </c>
      <c r="T20" s="24">
        <v>0</v>
      </c>
      <c r="U20" s="10"/>
      <c r="V20" s="29">
        <v>0</v>
      </c>
      <c r="W20" s="23">
        <v>3.1E-2</v>
      </c>
      <c r="X20" s="23">
        <v>0</v>
      </c>
      <c r="Y20" s="23">
        <v>0</v>
      </c>
      <c r="Z20" s="23">
        <v>0</v>
      </c>
      <c r="AA20" s="23">
        <v>4.8000000000000001E-2</v>
      </c>
      <c r="AB20" s="23">
        <v>1.9E-2</v>
      </c>
      <c r="AC20" s="23">
        <v>0</v>
      </c>
      <c r="AD20" s="23">
        <v>7.0000000000000007E-2</v>
      </c>
      <c r="AE20" s="23">
        <v>0</v>
      </c>
      <c r="AF20" s="23">
        <v>0</v>
      </c>
      <c r="AG20" s="23">
        <v>0.12</v>
      </c>
      <c r="AH20" s="23">
        <v>0</v>
      </c>
      <c r="AI20" s="23">
        <v>3.9E-2</v>
      </c>
      <c r="AJ20" s="23">
        <v>0</v>
      </c>
      <c r="AK20" s="23">
        <v>5.8000000000000003E-2</v>
      </c>
      <c r="AL20" s="23">
        <v>3.3000000000000002E-2</v>
      </c>
      <c r="AM20" s="23">
        <v>0</v>
      </c>
      <c r="AN20" s="23">
        <v>7.0000000000000007E-2</v>
      </c>
      <c r="AO20" s="24">
        <v>6.3E-2</v>
      </c>
    </row>
    <row r="21" spans="1:41">
      <c r="A21" s="29">
        <v>0</v>
      </c>
      <c r="B21" s="23">
        <v>0</v>
      </c>
      <c r="C21" s="23">
        <v>4.3999999999999997E-2</v>
      </c>
      <c r="D21" s="23">
        <v>1.4999999999999999E-2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6.4000000000000001E-2</v>
      </c>
      <c r="L21" s="23">
        <v>0</v>
      </c>
      <c r="M21" s="23">
        <v>0</v>
      </c>
      <c r="N21" s="23">
        <v>0</v>
      </c>
      <c r="O21" s="23">
        <v>0</v>
      </c>
      <c r="P21" s="23">
        <v>0.03</v>
      </c>
      <c r="Q21" s="23">
        <v>0</v>
      </c>
      <c r="R21" s="23">
        <v>0</v>
      </c>
      <c r="S21" s="23">
        <v>0</v>
      </c>
      <c r="T21" s="24">
        <v>0</v>
      </c>
      <c r="U21" s="10"/>
      <c r="V21" s="29">
        <v>0</v>
      </c>
      <c r="W21" s="23">
        <v>0</v>
      </c>
      <c r="X21" s="23">
        <v>9.7000000000000003E-2</v>
      </c>
      <c r="Y21" s="23">
        <v>0</v>
      </c>
      <c r="Z21" s="23">
        <v>0</v>
      </c>
      <c r="AA21" s="23">
        <v>5.2999999999999999E-2</v>
      </c>
      <c r="AB21" s="23">
        <v>0</v>
      </c>
      <c r="AC21" s="23">
        <v>0</v>
      </c>
      <c r="AD21" s="23">
        <v>0.13</v>
      </c>
      <c r="AE21" s="23">
        <v>5.6000000000000001E-2</v>
      </c>
      <c r="AF21" s="23">
        <v>0</v>
      </c>
      <c r="AG21" s="23">
        <v>2.3E-2</v>
      </c>
      <c r="AH21" s="23">
        <v>0.06</v>
      </c>
      <c r="AI21" s="23">
        <v>7.9000000000000001E-2</v>
      </c>
      <c r="AJ21" s="23">
        <v>5.1999999999999998E-2</v>
      </c>
      <c r="AK21" s="23">
        <v>2.4E-2</v>
      </c>
      <c r="AL21" s="23">
        <v>0</v>
      </c>
      <c r="AM21" s="23">
        <v>0</v>
      </c>
      <c r="AN21" s="23">
        <v>0</v>
      </c>
      <c r="AO21" s="24">
        <v>7.3999999999999996E-2</v>
      </c>
    </row>
    <row r="22" spans="1:41">
      <c r="A22" s="29">
        <v>0</v>
      </c>
      <c r="B22" s="23">
        <v>0</v>
      </c>
      <c r="C22" s="23">
        <v>0</v>
      </c>
      <c r="D22" s="23">
        <v>6.2E-2</v>
      </c>
      <c r="E22" s="30">
        <v>4.2269999999999997E-4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6.7000000000000004E-2</v>
      </c>
      <c r="L22" s="23">
        <v>0</v>
      </c>
      <c r="M22" s="23">
        <v>0</v>
      </c>
      <c r="N22" s="23">
        <v>7.0000000000000001E-3</v>
      </c>
      <c r="O22" s="23">
        <v>0</v>
      </c>
      <c r="P22" s="23">
        <v>3.1E-2</v>
      </c>
      <c r="Q22" s="23">
        <v>0</v>
      </c>
      <c r="R22" s="23">
        <v>0</v>
      </c>
      <c r="S22" s="23">
        <v>0</v>
      </c>
      <c r="T22" s="24">
        <v>0</v>
      </c>
      <c r="U22" s="10"/>
      <c r="V22" s="29">
        <v>0</v>
      </c>
      <c r="W22" s="23">
        <v>6.0999999999999999E-2</v>
      </c>
      <c r="X22" s="23">
        <v>7.3999999999999996E-2</v>
      </c>
      <c r="Y22" s="23">
        <v>3.6999999999999998E-2</v>
      </c>
      <c r="Z22" s="23">
        <v>0</v>
      </c>
      <c r="AA22" s="23">
        <v>0</v>
      </c>
      <c r="AB22" s="23">
        <v>0</v>
      </c>
      <c r="AC22" s="23">
        <v>2.5000000000000001E-2</v>
      </c>
      <c r="AD22" s="23">
        <v>0</v>
      </c>
      <c r="AE22" s="23">
        <v>3.9E-2</v>
      </c>
      <c r="AF22" s="23">
        <v>0</v>
      </c>
      <c r="AG22" s="23">
        <v>0</v>
      </c>
      <c r="AH22" s="23">
        <v>3.2000000000000001E-2</v>
      </c>
      <c r="AI22" s="23">
        <v>1.9E-2</v>
      </c>
      <c r="AJ22" s="23">
        <v>0</v>
      </c>
      <c r="AK22" s="23">
        <v>0</v>
      </c>
      <c r="AL22" s="23">
        <v>4.4999999999999998E-2</v>
      </c>
      <c r="AM22" s="23">
        <v>8.5000000000000006E-2</v>
      </c>
      <c r="AN22" s="23">
        <v>0</v>
      </c>
      <c r="AO22" s="24">
        <v>0</v>
      </c>
    </row>
    <row r="23" spans="1:41">
      <c r="A23" s="29">
        <v>0</v>
      </c>
      <c r="B23" s="23">
        <v>0</v>
      </c>
      <c r="C23" s="23">
        <v>0</v>
      </c>
      <c r="D23" s="23">
        <v>8.4000000000000005E-2</v>
      </c>
      <c r="E23" s="23">
        <v>0</v>
      </c>
      <c r="F23" s="23">
        <v>0</v>
      </c>
      <c r="G23" s="23">
        <v>2.5999999999999999E-2</v>
      </c>
      <c r="H23" s="23">
        <v>2.7E-2</v>
      </c>
      <c r="I23" s="23">
        <v>6.0999999999999999E-2</v>
      </c>
      <c r="J23" s="23">
        <v>0</v>
      </c>
      <c r="K23" s="23">
        <v>0.182</v>
      </c>
      <c r="L23" s="23">
        <v>2.4E-2</v>
      </c>
      <c r="M23" s="23">
        <v>0</v>
      </c>
      <c r="N23" s="23">
        <v>4.2999999999999997E-2</v>
      </c>
      <c r="O23" s="23">
        <v>0</v>
      </c>
      <c r="P23" s="23">
        <v>0</v>
      </c>
      <c r="Q23" s="23">
        <v>3.7999999999999999E-2</v>
      </c>
      <c r="R23" s="23">
        <v>4.4999999999999998E-2</v>
      </c>
      <c r="S23" s="23">
        <v>0</v>
      </c>
      <c r="T23" s="24">
        <v>0</v>
      </c>
      <c r="U23" s="10"/>
      <c r="V23" s="29">
        <v>3.1E-2</v>
      </c>
      <c r="W23" s="23">
        <v>0.13400000000000001</v>
      </c>
      <c r="X23" s="23">
        <v>0</v>
      </c>
      <c r="Y23" s="23">
        <v>0</v>
      </c>
      <c r="Z23" s="23">
        <v>0.03</v>
      </c>
      <c r="AA23" s="23">
        <v>0</v>
      </c>
      <c r="AB23" s="23">
        <v>0</v>
      </c>
      <c r="AC23" s="23">
        <v>0</v>
      </c>
      <c r="AD23" s="23">
        <v>0</v>
      </c>
      <c r="AE23" s="23">
        <v>0</v>
      </c>
      <c r="AF23" s="23">
        <v>0</v>
      </c>
      <c r="AG23" s="23">
        <v>3.6999999999999998E-2</v>
      </c>
      <c r="AH23" s="23">
        <v>0</v>
      </c>
      <c r="AI23" s="23">
        <v>8.0000000000000002E-3</v>
      </c>
      <c r="AJ23" s="23">
        <v>0</v>
      </c>
      <c r="AK23" s="23">
        <v>0</v>
      </c>
      <c r="AL23" s="23">
        <v>0</v>
      </c>
      <c r="AM23" s="23">
        <v>0</v>
      </c>
      <c r="AN23" s="23">
        <v>0</v>
      </c>
      <c r="AO23" s="24">
        <v>0</v>
      </c>
    </row>
    <row r="24" spans="1:41">
      <c r="A24" s="29">
        <v>0.05</v>
      </c>
      <c r="B24" s="23">
        <v>0</v>
      </c>
      <c r="C24" s="23">
        <v>7.8E-2</v>
      </c>
      <c r="D24" s="23">
        <v>0</v>
      </c>
      <c r="E24" s="23">
        <v>0.01</v>
      </c>
      <c r="F24" s="23">
        <v>2.8000000000000001E-2</v>
      </c>
      <c r="G24" s="23">
        <v>3.1E-2</v>
      </c>
      <c r="H24" s="23">
        <v>0</v>
      </c>
      <c r="I24" s="23">
        <v>0</v>
      </c>
      <c r="J24" s="23">
        <v>0.123</v>
      </c>
      <c r="K24" s="23">
        <v>4.8000000000000001E-2</v>
      </c>
      <c r="L24" s="23">
        <v>7.3999999999999996E-2</v>
      </c>
      <c r="M24" s="23">
        <v>0</v>
      </c>
      <c r="N24" s="23">
        <v>0</v>
      </c>
      <c r="O24" s="23">
        <v>0</v>
      </c>
      <c r="P24" s="23">
        <v>0</v>
      </c>
      <c r="Q24" s="23">
        <v>3.9E-2</v>
      </c>
      <c r="R24" s="23">
        <v>0</v>
      </c>
      <c r="S24" s="23">
        <v>0</v>
      </c>
      <c r="T24" s="24">
        <v>0.04</v>
      </c>
      <c r="U24" s="10"/>
      <c r="V24" s="29">
        <v>0</v>
      </c>
      <c r="W24" s="23">
        <v>0</v>
      </c>
      <c r="X24" s="23">
        <v>0</v>
      </c>
      <c r="Y24" s="23">
        <v>0</v>
      </c>
      <c r="Z24" s="23">
        <v>0</v>
      </c>
      <c r="AA24" s="23">
        <v>0</v>
      </c>
      <c r="AB24" s="23">
        <v>3.6999999999999998E-2</v>
      </c>
      <c r="AC24" s="23">
        <v>0.1</v>
      </c>
      <c r="AD24" s="23">
        <v>0</v>
      </c>
      <c r="AE24" s="23">
        <v>0</v>
      </c>
      <c r="AF24" s="23">
        <v>4.4999999999999998E-2</v>
      </c>
      <c r="AG24" s="23">
        <v>0.123</v>
      </c>
      <c r="AH24" s="23">
        <v>0</v>
      </c>
      <c r="AI24" s="23">
        <v>4.5999999999999999E-2</v>
      </c>
      <c r="AJ24" s="23">
        <v>0</v>
      </c>
      <c r="AK24" s="23">
        <v>0</v>
      </c>
      <c r="AL24" s="23">
        <v>5.5E-2</v>
      </c>
      <c r="AM24" s="23">
        <v>7.6999999999999999E-2</v>
      </c>
      <c r="AN24" s="23">
        <v>4.8000000000000001E-2</v>
      </c>
      <c r="AO24" s="24">
        <v>0</v>
      </c>
    </row>
    <row r="25" spans="1:41">
      <c r="A25" s="29">
        <v>0.12</v>
      </c>
      <c r="B25" s="23">
        <v>0</v>
      </c>
      <c r="C25" s="23">
        <v>3.3000000000000002E-2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4.4999999999999998E-2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4">
        <v>0</v>
      </c>
      <c r="U25" s="10"/>
      <c r="V25" s="29">
        <v>0</v>
      </c>
      <c r="W25" s="23">
        <v>0</v>
      </c>
      <c r="X25" s="23">
        <v>0</v>
      </c>
      <c r="Y25" s="23">
        <v>0</v>
      </c>
      <c r="Z25" s="23">
        <v>0</v>
      </c>
      <c r="AA25" s="23">
        <v>0</v>
      </c>
      <c r="AB25" s="23">
        <v>0</v>
      </c>
      <c r="AC25" s="23">
        <v>0</v>
      </c>
      <c r="AD25" s="23">
        <v>0</v>
      </c>
      <c r="AE25" s="23">
        <v>0</v>
      </c>
      <c r="AF25" s="23">
        <v>5.2999999999999999E-2</v>
      </c>
      <c r="AG25" s="23">
        <v>0</v>
      </c>
      <c r="AH25" s="23">
        <v>0</v>
      </c>
      <c r="AI25" s="23">
        <v>0</v>
      </c>
      <c r="AJ25" s="23">
        <v>0</v>
      </c>
      <c r="AK25" s="23">
        <v>0</v>
      </c>
      <c r="AL25" s="23">
        <v>3.1E-2</v>
      </c>
      <c r="AM25" s="23">
        <v>0</v>
      </c>
      <c r="AN25" s="23">
        <v>0</v>
      </c>
      <c r="AO25" s="24">
        <v>0</v>
      </c>
    </row>
    <row r="26" spans="1:41">
      <c r="A26" s="29">
        <v>0</v>
      </c>
      <c r="B26" s="23">
        <v>0</v>
      </c>
      <c r="C26" s="23">
        <v>0.114</v>
      </c>
      <c r="D26" s="23">
        <v>0</v>
      </c>
      <c r="E26" s="23">
        <v>0</v>
      </c>
      <c r="F26" s="23">
        <v>0</v>
      </c>
      <c r="G26" s="23">
        <v>2.9000000000000001E-2</v>
      </c>
      <c r="H26" s="23">
        <v>4.7E-2</v>
      </c>
      <c r="I26" s="23">
        <v>4.4999999999999998E-2</v>
      </c>
      <c r="J26" s="23">
        <v>0</v>
      </c>
      <c r="K26" s="23">
        <v>0</v>
      </c>
      <c r="L26" s="23">
        <v>0</v>
      </c>
      <c r="M26" s="30">
        <v>7.5069999999999998E-5</v>
      </c>
      <c r="N26" s="23">
        <v>0.03</v>
      </c>
      <c r="O26" s="23">
        <v>0</v>
      </c>
      <c r="P26" s="23">
        <v>2.1999999999999999E-2</v>
      </c>
      <c r="Q26" s="23">
        <v>0</v>
      </c>
      <c r="R26" s="23">
        <v>0</v>
      </c>
      <c r="S26" s="23">
        <v>8.9999999999999993E-3</v>
      </c>
      <c r="T26" s="24">
        <v>0</v>
      </c>
      <c r="U26" s="10"/>
      <c r="V26" s="29">
        <v>0.12</v>
      </c>
      <c r="W26" s="23">
        <v>0</v>
      </c>
      <c r="X26" s="23">
        <v>3.2000000000000001E-2</v>
      </c>
      <c r="Y26" s="23">
        <v>0</v>
      </c>
      <c r="Z26" s="23">
        <v>0</v>
      </c>
      <c r="AA26" s="23">
        <v>0</v>
      </c>
      <c r="AB26" s="23">
        <v>0</v>
      </c>
      <c r="AC26" s="23">
        <v>3.2000000000000001E-2</v>
      </c>
      <c r="AD26" s="23">
        <v>0</v>
      </c>
      <c r="AE26" s="23">
        <v>0</v>
      </c>
      <c r="AF26" s="23">
        <v>0</v>
      </c>
      <c r="AG26" s="23">
        <v>3.5999999999999997E-2</v>
      </c>
      <c r="AH26" s="23">
        <v>0</v>
      </c>
      <c r="AI26" s="23">
        <v>0</v>
      </c>
      <c r="AJ26" s="23">
        <v>2.8000000000000001E-2</v>
      </c>
      <c r="AK26" s="23">
        <v>0</v>
      </c>
      <c r="AL26" s="23">
        <v>0</v>
      </c>
      <c r="AM26" s="23">
        <v>0</v>
      </c>
      <c r="AN26" s="23">
        <v>0</v>
      </c>
      <c r="AO26" s="24">
        <v>3.5000000000000003E-2</v>
      </c>
    </row>
    <row r="27" spans="1:41">
      <c r="A27" s="29">
        <v>0</v>
      </c>
      <c r="B27" s="23">
        <v>0</v>
      </c>
      <c r="C27" s="23">
        <v>7.6999999999999999E-2</v>
      </c>
      <c r="D27" s="23">
        <v>7.9000000000000001E-2</v>
      </c>
      <c r="E27" s="23">
        <v>0</v>
      </c>
      <c r="F27" s="23">
        <v>0</v>
      </c>
      <c r="G27" s="23">
        <v>0</v>
      </c>
      <c r="H27" s="23">
        <v>0</v>
      </c>
      <c r="I27" s="23">
        <v>4.2000000000000003E-2</v>
      </c>
      <c r="J27" s="23">
        <v>3.5000000000000003E-2</v>
      </c>
      <c r="K27" s="23">
        <v>5.2999999999999999E-2</v>
      </c>
      <c r="L27" s="23">
        <v>2.4E-2</v>
      </c>
      <c r="M27" s="23">
        <v>0</v>
      </c>
      <c r="N27" s="23">
        <v>0</v>
      </c>
      <c r="O27" s="23">
        <v>0.05</v>
      </c>
      <c r="P27" s="23">
        <v>0</v>
      </c>
      <c r="Q27" s="23">
        <v>0</v>
      </c>
      <c r="R27" s="23">
        <v>0</v>
      </c>
      <c r="S27" s="23">
        <v>0.08</v>
      </c>
      <c r="T27" s="24">
        <v>0</v>
      </c>
      <c r="U27" s="10"/>
      <c r="V27" s="29">
        <v>8.1000000000000003E-2</v>
      </c>
      <c r="W27" s="23">
        <v>0</v>
      </c>
      <c r="X27" s="23">
        <v>0</v>
      </c>
      <c r="Y27" s="23">
        <v>0</v>
      </c>
      <c r="Z27" s="23">
        <v>2.4E-2</v>
      </c>
      <c r="AA27" s="23">
        <v>0</v>
      </c>
      <c r="AB27" s="23">
        <v>0</v>
      </c>
      <c r="AC27" s="23">
        <v>2.5000000000000001E-2</v>
      </c>
      <c r="AD27" s="23">
        <v>0</v>
      </c>
      <c r="AE27" s="23">
        <v>2.8000000000000001E-2</v>
      </c>
      <c r="AF27" s="23">
        <v>4.4999999999999998E-2</v>
      </c>
      <c r="AG27" s="23">
        <v>0</v>
      </c>
      <c r="AH27" s="23">
        <v>0</v>
      </c>
      <c r="AI27" s="23">
        <v>0</v>
      </c>
      <c r="AJ27" s="23">
        <v>0</v>
      </c>
      <c r="AK27" s="23">
        <v>0</v>
      </c>
      <c r="AL27" s="23">
        <v>0.114</v>
      </c>
      <c r="AM27" s="23">
        <v>0</v>
      </c>
      <c r="AN27" s="23">
        <v>0</v>
      </c>
      <c r="AO27" s="24">
        <v>3.1E-2</v>
      </c>
    </row>
    <row r="28" spans="1:41">
      <c r="A28" s="29">
        <v>4.8000000000000001E-2</v>
      </c>
      <c r="B28" s="23">
        <v>0</v>
      </c>
      <c r="C28" s="23">
        <v>0.05</v>
      </c>
      <c r="D28" s="23">
        <v>0</v>
      </c>
      <c r="E28" s="23">
        <v>0</v>
      </c>
      <c r="F28" s="23">
        <v>0</v>
      </c>
      <c r="G28" s="23">
        <v>7.4999999999999997E-2</v>
      </c>
      <c r="H28" s="23">
        <v>0.151</v>
      </c>
      <c r="I28" s="23">
        <v>0</v>
      </c>
      <c r="J28" s="23">
        <v>0</v>
      </c>
      <c r="K28" s="23">
        <v>2.4E-2</v>
      </c>
      <c r="L28" s="23">
        <v>7.5999999999999998E-2</v>
      </c>
      <c r="M28" s="23">
        <v>4.3999999999999997E-2</v>
      </c>
      <c r="N28" s="23">
        <v>0</v>
      </c>
      <c r="O28" s="23">
        <v>0</v>
      </c>
      <c r="P28" s="23">
        <v>0</v>
      </c>
      <c r="Q28" s="23">
        <v>0</v>
      </c>
      <c r="R28" s="30">
        <v>3.946E-4</v>
      </c>
      <c r="S28" s="23">
        <v>0</v>
      </c>
      <c r="T28" s="24">
        <v>0</v>
      </c>
      <c r="U28" s="10"/>
      <c r="V28" s="29">
        <v>0</v>
      </c>
      <c r="W28" s="23">
        <v>0</v>
      </c>
      <c r="X28" s="23">
        <v>4.3999999999999997E-2</v>
      </c>
      <c r="Y28" s="23">
        <v>2.3E-2</v>
      </c>
      <c r="Z28" s="23">
        <v>1.2999999999999999E-2</v>
      </c>
      <c r="AA28" s="23">
        <v>0</v>
      </c>
      <c r="AB28" s="23">
        <v>0</v>
      </c>
      <c r="AC28" s="23">
        <v>5.5E-2</v>
      </c>
      <c r="AD28" s="23">
        <v>0</v>
      </c>
      <c r="AE28" s="23">
        <v>0</v>
      </c>
      <c r="AF28" s="23">
        <v>0</v>
      </c>
      <c r="AG28" s="23">
        <v>5.0000000000000001E-3</v>
      </c>
      <c r="AH28" s="23">
        <v>0.03</v>
      </c>
      <c r="AI28" s="23">
        <v>0</v>
      </c>
      <c r="AJ28" s="23">
        <v>0</v>
      </c>
      <c r="AK28" s="23">
        <v>0</v>
      </c>
      <c r="AL28" s="23">
        <v>0</v>
      </c>
      <c r="AM28" s="23">
        <v>0</v>
      </c>
      <c r="AN28" s="23">
        <v>0</v>
      </c>
      <c r="AO28" s="24">
        <v>0</v>
      </c>
    </row>
    <row r="29" spans="1:41">
      <c r="A29" s="29">
        <v>0</v>
      </c>
      <c r="B29" s="23">
        <v>0</v>
      </c>
      <c r="C29" s="23">
        <v>0</v>
      </c>
      <c r="D29" s="23">
        <v>0</v>
      </c>
      <c r="E29" s="23">
        <v>2.7E-2</v>
      </c>
      <c r="F29" s="23">
        <v>0</v>
      </c>
      <c r="G29" s="23">
        <v>0</v>
      </c>
      <c r="H29" s="23">
        <v>0.122</v>
      </c>
      <c r="I29" s="23">
        <v>0</v>
      </c>
      <c r="J29" s="23">
        <v>8.3000000000000004E-2</v>
      </c>
      <c r="K29" s="23">
        <v>0</v>
      </c>
      <c r="L29" s="23">
        <v>0</v>
      </c>
      <c r="M29" s="23">
        <v>1.4999999999999999E-2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4">
        <v>0.124</v>
      </c>
      <c r="U29" s="10"/>
      <c r="V29" s="29">
        <v>7.0000000000000007E-2</v>
      </c>
      <c r="W29" s="23">
        <v>0</v>
      </c>
      <c r="X29" s="23">
        <v>0</v>
      </c>
      <c r="Y29" s="23">
        <v>0</v>
      </c>
      <c r="Z29" s="23">
        <v>0</v>
      </c>
      <c r="AA29" s="23">
        <v>0</v>
      </c>
      <c r="AB29" s="23">
        <v>8.8999999999999996E-2</v>
      </c>
      <c r="AC29" s="23">
        <v>3.3000000000000002E-2</v>
      </c>
      <c r="AD29" s="23">
        <v>7.0000000000000007E-2</v>
      </c>
      <c r="AE29" s="23">
        <v>0</v>
      </c>
      <c r="AF29" s="23">
        <v>0</v>
      </c>
      <c r="AG29" s="23">
        <v>7.0999999999999994E-2</v>
      </c>
      <c r="AH29" s="23">
        <v>0</v>
      </c>
      <c r="AI29" s="23">
        <v>2.7E-2</v>
      </c>
      <c r="AJ29" s="23">
        <v>6.3E-2</v>
      </c>
      <c r="AK29" s="23">
        <v>0</v>
      </c>
      <c r="AL29" s="23">
        <v>5.5E-2</v>
      </c>
      <c r="AM29" s="23">
        <v>0</v>
      </c>
      <c r="AN29" s="23">
        <v>7.6999999999999999E-2</v>
      </c>
      <c r="AO29" s="24">
        <v>4.8000000000000001E-2</v>
      </c>
    </row>
    <row r="30" spans="1:41">
      <c r="A30" s="29">
        <v>0</v>
      </c>
      <c r="B30" s="23">
        <v>0</v>
      </c>
      <c r="C30" s="23">
        <v>0</v>
      </c>
      <c r="D30" s="23">
        <v>4.1000000000000002E-2</v>
      </c>
      <c r="E30" s="23">
        <v>0</v>
      </c>
      <c r="F30" s="23">
        <v>0</v>
      </c>
      <c r="G30" s="23">
        <v>7.3999999999999996E-2</v>
      </c>
      <c r="H30" s="23">
        <v>8.2000000000000003E-2</v>
      </c>
      <c r="I30" s="23">
        <v>0</v>
      </c>
      <c r="J30" s="23">
        <v>3.4000000000000002E-2</v>
      </c>
      <c r="K30" s="23">
        <v>0</v>
      </c>
      <c r="L30" s="23">
        <v>0.123</v>
      </c>
      <c r="M30" s="23">
        <v>0</v>
      </c>
      <c r="N30" s="23">
        <v>0</v>
      </c>
      <c r="O30" s="23">
        <v>0</v>
      </c>
      <c r="P30" s="23">
        <v>0</v>
      </c>
      <c r="Q30" s="23">
        <v>8.3000000000000004E-2</v>
      </c>
      <c r="R30" s="23">
        <v>1.2999999999999999E-2</v>
      </c>
      <c r="S30" s="23">
        <v>0</v>
      </c>
      <c r="T30" s="24">
        <v>0</v>
      </c>
      <c r="U30" s="10"/>
      <c r="V30" s="29">
        <v>5.0999999999999997E-2</v>
      </c>
      <c r="W30" s="23">
        <v>1.6E-2</v>
      </c>
      <c r="X30" s="23">
        <v>4.8000000000000001E-2</v>
      </c>
      <c r="Y30" s="23">
        <v>0</v>
      </c>
      <c r="Z30" s="23">
        <v>0</v>
      </c>
      <c r="AA30" s="23">
        <v>0</v>
      </c>
      <c r="AB30" s="23">
        <v>0</v>
      </c>
      <c r="AC30" s="23">
        <v>3.3000000000000002E-2</v>
      </c>
      <c r="AD30" s="23">
        <v>0.12</v>
      </c>
      <c r="AE30" s="23">
        <v>2.5000000000000001E-2</v>
      </c>
      <c r="AF30" s="23">
        <v>0</v>
      </c>
      <c r="AG30" s="23">
        <v>0</v>
      </c>
      <c r="AH30" s="23">
        <v>0</v>
      </c>
      <c r="AI30" s="23">
        <v>4.5999999999999999E-2</v>
      </c>
      <c r="AJ30" s="23">
        <v>0.12</v>
      </c>
      <c r="AK30" s="23">
        <v>5.2999999999999999E-2</v>
      </c>
      <c r="AL30" s="23">
        <v>3.5000000000000003E-2</v>
      </c>
      <c r="AM30" s="23">
        <v>0</v>
      </c>
      <c r="AN30" s="23">
        <v>0.14499999999999999</v>
      </c>
      <c r="AO30" s="24">
        <v>2.4E-2</v>
      </c>
    </row>
    <row r="31" spans="1:41">
      <c r="A31" s="29">
        <v>0.13500000000000001</v>
      </c>
      <c r="B31" s="23">
        <v>0</v>
      </c>
      <c r="C31" s="23">
        <v>2.9000000000000001E-2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0.121</v>
      </c>
      <c r="J31" s="23">
        <v>0.03</v>
      </c>
      <c r="K31" s="23">
        <v>0</v>
      </c>
      <c r="L31" s="23">
        <v>0.11600000000000001</v>
      </c>
      <c r="M31" s="23">
        <v>0</v>
      </c>
      <c r="N31" s="23">
        <v>0</v>
      </c>
      <c r="O31" s="23">
        <v>6.5000000000000002E-2</v>
      </c>
      <c r="P31" s="23">
        <v>0</v>
      </c>
      <c r="Q31" s="23">
        <v>3.5000000000000003E-2</v>
      </c>
      <c r="R31" s="23">
        <v>0</v>
      </c>
      <c r="S31" s="23">
        <v>0</v>
      </c>
      <c r="T31" s="24">
        <v>6.2E-2</v>
      </c>
      <c r="U31" s="10"/>
      <c r="V31" s="29">
        <v>2.1999999999999999E-2</v>
      </c>
      <c r="W31" s="23">
        <v>2.7E-2</v>
      </c>
      <c r="X31" s="23">
        <v>0.08</v>
      </c>
      <c r="Y31" s="23">
        <v>0</v>
      </c>
      <c r="Z31" s="23">
        <v>0</v>
      </c>
      <c r="AA31" s="23">
        <v>0</v>
      </c>
      <c r="AB31" s="23">
        <v>0</v>
      </c>
      <c r="AC31" s="23">
        <v>4.7E-2</v>
      </c>
      <c r="AD31" s="23">
        <v>0</v>
      </c>
      <c r="AE31" s="23">
        <v>0</v>
      </c>
      <c r="AF31" s="23">
        <v>0.1</v>
      </c>
      <c r="AG31" s="23">
        <v>0.03</v>
      </c>
      <c r="AH31" s="23">
        <v>0.113</v>
      </c>
      <c r="AI31" s="23">
        <v>0.11</v>
      </c>
      <c r="AJ31" s="23">
        <v>0</v>
      </c>
      <c r="AK31" s="23">
        <v>8.9999999999999993E-3</v>
      </c>
      <c r="AL31" s="23">
        <v>0</v>
      </c>
      <c r="AM31" s="23">
        <v>0</v>
      </c>
      <c r="AN31" s="23">
        <v>0</v>
      </c>
      <c r="AO31" s="24">
        <v>0</v>
      </c>
    </row>
    <row r="32" spans="1:41">
      <c r="A32" s="29">
        <v>0</v>
      </c>
      <c r="B32" s="23">
        <v>0</v>
      </c>
      <c r="C32" s="23">
        <v>1.6E-2</v>
      </c>
      <c r="D32" s="23">
        <v>5.3999999999999999E-2</v>
      </c>
      <c r="E32" s="23">
        <v>0</v>
      </c>
      <c r="F32" s="23">
        <v>5.7000000000000002E-2</v>
      </c>
      <c r="G32" s="23">
        <v>1.7000000000000001E-2</v>
      </c>
      <c r="H32" s="23">
        <v>0</v>
      </c>
      <c r="I32" s="23">
        <v>0.13500000000000001</v>
      </c>
      <c r="J32" s="23">
        <v>0</v>
      </c>
      <c r="K32" s="23">
        <v>0</v>
      </c>
      <c r="L32" s="23">
        <v>0</v>
      </c>
      <c r="M32" s="23">
        <v>0</v>
      </c>
      <c r="N32" s="23">
        <v>0.124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4">
        <v>6.2E-2</v>
      </c>
      <c r="U32" s="10"/>
      <c r="V32" s="29">
        <v>0</v>
      </c>
      <c r="W32" s="23">
        <v>0</v>
      </c>
      <c r="X32" s="23">
        <v>0</v>
      </c>
      <c r="Y32" s="23">
        <v>2.7E-2</v>
      </c>
      <c r="Z32" s="23">
        <v>0</v>
      </c>
      <c r="AA32" s="23">
        <v>6.7000000000000004E-2</v>
      </c>
      <c r="AB32" s="23">
        <v>0</v>
      </c>
      <c r="AC32" s="23">
        <v>0</v>
      </c>
      <c r="AD32" s="23">
        <v>0</v>
      </c>
      <c r="AE32" s="23">
        <v>0</v>
      </c>
      <c r="AF32" s="23">
        <v>6.7000000000000004E-2</v>
      </c>
      <c r="AG32" s="23">
        <v>6.0999999999999999E-2</v>
      </c>
      <c r="AH32" s="23">
        <v>0</v>
      </c>
      <c r="AI32" s="23">
        <v>0</v>
      </c>
      <c r="AJ32" s="23">
        <v>0</v>
      </c>
      <c r="AK32" s="23">
        <v>0</v>
      </c>
      <c r="AL32" s="23">
        <v>0</v>
      </c>
      <c r="AM32" s="23">
        <v>0</v>
      </c>
      <c r="AN32" s="23">
        <v>0.03</v>
      </c>
      <c r="AO32" s="24">
        <v>6.2E-2</v>
      </c>
    </row>
    <row r="33" spans="1:41">
      <c r="A33" s="29">
        <v>3.2000000000000001E-2</v>
      </c>
      <c r="B33" s="23">
        <v>0</v>
      </c>
      <c r="C33" s="23">
        <v>0.03</v>
      </c>
      <c r="D33" s="23">
        <v>0</v>
      </c>
      <c r="E33" s="23">
        <v>0</v>
      </c>
      <c r="F33" s="23">
        <v>8.9999999999999993E-3</v>
      </c>
      <c r="G33" s="23">
        <v>0</v>
      </c>
      <c r="H33" s="23">
        <v>0</v>
      </c>
      <c r="I33" s="23">
        <v>0.10299999999999999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0.03</v>
      </c>
      <c r="P33" s="23">
        <v>0</v>
      </c>
      <c r="Q33" s="23">
        <v>0</v>
      </c>
      <c r="R33" s="23">
        <v>0</v>
      </c>
      <c r="S33" s="23">
        <v>4.7E-2</v>
      </c>
      <c r="T33" s="24">
        <v>0</v>
      </c>
      <c r="U33" s="10"/>
      <c r="V33" s="29">
        <v>1.0999999999999999E-2</v>
      </c>
      <c r="W33" s="23">
        <v>3.2000000000000001E-2</v>
      </c>
      <c r="X33" s="23">
        <v>0</v>
      </c>
      <c r="Y33" s="23">
        <v>0.03</v>
      </c>
      <c r="Z33" s="23">
        <v>0</v>
      </c>
      <c r="AA33" s="23">
        <v>0</v>
      </c>
      <c r="AB33" s="23">
        <v>0</v>
      </c>
      <c r="AC33" s="23">
        <v>0</v>
      </c>
      <c r="AD33" s="23">
        <v>0</v>
      </c>
      <c r="AE33" s="23">
        <v>0</v>
      </c>
      <c r="AF33" s="23">
        <v>0</v>
      </c>
      <c r="AG33" s="23">
        <v>7.6999999999999999E-2</v>
      </c>
      <c r="AH33" s="23">
        <v>7.6999999999999999E-2</v>
      </c>
      <c r="AI33" s="23">
        <v>1.4999999999999999E-2</v>
      </c>
      <c r="AJ33" s="23">
        <v>4.2999999999999997E-2</v>
      </c>
      <c r="AK33" s="23">
        <v>0.125</v>
      </c>
      <c r="AL33" s="23">
        <v>5.8999999999999997E-2</v>
      </c>
      <c r="AM33" s="23">
        <v>6.2E-2</v>
      </c>
      <c r="AN33" s="23">
        <v>0</v>
      </c>
      <c r="AO33" s="24">
        <v>2.1000000000000001E-2</v>
      </c>
    </row>
    <row r="34" spans="1:41">
      <c r="A34" s="29">
        <v>0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2.3E-2</v>
      </c>
      <c r="I34" s="23">
        <v>0</v>
      </c>
      <c r="J34" s="23">
        <v>0</v>
      </c>
      <c r="K34" s="23">
        <v>0</v>
      </c>
      <c r="L34" s="23">
        <v>3.2000000000000001E-2</v>
      </c>
      <c r="M34" s="23">
        <v>0</v>
      </c>
      <c r="N34" s="23">
        <v>0</v>
      </c>
      <c r="O34" s="23">
        <v>0</v>
      </c>
      <c r="P34" s="23">
        <v>3.9E-2</v>
      </c>
      <c r="Q34" s="23">
        <v>0</v>
      </c>
      <c r="R34" s="23">
        <v>0</v>
      </c>
      <c r="S34" s="23">
        <v>3.2000000000000001E-2</v>
      </c>
      <c r="T34" s="24">
        <v>0</v>
      </c>
      <c r="U34" s="10"/>
      <c r="V34" s="29">
        <v>0</v>
      </c>
      <c r="W34" s="23">
        <v>0</v>
      </c>
      <c r="X34" s="23">
        <v>0</v>
      </c>
      <c r="Y34" s="23">
        <v>1.6E-2</v>
      </c>
      <c r="Z34" s="23">
        <v>3.3000000000000002E-2</v>
      </c>
      <c r="AA34" s="23">
        <v>6.2E-2</v>
      </c>
      <c r="AB34" s="23">
        <v>0</v>
      </c>
      <c r="AC34" s="23">
        <v>0</v>
      </c>
      <c r="AD34" s="23">
        <v>5.8000000000000003E-2</v>
      </c>
      <c r="AE34" s="23">
        <v>7.9000000000000001E-2</v>
      </c>
      <c r="AF34" s="23">
        <v>0</v>
      </c>
      <c r="AG34" s="23">
        <v>0</v>
      </c>
      <c r="AH34" s="23">
        <v>0</v>
      </c>
      <c r="AI34" s="23">
        <v>0</v>
      </c>
      <c r="AJ34" s="23">
        <v>0</v>
      </c>
      <c r="AK34" s="23">
        <v>0</v>
      </c>
      <c r="AL34" s="23">
        <v>0</v>
      </c>
      <c r="AM34" s="23">
        <v>0</v>
      </c>
      <c r="AN34" s="23">
        <v>4.4999999999999998E-2</v>
      </c>
      <c r="AO34" s="24">
        <v>8.0000000000000002E-3</v>
      </c>
    </row>
    <row r="35" spans="1:41">
      <c r="A35" s="29">
        <v>8.0000000000000002E-3</v>
      </c>
      <c r="B35" s="23">
        <v>3.3000000000000002E-2</v>
      </c>
      <c r="C35" s="23">
        <v>0</v>
      </c>
      <c r="D35" s="23">
        <v>0</v>
      </c>
      <c r="E35" s="23">
        <v>2.3E-2</v>
      </c>
      <c r="F35" s="23">
        <v>0</v>
      </c>
      <c r="G35" s="23">
        <v>3.4000000000000002E-2</v>
      </c>
      <c r="H35" s="23">
        <v>6.0999999999999999E-2</v>
      </c>
      <c r="I35" s="23">
        <v>0.106</v>
      </c>
      <c r="J35" s="23">
        <v>0.03</v>
      </c>
      <c r="K35" s="23">
        <v>2.4E-2</v>
      </c>
      <c r="L35" s="23">
        <v>9.7000000000000003E-2</v>
      </c>
      <c r="M35" s="23">
        <v>0</v>
      </c>
      <c r="N35" s="23">
        <v>0.03</v>
      </c>
      <c r="O35" s="23">
        <v>5.8000000000000003E-2</v>
      </c>
      <c r="P35" s="23">
        <v>0</v>
      </c>
      <c r="Q35" s="23">
        <v>0.03</v>
      </c>
      <c r="R35" s="23">
        <v>0</v>
      </c>
      <c r="S35" s="23">
        <v>0</v>
      </c>
      <c r="T35" s="24">
        <v>0</v>
      </c>
      <c r="U35" s="10"/>
      <c r="V35" s="29">
        <v>2.5000000000000001E-2</v>
      </c>
      <c r="W35" s="23">
        <v>0</v>
      </c>
      <c r="X35" s="23">
        <v>0</v>
      </c>
      <c r="Y35" s="23">
        <v>0</v>
      </c>
      <c r="Z35" s="23">
        <v>6.0999999999999999E-2</v>
      </c>
      <c r="AA35" s="23">
        <v>0</v>
      </c>
      <c r="AB35" s="23">
        <v>0</v>
      </c>
      <c r="AC35" s="23">
        <v>0</v>
      </c>
      <c r="AD35" s="23">
        <v>0.10199999999999999</v>
      </c>
      <c r="AE35" s="23">
        <v>0</v>
      </c>
      <c r="AF35" s="23">
        <v>2E-3</v>
      </c>
      <c r="AG35" s="23">
        <v>0</v>
      </c>
      <c r="AH35" s="23">
        <v>0</v>
      </c>
      <c r="AI35" s="23">
        <v>0</v>
      </c>
      <c r="AJ35" s="23">
        <v>0</v>
      </c>
      <c r="AK35" s="23">
        <v>0.02</v>
      </c>
      <c r="AL35" s="23">
        <v>3.2000000000000001E-2</v>
      </c>
      <c r="AM35" s="23">
        <v>0</v>
      </c>
      <c r="AN35" s="23">
        <v>0</v>
      </c>
      <c r="AO35" s="24">
        <v>6.6000000000000003E-2</v>
      </c>
    </row>
    <row r="36" spans="1:41">
      <c r="A36" s="29">
        <v>0</v>
      </c>
      <c r="B36" s="23">
        <v>5.7000000000000002E-2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30">
        <v>1.6569999999999999E-4</v>
      </c>
      <c r="J36" s="23">
        <v>3.1E-2</v>
      </c>
      <c r="K36" s="23">
        <v>0</v>
      </c>
      <c r="L36" s="23">
        <v>3.2000000000000001E-2</v>
      </c>
      <c r="M36" s="23">
        <v>3.1E-2</v>
      </c>
      <c r="N36" s="23">
        <v>0</v>
      </c>
      <c r="O36" s="23">
        <v>0</v>
      </c>
      <c r="P36" s="23">
        <v>0</v>
      </c>
      <c r="Q36" s="23">
        <v>8.7999999999999995E-2</v>
      </c>
      <c r="R36" s="23">
        <v>0</v>
      </c>
      <c r="S36" s="23">
        <v>7.0000000000000007E-2</v>
      </c>
      <c r="T36" s="24">
        <v>0</v>
      </c>
      <c r="U36" s="10"/>
      <c r="V36" s="29">
        <v>6.0000000000000001E-3</v>
      </c>
      <c r="W36" s="23">
        <v>0</v>
      </c>
      <c r="X36" s="23">
        <v>5.5E-2</v>
      </c>
      <c r="Y36" s="23">
        <v>0</v>
      </c>
      <c r="Z36" s="23">
        <v>0</v>
      </c>
      <c r="AA36" s="23">
        <v>0.03</v>
      </c>
      <c r="AB36" s="23">
        <v>0.125</v>
      </c>
      <c r="AC36" s="23">
        <v>0</v>
      </c>
      <c r="AD36" s="23">
        <v>0</v>
      </c>
      <c r="AE36" s="23">
        <v>2.3E-2</v>
      </c>
      <c r="AF36" s="23">
        <v>0.13500000000000001</v>
      </c>
      <c r="AG36" s="23">
        <v>0</v>
      </c>
      <c r="AH36" s="23">
        <v>0</v>
      </c>
      <c r="AI36" s="23">
        <v>0</v>
      </c>
      <c r="AJ36" s="23">
        <v>0</v>
      </c>
      <c r="AK36" s="23">
        <v>0.13100000000000001</v>
      </c>
      <c r="AL36" s="23">
        <v>2.3E-2</v>
      </c>
      <c r="AM36" s="23">
        <v>1.0999999999999999E-2</v>
      </c>
      <c r="AN36" s="23">
        <v>9.2999999999999999E-2</v>
      </c>
      <c r="AO36" s="24">
        <v>0</v>
      </c>
    </row>
    <row r="37" spans="1:41">
      <c r="A37" s="29">
        <v>2.1000000000000001E-2</v>
      </c>
      <c r="B37" s="23">
        <v>0</v>
      </c>
      <c r="C37" s="23">
        <v>7.8E-2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2.4E-2</v>
      </c>
      <c r="L37" s="23">
        <v>0.06</v>
      </c>
      <c r="M37" s="23">
        <v>0</v>
      </c>
      <c r="N37" s="23">
        <v>5.0999999999999997E-2</v>
      </c>
      <c r="O37" s="23">
        <v>0</v>
      </c>
      <c r="P37" s="23">
        <v>2.5999999999999999E-2</v>
      </c>
      <c r="Q37" s="23">
        <v>8.0000000000000002E-3</v>
      </c>
      <c r="R37" s="23">
        <v>0</v>
      </c>
      <c r="S37" s="23">
        <v>6.9000000000000006E-2</v>
      </c>
      <c r="T37" s="24">
        <v>0</v>
      </c>
      <c r="U37" s="10"/>
      <c r="V37" s="29">
        <v>0</v>
      </c>
      <c r="W37" s="23">
        <v>0</v>
      </c>
      <c r="X37" s="23">
        <v>6.9000000000000006E-2</v>
      </c>
      <c r="Y37" s="23">
        <v>0</v>
      </c>
      <c r="Z37" s="23">
        <v>0</v>
      </c>
      <c r="AA37" s="23">
        <v>0</v>
      </c>
      <c r="AB37" s="23">
        <v>0.121</v>
      </c>
      <c r="AC37" s="23">
        <v>9.7000000000000003E-2</v>
      </c>
      <c r="AD37" s="23">
        <v>3.3000000000000002E-2</v>
      </c>
      <c r="AE37" s="23">
        <v>4.8000000000000001E-2</v>
      </c>
      <c r="AF37" s="23">
        <v>0</v>
      </c>
      <c r="AG37" s="23">
        <v>0</v>
      </c>
      <c r="AH37" s="23">
        <v>0</v>
      </c>
      <c r="AI37" s="23">
        <v>3.5999999999999997E-2</v>
      </c>
      <c r="AJ37" s="23">
        <v>0</v>
      </c>
      <c r="AK37" s="23">
        <v>0</v>
      </c>
      <c r="AL37" s="23">
        <v>3.2000000000000001E-2</v>
      </c>
      <c r="AM37" s="23">
        <v>0</v>
      </c>
      <c r="AN37" s="23">
        <v>0</v>
      </c>
      <c r="AO37" s="24">
        <v>0</v>
      </c>
    </row>
    <row r="38" spans="1:41">
      <c r="A38" s="29">
        <v>3.6999999999999998E-2</v>
      </c>
      <c r="B38" s="23">
        <v>0</v>
      </c>
      <c r="C38" s="23">
        <v>0</v>
      </c>
      <c r="D38" s="23">
        <v>4.5999999999999999E-2</v>
      </c>
      <c r="E38" s="23">
        <v>0</v>
      </c>
      <c r="F38" s="23">
        <v>0</v>
      </c>
      <c r="G38" s="23">
        <v>0</v>
      </c>
      <c r="H38" s="23">
        <v>0</v>
      </c>
      <c r="I38" s="23">
        <v>2.8000000000000001E-2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4">
        <v>0</v>
      </c>
      <c r="U38" s="10"/>
      <c r="V38" s="29">
        <v>0</v>
      </c>
      <c r="W38" s="23">
        <v>0</v>
      </c>
      <c r="X38" s="23">
        <v>0</v>
      </c>
      <c r="Y38" s="23">
        <v>0</v>
      </c>
      <c r="Z38" s="23">
        <v>5.1999999999999998E-2</v>
      </c>
      <c r="AA38" s="23">
        <v>0</v>
      </c>
      <c r="AB38" s="23">
        <v>0.11</v>
      </c>
      <c r="AC38" s="23">
        <v>4.4999999999999998E-2</v>
      </c>
      <c r="AD38" s="23">
        <v>0</v>
      </c>
      <c r="AE38" s="23">
        <v>1.7999999999999999E-2</v>
      </c>
      <c r="AF38" s="23">
        <v>0</v>
      </c>
      <c r="AG38" s="23">
        <v>0.04</v>
      </c>
      <c r="AH38" s="23">
        <v>0.03</v>
      </c>
      <c r="AI38" s="23">
        <v>3.6999999999999998E-2</v>
      </c>
      <c r="AJ38" s="23">
        <v>0</v>
      </c>
      <c r="AK38" s="23">
        <v>2.7E-2</v>
      </c>
      <c r="AL38" s="23">
        <v>2.7E-2</v>
      </c>
      <c r="AM38" s="23">
        <v>0.02</v>
      </c>
      <c r="AN38" s="23">
        <v>0</v>
      </c>
      <c r="AO38" s="24">
        <v>0</v>
      </c>
    </row>
    <row r="39" spans="1:41">
      <c r="A39" s="29">
        <v>6.8000000000000005E-2</v>
      </c>
      <c r="B39" s="23">
        <v>0</v>
      </c>
      <c r="C39" s="23">
        <v>0</v>
      </c>
      <c r="D39" s="23">
        <v>0</v>
      </c>
      <c r="E39" s="23">
        <v>3.5999999999999997E-2</v>
      </c>
      <c r="F39" s="23">
        <v>0</v>
      </c>
      <c r="G39" s="23">
        <v>8.4000000000000005E-2</v>
      </c>
      <c r="H39" s="23">
        <v>0</v>
      </c>
      <c r="I39" s="23">
        <v>0.04</v>
      </c>
      <c r="J39" s="23">
        <v>6.2E-2</v>
      </c>
      <c r="K39" s="23">
        <v>0</v>
      </c>
      <c r="L39" s="23">
        <v>0</v>
      </c>
      <c r="M39" s="23">
        <v>1.6E-2</v>
      </c>
      <c r="N39" s="23">
        <v>0</v>
      </c>
      <c r="O39" s="23">
        <v>0.11899999999999999</v>
      </c>
      <c r="P39" s="23">
        <v>1.9E-2</v>
      </c>
      <c r="Q39" s="23">
        <v>0</v>
      </c>
      <c r="R39" s="23">
        <v>1.7000000000000001E-2</v>
      </c>
      <c r="S39" s="23">
        <v>0</v>
      </c>
      <c r="T39" s="24">
        <v>1.4999999999999999E-2</v>
      </c>
      <c r="U39" s="10"/>
      <c r="V39" s="29">
        <v>3.4000000000000002E-2</v>
      </c>
      <c r="W39" s="23">
        <v>0</v>
      </c>
      <c r="X39" s="23">
        <v>8.8999999999999996E-2</v>
      </c>
      <c r="Y39" s="23">
        <v>0</v>
      </c>
      <c r="Z39" s="23">
        <v>4.5999999999999999E-2</v>
      </c>
      <c r="AA39" s="23">
        <v>0</v>
      </c>
      <c r="AB39" s="23">
        <v>0</v>
      </c>
      <c r="AC39" s="23">
        <v>5.5E-2</v>
      </c>
      <c r="AD39" s="23">
        <v>7.0999999999999994E-2</v>
      </c>
      <c r="AE39" s="23">
        <v>3.1E-2</v>
      </c>
      <c r="AF39" s="23">
        <v>0</v>
      </c>
      <c r="AG39" s="23">
        <v>3.7999999999999999E-2</v>
      </c>
      <c r="AH39" s="23">
        <v>0.03</v>
      </c>
      <c r="AI39" s="23">
        <v>0.109</v>
      </c>
      <c r="AJ39" s="23">
        <v>0</v>
      </c>
      <c r="AK39" s="23">
        <v>0</v>
      </c>
      <c r="AL39" s="23">
        <v>0</v>
      </c>
      <c r="AM39" s="23">
        <v>0</v>
      </c>
      <c r="AN39" s="23">
        <v>9.9000000000000005E-2</v>
      </c>
      <c r="AO39" s="24">
        <v>0</v>
      </c>
    </row>
    <row r="40" spans="1:41">
      <c r="A40" s="29">
        <v>4.2000000000000003E-2</v>
      </c>
      <c r="B40" s="23">
        <v>0</v>
      </c>
      <c r="C40" s="23">
        <v>6.3E-2</v>
      </c>
      <c r="D40" s="23">
        <v>0</v>
      </c>
      <c r="E40" s="23">
        <v>0</v>
      </c>
      <c r="F40" s="23">
        <v>0</v>
      </c>
      <c r="G40" s="23">
        <v>8.3000000000000004E-2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0.112</v>
      </c>
      <c r="O40" s="23">
        <v>6.9000000000000006E-2</v>
      </c>
      <c r="P40" s="23">
        <v>4.0000000000000001E-3</v>
      </c>
      <c r="Q40" s="23">
        <v>0</v>
      </c>
      <c r="R40" s="23">
        <v>0</v>
      </c>
      <c r="S40" s="23">
        <v>0</v>
      </c>
      <c r="T40" s="24">
        <v>9.4E-2</v>
      </c>
      <c r="U40" s="10"/>
      <c r="V40" s="29">
        <v>0</v>
      </c>
      <c r="W40" s="23">
        <v>5.5E-2</v>
      </c>
      <c r="X40" s="23">
        <v>0</v>
      </c>
      <c r="Y40" s="23">
        <v>7.4999999999999997E-2</v>
      </c>
      <c r="Z40" s="23">
        <v>0</v>
      </c>
      <c r="AA40" s="23">
        <v>0</v>
      </c>
      <c r="AB40" s="23">
        <v>0</v>
      </c>
      <c r="AC40" s="23">
        <v>2.9000000000000001E-2</v>
      </c>
      <c r="AD40" s="23">
        <v>0</v>
      </c>
      <c r="AE40" s="23">
        <v>4.4999999999999998E-2</v>
      </c>
      <c r="AF40" s="23">
        <v>2.5000000000000001E-2</v>
      </c>
      <c r="AG40" s="23">
        <v>9.5000000000000001E-2</v>
      </c>
      <c r="AH40" s="23">
        <v>0</v>
      </c>
      <c r="AI40" s="23">
        <v>0</v>
      </c>
      <c r="AJ40" s="23">
        <v>7.9000000000000001E-2</v>
      </c>
      <c r="AK40" s="23">
        <v>0</v>
      </c>
      <c r="AL40" s="23">
        <v>0</v>
      </c>
      <c r="AM40" s="23">
        <v>0</v>
      </c>
      <c r="AN40" s="23">
        <v>2.9000000000000001E-2</v>
      </c>
      <c r="AO40" s="24">
        <v>0.113</v>
      </c>
    </row>
    <row r="41" spans="1:41">
      <c r="A41" s="29">
        <v>0</v>
      </c>
      <c r="B41" s="23">
        <v>0</v>
      </c>
      <c r="C41" s="23">
        <v>0</v>
      </c>
      <c r="D41" s="23">
        <v>0</v>
      </c>
      <c r="E41" s="23">
        <v>0</v>
      </c>
      <c r="F41" s="23">
        <v>1.7999999999999999E-2</v>
      </c>
      <c r="G41" s="23">
        <v>3.3000000000000002E-2</v>
      </c>
      <c r="H41" s="23">
        <v>1.4E-2</v>
      </c>
      <c r="I41" s="23">
        <v>0.09</v>
      </c>
      <c r="J41" s="23">
        <v>0</v>
      </c>
      <c r="K41" s="23">
        <v>0</v>
      </c>
      <c r="L41" s="23">
        <v>0</v>
      </c>
      <c r="M41" s="23">
        <v>0</v>
      </c>
      <c r="N41" s="23">
        <v>0.03</v>
      </c>
      <c r="O41" s="23">
        <v>0</v>
      </c>
      <c r="P41" s="23">
        <v>0.06</v>
      </c>
      <c r="Q41" s="23">
        <v>4.1000000000000002E-2</v>
      </c>
      <c r="R41" s="23">
        <v>2.3E-2</v>
      </c>
      <c r="S41" s="23">
        <v>5.3999999999999999E-2</v>
      </c>
      <c r="T41" s="24">
        <v>2.5999999999999999E-2</v>
      </c>
      <c r="U41" s="10"/>
      <c r="V41" s="29">
        <v>0</v>
      </c>
      <c r="W41" s="23">
        <v>0.03</v>
      </c>
      <c r="X41" s="23">
        <v>0</v>
      </c>
      <c r="Y41" s="23">
        <v>0</v>
      </c>
      <c r="Z41" s="23">
        <v>5.3999999999999999E-2</v>
      </c>
      <c r="AA41" s="23">
        <v>0</v>
      </c>
      <c r="AB41" s="23">
        <v>0</v>
      </c>
      <c r="AC41" s="23">
        <v>0</v>
      </c>
      <c r="AD41" s="23">
        <v>0</v>
      </c>
      <c r="AE41" s="23">
        <v>2.3E-2</v>
      </c>
      <c r="AF41" s="23">
        <v>2.4E-2</v>
      </c>
      <c r="AG41" s="23">
        <v>0</v>
      </c>
      <c r="AH41" s="23">
        <v>0</v>
      </c>
      <c r="AI41" s="23">
        <v>0</v>
      </c>
      <c r="AJ41" s="23">
        <v>0.04</v>
      </c>
      <c r="AK41" s="23">
        <v>0</v>
      </c>
      <c r="AL41" s="23">
        <v>0</v>
      </c>
      <c r="AM41" s="23">
        <v>0</v>
      </c>
      <c r="AN41" s="23">
        <v>0</v>
      </c>
      <c r="AO41" s="24">
        <v>0</v>
      </c>
    </row>
    <row r="42" spans="1:41">
      <c r="A42" s="29">
        <v>1.4999999999999999E-2</v>
      </c>
      <c r="B42" s="23">
        <v>0.06</v>
      </c>
      <c r="C42" s="23">
        <v>0</v>
      </c>
      <c r="D42" s="23">
        <v>4.2999999999999997E-2</v>
      </c>
      <c r="E42" s="23">
        <v>0</v>
      </c>
      <c r="F42" s="23">
        <v>0.13600000000000001</v>
      </c>
      <c r="G42" s="23">
        <v>0</v>
      </c>
      <c r="H42" s="23">
        <v>2.1000000000000001E-2</v>
      </c>
      <c r="I42" s="23">
        <v>0</v>
      </c>
      <c r="J42" s="23">
        <v>0</v>
      </c>
      <c r="K42" s="23">
        <v>1.4999999999999999E-2</v>
      </c>
      <c r="L42" s="23">
        <v>3.1E-2</v>
      </c>
      <c r="M42" s="23">
        <v>0.14000000000000001</v>
      </c>
      <c r="N42" s="23">
        <v>0</v>
      </c>
      <c r="O42" s="23">
        <v>0</v>
      </c>
      <c r="P42" s="23">
        <v>0.104</v>
      </c>
      <c r="Q42" s="23">
        <v>0.152</v>
      </c>
      <c r="R42" s="23">
        <v>0.06</v>
      </c>
      <c r="S42" s="23">
        <v>0.03</v>
      </c>
      <c r="T42" s="24">
        <v>0</v>
      </c>
      <c r="U42" s="10"/>
      <c r="V42" s="29">
        <v>0.09</v>
      </c>
      <c r="W42" s="23">
        <v>7.6999999999999999E-2</v>
      </c>
      <c r="X42" s="23">
        <v>0</v>
      </c>
      <c r="Y42" s="23">
        <v>4.4999999999999998E-2</v>
      </c>
      <c r="Z42" s="23">
        <v>0</v>
      </c>
      <c r="AA42" s="23">
        <v>0</v>
      </c>
      <c r="AB42" s="23">
        <v>0</v>
      </c>
      <c r="AC42" s="23">
        <v>0.128</v>
      </c>
      <c r="AD42" s="23">
        <v>3.1E-2</v>
      </c>
      <c r="AE42" s="23">
        <v>0.14299999999999999</v>
      </c>
      <c r="AF42" s="23">
        <v>0</v>
      </c>
      <c r="AG42" s="23">
        <v>0</v>
      </c>
      <c r="AH42" s="23">
        <v>0</v>
      </c>
      <c r="AI42" s="23">
        <v>0</v>
      </c>
      <c r="AJ42" s="23">
        <v>0</v>
      </c>
      <c r="AK42" s="23">
        <v>0</v>
      </c>
      <c r="AL42" s="23">
        <v>4.5999999999999999E-2</v>
      </c>
      <c r="AM42" s="23">
        <v>0</v>
      </c>
      <c r="AN42" s="23">
        <v>0</v>
      </c>
      <c r="AO42" s="24">
        <v>0.09</v>
      </c>
    </row>
    <row r="43" spans="1:41">
      <c r="A43" s="29">
        <v>0</v>
      </c>
      <c r="B43" s="23">
        <v>9.8000000000000004E-2</v>
      </c>
      <c r="C43" s="23">
        <v>0</v>
      </c>
      <c r="D43" s="23">
        <v>8.3000000000000004E-2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6.0999999999999999E-2</v>
      </c>
      <c r="L43" s="23">
        <v>0</v>
      </c>
      <c r="M43" s="23">
        <v>9.7000000000000003E-2</v>
      </c>
      <c r="N43" s="23">
        <v>0</v>
      </c>
      <c r="O43" s="23">
        <v>0</v>
      </c>
      <c r="P43" s="23">
        <v>1.4999999999999999E-2</v>
      </c>
      <c r="Q43" s="23">
        <v>0.16800000000000001</v>
      </c>
      <c r="R43" s="23">
        <v>0</v>
      </c>
      <c r="S43" s="23">
        <v>0</v>
      </c>
      <c r="T43" s="24">
        <v>0</v>
      </c>
      <c r="U43" s="10"/>
      <c r="V43" s="29">
        <v>0</v>
      </c>
      <c r="W43" s="23">
        <v>7.1999999999999995E-2</v>
      </c>
      <c r="X43" s="23">
        <v>0</v>
      </c>
      <c r="Y43" s="23">
        <v>0</v>
      </c>
      <c r="Z43" s="23">
        <v>0</v>
      </c>
      <c r="AA43" s="23">
        <v>0</v>
      </c>
      <c r="AB43" s="23">
        <v>3.7999999999999999E-2</v>
      </c>
      <c r="AC43" s="23">
        <v>1.4E-2</v>
      </c>
      <c r="AD43" s="23">
        <v>5.2999999999999999E-2</v>
      </c>
      <c r="AE43" s="23">
        <v>0.03</v>
      </c>
      <c r="AF43" s="23">
        <v>0</v>
      </c>
      <c r="AG43" s="23">
        <v>0</v>
      </c>
      <c r="AH43" s="23">
        <v>0</v>
      </c>
      <c r="AI43" s="23">
        <v>8.9999999999999993E-3</v>
      </c>
      <c r="AJ43" s="23">
        <v>0.11700000000000001</v>
      </c>
      <c r="AK43" s="23">
        <v>4.2999999999999997E-2</v>
      </c>
      <c r="AL43" s="23">
        <v>0.104</v>
      </c>
      <c r="AM43" s="23">
        <v>0</v>
      </c>
      <c r="AN43" s="23">
        <v>5.2999999999999999E-2</v>
      </c>
      <c r="AO43" s="24">
        <v>0</v>
      </c>
    </row>
    <row r="44" spans="1:41">
      <c r="A44" s="29">
        <v>0.123</v>
      </c>
      <c r="B44" s="23">
        <v>0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2.5999999999999999E-2</v>
      </c>
      <c r="I44" s="23">
        <v>8.5000000000000006E-2</v>
      </c>
      <c r="J44" s="23">
        <v>0</v>
      </c>
      <c r="K44" s="23">
        <v>2.7E-2</v>
      </c>
      <c r="L44" s="23">
        <v>3.4000000000000002E-2</v>
      </c>
      <c r="M44" s="23">
        <v>0</v>
      </c>
      <c r="N44" s="23">
        <v>0</v>
      </c>
      <c r="O44" s="23">
        <v>0</v>
      </c>
      <c r="P44" s="23">
        <v>3.5000000000000003E-2</v>
      </c>
      <c r="Q44" s="23">
        <v>0</v>
      </c>
      <c r="R44" s="23">
        <v>0</v>
      </c>
      <c r="S44" s="23">
        <v>0</v>
      </c>
      <c r="T44" s="24">
        <v>0</v>
      </c>
      <c r="U44" s="10"/>
      <c r="V44" s="29">
        <v>0</v>
      </c>
      <c r="W44" s="23">
        <v>0</v>
      </c>
      <c r="X44" s="23">
        <v>0</v>
      </c>
      <c r="Y44" s="23">
        <v>0.158</v>
      </c>
      <c r="Z44" s="23">
        <v>0</v>
      </c>
      <c r="AA44" s="23">
        <v>0</v>
      </c>
      <c r="AB44" s="23">
        <v>5.5E-2</v>
      </c>
      <c r="AC44" s="23">
        <v>0</v>
      </c>
      <c r="AD44" s="23">
        <v>4.7E-2</v>
      </c>
      <c r="AE44" s="23">
        <v>0</v>
      </c>
      <c r="AF44" s="23">
        <v>0</v>
      </c>
      <c r="AG44" s="23">
        <v>3.3000000000000002E-2</v>
      </c>
      <c r="AH44" s="23">
        <v>5.6000000000000001E-2</v>
      </c>
      <c r="AI44" s="23">
        <v>0</v>
      </c>
      <c r="AJ44" s="23">
        <v>0</v>
      </c>
      <c r="AK44" s="23">
        <v>5.1999999999999998E-2</v>
      </c>
      <c r="AL44" s="23">
        <v>0.03</v>
      </c>
      <c r="AM44" s="23">
        <v>2E-3</v>
      </c>
      <c r="AN44" s="23">
        <v>0</v>
      </c>
      <c r="AO44" s="24">
        <v>0</v>
      </c>
    </row>
    <row r="45" spans="1:41">
      <c r="A45" s="29">
        <v>0.03</v>
      </c>
      <c r="B45" s="23">
        <v>9.1999999999999998E-2</v>
      </c>
      <c r="C45" s="23">
        <v>0</v>
      </c>
      <c r="D45" s="23">
        <v>0</v>
      </c>
      <c r="E45" s="23">
        <v>0</v>
      </c>
      <c r="F45" s="23">
        <v>4.1000000000000002E-2</v>
      </c>
      <c r="G45" s="23">
        <v>2.1999999999999999E-2</v>
      </c>
      <c r="H45" s="23">
        <v>6.0999999999999999E-2</v>
      </c>
      <c r="I45" s="23">
        <v>0</v>
      </c>
      <c r="J45" s="23">
        <v>0</v>
      </c>
      <c r="K45" s="23">
        <v>0</v>
      </c>
      <c r="L45" s="23">
        <v>0</v>
      </c>
      <c r="M45" s="23">
        <v>0.10199999999999999</v>
      </c>
      <c r="N45" s="23">
        <v>5.0999999999999997E-2</v>
      </c>
      <c r="O45" s="23">
        <v>1.7000000000000001E-2</v>
      </c>
      <c r="P45" s="23">
        <v>0.03</v>
      </c>
      <c r="Q45" s="23">
        <v>0</v>
      </c>
      <c r="R45" s="23">
        <v>0.04</v>
      </c>
      <c r="S45" s="23">
        <v>8.5000000000000006E-2</v>
      </c>
      <c r="T45" s="24">
        <v>3.1E-2</v>
      </c>
      <c r="U45" s="10"/>
      <c r="V45" s="29">
        <v>2.4E-2</v>
      </c>
      <c r="W45" s="23">
        <v>0</v>
      </c>
      <c r="X45" s="23">
        <v>5.3999999999999999E-2</v>
      </c>
      <c r="Y45" s="23">
        <v>0</v>
      </c>
      <c r="Z45" s="23">
        <v>4.5999999999999999E-2</v>
      </c>
      <c r="AA45" s="23">
        <v>0</v>
      </c>
      <c r="AB45" s="23">
        <v>0</v>
      </c>
      <c r="AC45" s="23">
        <v>0</v>
      </c>
      <c r="AD45" s="23">
        <v>1.7000000000000001E-2</v>
      </c>
      <c r="AE45" s="23">
        <v>7.8E-2</v>
      </c>
      <c r="AF45" s="23">
        <v>1.4E-2</v>
      </c>
      <c r="AG45" s="23">
        <v>4.5999999999999999E-2</v>
      </c>
      <c r="AH45" s="23">
        <v>0</v>
      </c>
      <c r="AI45" s="23">
        <v>3.1E-2</v>
      </c>
      <c r="AJ45" s="23">
        <v>3.1E-2</v>
      </c>
      <c r="AK45" s="23">
        <v>0</v>
      </c>
      <c r="AL45" s="23">
        <v>0</v>
      </c>
      <c r="AM45" s="23">
        <v>0</v>
      </c>
      <c r="AN45" s="23">
        <v>3.9E-2</v>
      </c>
      <c r="AO45" s="24">
        <v>0</v>
      </c>
    </row>
    <row r="46" spans="1:41">
      <c r="A46" s="29">
        <v>1.7000000000000001E-2</v>
      </c>
      <c r="B46" s="23">
        <v>0</v>
      </c>
      <c r="C46" s="23">
        <v>0</v>
      </c>
      <c r="D46" s="23">
        <v>6.2E-2</v>
      </c>
      <c r="E46" s="23">
        <v>0</v>
      </c>
      <c r="F46" s="23">
        <v>0</v>
      </c>
      <c r="G46" s="23">
        <v>0</v>
      </c>
      <c r="H46" s="23">
        <v>8.3000000000000004E-2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1.0999999999999999E-2</v>
      </c>
      <c r="O46" s="23">
        <v>0</v>
      </c>
      <c r="P46" s="23">
        <v>0.114</v>
      </c>
      <c r="Q46" s="23">
        <v>0</v>
      </c>
      <c r="R46" s="23">
        <v>3.3000000000000002E-2</v>
      </c>
      <c r="S46" s="23">
        <v>0.159</v>
      </c>
      <c r="T46" s="24">
        <v>0</v>
      </c>
      <c r="U46" s="10"/>
      <c r="V46" s="29">
        <v>0</v>
      </c>
      <c r="W46" s="23">
        <v>0</v>
      </c>
      <c r="X46" s="23">
        <v>0</v>
      </c>
      <c r="Y46" s="23">
        <v>0</v>
      </c>
      <c r="Z46" s="23">
        <v>0</v>
      </c>
      <c r="AA46" s="23">
        <v>0</v>
      </c>
      <c r="AB46" s="23">
        <v>2.4E-2</v>
      </c>
      <c r="AC46" s="23">
        <v>8.5000000000000006E-2</v>
      </c>
      <c r="AD46" s="23">
        <v>0.105</v>
      </c>
      <c r="AE46" s="23">
        <v>1.2E-2</v>
      </c>
      <c r="AF46" s="23">
        <v>0</v>
      </c>
      <c r="AG46" s="23">
        <v>0</v>
      </c>
      <c r="AH46" s="23">
        <v>5.5E-2</v>
      </c>
      <c r="AI46" s="23">
        <v>0</v>
      </c>
      <c r="AJ46" s="23">
        <v>0</v>
      </c>
      <c r="AK46" s="23">
        <v>2.7E-2</v>
      </c>
      <c r="AL46" s="23">
        <v>0.115</v>
      </c>
      <c r="AM46" s="23">
        <v>0</v>
      </c>
      <c r="AN46" s="23">
        <v>3.1E-2</v>
      </c>
      <c r="AO46" s="24">
        <v>2.5000000000000001E-2</v>
      </c>
    </row>
    <row r="47" spans="1:41">
      <c r="A47" s="29">
        <v>0</v>
      </c>
      <c r="B47" s="23">
        <v>0</v>
      </c>
      <c r="C47" s="23">
        <v>5.8999999999999997E-2</v>
      </c>
      <c r="D47" s="23">
        <v>5.3999999999999999E-2</v>
      </c>
      <c r="E47" s="23">
        <v>4.9000000000000002E-2</v>
      </c>
      <c r="F47" s="23">
        <v>0</v>
      </c>
      <c r="G47" s="23">
        <v>0</v>
      </c>
      <c r="H47" s="23">
        <v>0.13900000000000001</v>
      </c>
      <c r="I47" s="23">
        <v>5.7000000000000002E-2</v>
      </c>
      <c r="J47" s="23">
        <v>0</v>
      </c>
      <c r="K47" s="23">
        <v>0</v>
      </c>
      <c r="L47" s="23">
        <v>0</v>
      </c>
      <c r="M47" s="23">
        <v>3.7999999999999999E-2</v>
      </c>
      <c r="N47" s="23">
        <v>0</v>
      </c>
      <c r="O47" s="23">
        <v>0</v>
      </c>
      <c r="P47" s="23">
        <v>0.13</v>
      </c>
      <c r="Q47" s="23">
        <v>0</v>
      </c>
      <c r="R47" s="23">
        <v>3.4000000000000002E-2</v>
      </c>
      <c r="S47" s="23">
        <v>1.4E-2</v>
      </c>
      <c r="T47" s="24">
        <v>9.7000000000000003E-2</v>
      </c>
      <c r="U47" s="10"/>
      <c r="V47" s="29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2.1999999999999999E-2</v>
      </c>
      <c r="AE47" s="23">
        <v>0</v>
      </c>
      <c r="AF47" s="23">
        <v>6.2E-2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0.01</v>
      </c>
      <c r="AM47" s="23">
        <v>0.03</v>
      </c>
      <c r="AN47" s="23">
        <v>0</v>
      </c>
      <c r="AO47" s="24">
        <v>0</v>
      </c>
    </row>
    <row r="48" spans="1:41">
      <c r="A48" s="29">
        <v>0</v>
      </c>
      <c r="B48" s="23">
        <v>0</v>
      </c>
      <c r="C48" s="23">
        <v>0</v>
      </c>
      <c r="D48" s="23">
        <v>7.9000000000000001E-2</v>
      </c>
      <c r="E48" s="23">
        <v>0</v>
      </c>
      <c r="F48" s="23">
        <v>3.7999999999999999E-2</v>
      </c>
      <c r="G48" s="23">
        <v>0</v>
      </c>
      <c r="H48" s="23">
        <v>4.3999999999999997E-2</v>
      </c>
      <c r="I48" s="23">
        <v>4.8000000000000001E-2</v>
      </c>
      <c r="J48" s="23">
        <v>0</v>
      </c>
      <c r="K48" s="23">
        <v>6.0999999999999999E-2</v>
      </c>
      <c r="L48" s="23">
        <v>2.3E-2</v>
      </c>
      <c r="M48" s="23">
        <v>0</v>
      </c>
      <c r="N48" s="23">
        <v>1.4999999999999999E-2</v>
      </c>
      <c r="O48" s="23">
        <v>3.5999999999999997E-2</v>
      </c>
      <c r="P48" s="23">
        <v>0</v>
      </c>
      <c r="Q48" s="23">
        <v>0</v>
      </c>
      <c r="R48" s="23">
        <v>0</v>
      </c>
      <c r="S48" s="23">
        <v>4.0000000000000001E-3</v>
      </c>
      <c r="T48" s="24">
        <v>0</v>
      </c>
      <c r="U48" s="10"/>
      <c r="V48" s="29">
        <v>0</v>
      </c>
      <c r="W48" s="23">
        <v>0</v>
      </c>
      <c r="X48" s="23">
        <v>0</v>
      </c>
      <c r="Y48" s="23">
        <v>3.7999999999999999E-2</v>
      </c>
      <c r="Z48" s="23">
        <v>5.5E-2</v>
      </c>
      <c r="AA48" s="23">
        <v>9.2999999999999999E-2</v>
      </c>
      <c r="AB48" s="23">
        <v>3.2000000000000001E-2</v>
      </c>
      <c r="AC48" s="23">
        <v>0</v>
      </c>
      <c r="AD48" s="23">
        <v>0</v>
      </c>
      <c r="AE48" s="23">
        <v>2.1000000000000001E-2</v>
      </c>
      <c r="AF48" s="23">
        <v>0</v>
      </c>
      <c r="AG48" s="23">
        <v>0</v>
      </c>
      <c r="AH48" s="23">
        <v>8.6999999999999994E-2</v>
      </c>
      <c r="AI48" s="23">
        <v>0</v>
      </c>
      <c r="AJ48" s="23">
        <v>0</v>
      </c>
      <c r="AK48" s="23">
        <v>7.9000000000000001E-2</v>
      </c>
      <c r="AL48" s="23">
        <v>6.4000000000000001E-2</v>
      </c>
      <c r="AM48" s="23">
        <v>0</v>
      </c>
      <c r="AN48" s="23">
        <v>0</v>
      </c>
      <c r="AO48" s="24">
        <v>3.5999999999999997E-2</v>
      </c>
    </row>
    <row r="49" spans="1:41">
      <c r="A49" s="29">
        <v>3.1E-2</v>
      </c>
      <c r="B49" s="23">
        <v>0</v>
      </c>
      <c r="C49" s="23">
        <v>0</v>
      </c>
      <c r="D49" s="23">
        <v>5.6000000000000001E-2</v>
      </c>
      <c r="E49" s="23">
        <v>3.9E-2</v>
      </c>
      <c r="F49" s="23">
        <v>0</v>
      </c>
      <c r="G49" s="23">
        <v>0</v>
      </c>
      <c r="H49" s="23">
        <v>0</v>
      </c>
      <c r="I49" s="23">
        <v>0.03</v>
      </c>
      <c r="J49" s="23">
        <v>1.4E-2</v>
      </c>
      <c r="K49" s="23">
        <v>0</v>
      </c>
      <c r="L49" s="23">
        <v>3.9E-2</v>
      </c>
      <c r="M49" s="23">
        <v>0</v>
      </c>
      <c r="N49" s="23">
        <v>6.7000000000000004E-2</v>
      </c>
      <c r="O49" s="23">
        <v>5.2999999999999999E-2</v>
      </c>
      <c r="P49" s="23">
        <v>1.7000000000000001E-2</v>
      </c>
      <c r="Q49" s="23">
        <v>0</v>
      </c>
      <c r="R49" s="23">
        <v>3.9E-2</v>
      </c>
      <c r="S49" s="23">
        <v>2.3E-2</v>
      </c>
      <c r="T49" s="24">
        <v>0</v>
      </c>
      <c r="U49" s="10"/>
      <c r="V49" s="29">
        <v>0</v>
      </c>
      <c r="W49" s="23">
        <v>0</v>
      </c>
      <c r="X49" s="23">
        <v>0</v>
      </c>
      <c r="Y49" s="23">
        <v>0</v>
      </c>
      <c r="Z49" s="23">
        <v>0</v>
      </c>
      <c r="AA49" s="23">
        <v>0</v>
      </c>
      <c r="AB49" s="23">
        <v>0</v>
      </c>
      <c r="AC49" s="23">
        <v>4.8000000000000001E-2</v>
      </c>
      <c r="AD49" s="23">
        <v>0</v>
      </c>
      <c r="AE49" s="23">
        <v>0</v>
      </c>
      <c r="AF49" s="23">
        <v>0</v>
      </c>
      <c r="AG49" s="23">
        <v>0.128</v>
      </c>
      <c r="AH49" s="23">
        <v>0</v>
      </c>
      <c r="AI49" s="23">
        <v>4.4999999999999998E-2</v>
      </c>
      <c r="AJ49" s="23">
        <v>0</v>
      </c>
      <c r="AK49" s="23">
        <v>5.2999999999999999E-2</v>
      </c>
      <c r="AL49" s="23">
        <v>0</v>
      </c>
      <c r="AM49" s="23">
        <v>5.8999999999999997E-2</v>
      </c>
      <c r="AN49" s="23">
        <v>0</v>
      </c>
      <c r="AO49" s="24">
        <v>0</v>
      </c>
    </row>
    <row r="50" spans="1:41">
      <c r="A50" s="29">
        <v>0</v>
      </c>
      <c r="B50" s="23">
        <v>7.4999999999999997E-2</v>
      </c>
      <c r="C50" s="23">
        <v>0</v>
      </c>
      <c r="D50" s="23">
        <v>5.5E-2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0.03</v>
      </c>
      <c r="O50" s="23">
        <v>0</v>
      </c>
      <c r="P50" s="23">
        <v>0</v>
      </c>
      <c r="Q50" s="23">
        <v>0</v>
      </c>
      <c r="R50" s="23">
        <v>6.8000000000000005E-2</v>
      </c>
      <c r="S50" s="23">
        <v>0</v>
      </c>
      <c r="T50" s="24">
        <v>0</v>
      </c>
      <c r="U50" s="10"/>
      <c r="V50" s="29">
        <v>0</v>
      </c>
      <c r="W50" s="23">
        <v>7.5999999999999998E-2</v>
      </c>
      <c r="X50" s="23">
        <v>0</v>
      </c>
      <c r="Y50" s="23">
        <v>0</v>
      </c>
      <c r="Z50" s="23">
        <v>0</v>
      </c>
      <c r="AA50" s="23">
        <v>0</v>
      </c>
      <c r="AB50" s="23">
        <v>3.1E-2</v>
      </c>
      <c r="AC50" s="23">
        <v>0</v>
      </c>
      <c r="AD50" s="23">
        <v>0</v>
      </c>
      <c r="AE50" s="23">
        <v>3.4000000000000002E-2</v>
      </c>
      <c r="AF50" s="23">
        <v>0</v>
      </c>
      <c r="AG50" s="23">
        <v>4.7E-2</v>
      </c>
      <c r="AH50" s="23">
        <v>0</v>
      </c>
      <c r="AI50" s="23">
        <v>6.8000000000000005E-2</v>
      </c>
      <c r="AJ50" s="23">
        <v>0</v>
      </c>
      <c r="AK50" s="23">
        <v>7.0000000000000007E-2</v>
      </c>
      <c r="AL50" s="23">
        <v>2.9000000000000001E-2</v>
      </c>
      <c r="AM50" s="23">
        <v>0</v>
      </c>
      <c r="AN50" s="23">
        <v>0.05</v>
      </c>
      <c r="AO50" s="24">
        <v>2.4E-2</v>
      </c>
    </row>
    <row r="51" spans="1:41">
      <c r="A51" s="29">
        <v>3.5000000000000003E-2</v>
      </c>
      <c r="B51" s="23">
        <v>8.0000000000000002E-3</v>
      </c>
      <c r="C51" s="23">
        <v>0</v>
      </c>
      <c r="D51" s="23">
        <v>0</v>
      </c>
      <c r="E51" s="23">
        <v>0</v>
      </c>
      <c r="F51" s="23">
        <v>0.06</v>
      </c>
      <c r="G51" s="23">
        <v>4.4999999999999998E-2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7.0000000000000007E-2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4">
        <v>0</v>
      </c>
      <c r="U51" s="10"/>
      <c r="V51" s="29">
        <v>0</v>
      </c>
      <c r="W51" s="23">
        <v>1.4999999999999999E-2</v>
      </c>
      <c r="X51" s="23">
        <v>0</v>
      </c>
      <c r="Y51" s="23">
        <v>0</v>
      </c>
      <c r="Z51" s="23">
        <v>0</v>
      </c>
      <c r="AA51" s="23">
        <v>2.9000000000000001E-2</v>
      </c>
      <c r="AB51" s="23">
        <v>0</v>
      </c>
      <c r="AC51" s="23">
        <v>3.1E-2</v>
      </c>
      <c r="AD51" s="23">
        <v>0</v>
      </c>
      <c r="AE51" s="23">
        <v>0</v>
      </c>
      <c r="AF51" s="23">
        <v>1.4999999999999999E-2</v>
      </c>
      <c r="AG51" s="23">
        <v>3.5999999999999997E-2</v>
      </c>
      <c r="AH51" s="23">
        <v>0</v>
      </c>
      <c r="AI51" s="23">
        <v>0</v>
      </c>
      <c r="AJ51" s="23">
        <v>0</v>
      </c>
      <c r="AK51" s="23">
        <v>1E-3</v>
      </c>
      <c r="AL51" s="23">
        <v>0</v>
      </c>
      <c r="AM51" s="23">
        <v>8.4000000000000005E-2</v>
      </c>
      <c r="AN51" s="23">
        <v>0.14299999999999999</v>
      </c>
      <c r="AO51" s="24">
        <v>0</v>
      </c>
    </row>
    <row r="52" spans="1:41">
      <c r="A52" s="29">
        <v>0</v>
      </c>
      <c r="B52" s="23">
        <v>0</v>
      </c>
      <c r="C52" s="23">
        <v>0</v>
      </c>
      <c r="D52" s="23">
        <v>7.5999999999999998E-2</v>
      </c>
      <c r="E52" s="23">
        <v>0</v>
      </c>
      <c r="F52" s="23">
        <v>3.5999999999999997E-2</v>
      </c>
      <c r="G52" s="23">
        <v>4.9000000000000002E-2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5.5E-2</v>
      </c>
      <c r="N52" s="23">
        <v>8.5999999999999993E-2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4">
        <v>0</v>
      </c>
      <c r="U52" s="10"/>
      <c r="V52" s="29">
        <v>0</v>
      </c>
      <c r="W52" s="23">
        <v>0</v>
      </c>
      <c r="X52" s="23">
        <v>0</v>
      </c>
      <c r="Y52" s="23">
        <v>0</v>
      </c>
      <c r="Z52" s="23">
        <v>4.4999999999999998E-2</v>
      </c>
      <c r="AA52" s="23">
        <v>1.4E-2</v>
      </c>
      <c r="AB52" s="23">
        <v>6.4000000000000001E-2</v>
      </c>
      <c r="AC52" s="23">
        <v>7.4999999999999997E-2</v>
      </c>
      <c r="AD52" s="23">
        <v>0</v>
      </c>
      <c r="AE52" s="23">
        <v>0</v>
      </c>
      <c r="AF52" s="23">
        <v>9.6000000000000002E-2</v>
      </c>
      <c r="AG52" s="23">
        <v>1.6E-2</v>
      </c>
      <c r="AH52" s="23">
        <v>0</v>
      </c>
      <c r="AI52" s="23">
        <v>0</v>
      </c>
      <c r="AJ52" s="23">
        <v>0</v>
      </c>
      <c r="AK52" s="23">
        <v>0</v>
      </c>
      <c r="AL52" s="23">
        <v>0</v>
      </c>
      <c r="AM52" s="23">
        <v>0</v>
      </c>
      <c r="AN52" s="23">
        <v>8.3000000000000004E-2</v>
      </c>
      <c r="AO52" s="24">
        <v>0</v>
      </c>
    </row>
    <row r="53" spans="1:41">
      <c r="A53" s="29">
        <v>4.5999999999999999E-2</v>
      </c>
      <c r="B53" s="23">
        <v>3.1E-2</v>
      </c>
      <c r="C53" s="23">
        <v>0</v>
      </c>
      <c r="D53" s="23">
        <v>0</v>
      </c>
      <c r="E53" s="23">
        <v>0</v>
      </c>
      <c r="F53" s="23">
        <v>2.1999999999999999E-2</v>
      </c>
      <c r="G53" s="23">
        <v>0.107</v>
      </c>
      <c r="H53" s="23">
        <v>0.10100000000000001</v>
      </c>
      <c r="I53" s="23">
        <v>4.0000000000000001E-3</v>
      </c>
      <c r="J53" s="23">
        <v>5.0999999999999997E-2</v>
      </c>
      <c r="K53" s="23">
        <v>0</v>
      </c>
      <c r="L53" s="23">
        <v>5.1999999999999998E-2</v>
      </c>
      <c r="M53" s="23">
        <v>0</v>
      </c>
      <c r="N53" s="23">
        <v>0</v>
      </c>
      <c r="O53" s="23">
        <v>0</v>
      </c>
      <c r="P53" s="23">
        <v>0</v>
      </c>
      <c r="Q53" s="23">
        <v>4.5999999999999999E-2</v>
      </c>
      <c r="R53" s="23">
        <v>5.0000000000000001E-3</v>
      </c>
      <c r="S53" s="23">
        <v>0</v>
      </c>
      <c r="T53" s="24">
        <v>2.3E-2</v>
      </c>
      <c r="U53" s="10"/>
      <c r="V53" s="29">
        <v>7.9000000000000001E-2</v>
      </c>
      <c r="W53" s="23">
        <v>0.05</v>
      </c>
      <c r="X53" s="23">
        <v>0</v>
      </c>
      <c r="Y53" s="23">
        <v>0</v>
      </c>
      <c r="Z53" s="23">
        <v>0</v>
      </c>
      <c r="AA53" s="23">
        <v>6.2E-2</v>
      </c>
      <c r="AB53" s="23">
        <v>0</v>
      </c>
      <c r="AC53" s="23">
        <v>0</v>
      </c>
      <c r="AD53" s="23">
        <v>1.6E-2</v>
      </c>
      <c r="AE53" s="23">
        <v>0</v>
      </c>
      <c r="AF53" s="23">
        <v>0</v>
      </c>
      <c r="AG53" s="23">
        <v>0.03</v>
      </c>
      <c r="AH53" s="23">
        <v>0</v>
      </c>
      <c r="AI53" s="23">
        <v>3.6999999999999998E-2</v>
      </c>
      <c r="AJ53" s="23">
        <v>0</v>
      </c>
      <c r="AK53" s="23">
        <v>0</v>
      </c>
      <c r="AL53" s="23">
        <v>2.1000000000000001E-2</v>
      </c>
      <c r="AM53" s="23">
        <v>7.0999999999999994E-2</v>
      </c>
      <c r="AN53" s="23">
        <v>0</v>
      </c>
      <c r="AO53" s="24">
        <v>0</v>
      </c>
    </row>
    <row r="54" spans="1:41">
      <c r="A54" s="29">
        <v>0</v>
      </c>
      <c r="B54" s="23">
        <v>7.8E-2</v>
      </c>
      <c r="C54" s="23">
        <v>0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3.6999999999999998E-2</v>
      </c>
      <c r="K54" s="23">
        <v>0</v>
      </c>
      <c r="L54" s="23">
        <v>0</v>
      </c>
      <c r="M54" s="23">
        <v>0</v>
      </c>
      <c r="N54" s="23">
        <v>5.2999999999999999E-2</v>
      </c>
      <c r="O54" s="23">
        <v>0</v>
      </c>
      <c r="P54" s="23">
        <v>0</v>
      </c>
      <c r="Q54" s="23">
        <v>0</v>
      </c>
      <c r="R54" s="23">
        <v>3.9E-2</v>
      </c>
      <c r="S54" s="23">
        <v>4.7E-2</v>
      </c>
      <c r="T54" s="24">
        <v>2.5999999999999999E-2</v>
      </c>
      <c r="U54" s="10"/>
      <c r="V54" s="29">
        <v>0</v>
      </c>
      <c r="W54" s="23">
        <v>0</v>
      </c>
      <c r="X54" s="23">
        <v>0</v>
      </c>
      <c r="Y54" s="23">
        <v>0</v>
      </c>
      <c r="Z54" s="23">
        <v>0</v>
      </c>
      <c r="AA54" s="23">
        <v>7.6999999999999999E-2</v>
      </c>
      <c r="AB54" s="23">
        <v>1.4999999999999999E-2</v>
      </c>
      <c r="AC54" s="23">
        <v>0.184</v>
      </c>
      <c r="AD54" s="23">
        <v>3.9E-2</v>
      </c>
      <c r="AE54" s="23">
        <v>0</v>
      </c>
      <c r="AF54" s="23">
        <v>2.7E-2</v>
      </c>
      <c r="AG54" s="23">
        <v>0</v>
      </c>
      <c r="AH54" s="23">
        <v>0</v>
      </c>
      <c r="AI54" s="23">
        <v>0</v>
      </c>
      <c r="AJ54" s="23">
        <v>0</v>
      </c>
      <c r="AK54" s="23">
        <v>0.04</v>
      </c>
      <c r="AL54" s="23">
        <v>0</v>
      </c>
      <c r="AM54" s="23">
        <v>0</v>
      </c>
      <c r="AN54" s="23">
        <v>0.04</v>
      </c>
      <c r="AO54" s="24">
        <v>0</v>
      </c>
    </row>
    <row r="55" spans="1:41">
      <c r="A55" s="29">
        <v>0</v>
      </c>
      <c r="B55" s="23">
        <v>3.5999999999999997E-2</v>
      </c>
      <c r="C55" s="23">
        <v>0</v>
      </c>
      <c r="D55" s="23">
        <v>0</v>
      </c>
      <c r="E55" s="23">
        <v>3.7999999999999999E-2</v>
      </c>
      <c r="F55" s="23">
        <v>0.121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4.4999999999999998E-2</v>
      </c>
      <c r="R55" s="23">
        <v>0</v>
      </c>
      <c r="S55" s="23">
        <v>0</v>
      </c>
      <c r="T55" s="24">
        <v>0</v>
      </c>
      <c r="U55" s="10"/>
      <c r="V55" s="29">
        <v>7.4999999999999997E-2</v>
      </c>
      <c r="W55" s="23">
        <v>0</v>
      </c>
      <c r="X55" s="23">
        <v>2.4E-2</v>
      </c>
      <c r="Y55" s="23">
        <v>0</v>
      </c>
      <c r="Z55" s="23">
        <v>0</v>
      </c>
      <c r="AA55" s="23">
        <v>0</v>
      </c>
      <c r="AB55" s="23">
        <v>0</v>
      </c>
      <c r="AC55" s="23">
        <v>0</v>
      </c>
      <c r="AD55" s="23">
        <v>0</v>
      </c>
      <c r="AE55" s="23">
        <v>0</v>
      </c>
      <c r="AF55" s="23">
        <v>0</v>
      </c>
      <c r="AG55" s="23">
        <v>2.3E-2</v>
      </c>
      <c r="AH55" s="23">
        <v>0</v>
      </c>
      <c r="AI55" s="23">
        <v>0</v>
      </c>
      <c r="AJ55" s="23">
        <v>2.3E-2</v>
      </c>
      <c r="AK55" s="23">
        <v>0</v>
      </c>
      <c r="AL55" s="23">
        <v>0.04</v>
      </c>
      <c r="AM55" s="23">
        <v>3.7999999999999999E-2</v>
      </c>
      <c r="AN55" s="23">
        <v>3.5999999999999997E-2</v>
      </c>
      <c r="AO55" s="24">
        <v>0</v>
      </c>
    </row>
    <row r="56" spans="1:41">
      <c r="A56" s="29">
        <v>0</v>
      </c>
      <c r="B56" s="23">
        <v>8.8999999999999996E-2</v>
      </c>
      <c r="C56" s="23">
        <v>0</v>
      </c>
      <c r="D56" s="23">
        <v>3.7999999999999999E-2</v>
      </c>
      <c r="E56" s="23">
        <v>0</v>
      </c>
      <c r="F56" s="23">
        <v>0</v>
      </c>
      <c r="G56" s="23">
        <v>0</v>
      </c>
      <c r="H56" s="23">
        <v>7.6999999999999999E-2</v>
      </c>
      <c r="I56" s="23">
        <v>0</v>
      </c>
      <c r="J56" s="23">
        <v>8.3000000000000004E-2</v>
      </c>
      <c r="K56" s="23">
        <v>0</v>
      </c>
      <c r="L56" s="23">
        <v>0</v>
      </c>
      <c r="M56" s="23">
        <v>5.3999999999999999E-2</v>
      </c>
      <c r="N56" s="23">
        <v>0</v>
      </c>
      <c r="O56" s="23">
        <v>0</v>
      </c>
      <c r="P56" s="23">
        <v>7.1999999999999995E-2</v>
      </c>
      <c r="Q56" s="23">
        <v>4.4999999999999998E-2</v>
      </c>
      <c r="R56" s="23">
        <v>0</v>
      </c>
      <c r="S56" s="23">
        <v>0</v>
      </c>
      <c r="T56" s="24">
        <v>0</v>
      </c>
      <c r="U56" s="10"/>
      <c r="V56" s="29">
        <v>0</v>
      </c>
      <c r="W56" s="23">
        <v>0</v>
      </c>
      <c r="X56" s="23">
        <v>0</v>
      </c>
      <c r="Y56" s="23">
        <v>0</v>
      </c>
      <c r="Z56" s="23">
        <v>0</v>
      </c>
      <c r="AA56" s="23">
        <v>0</v>
      </c>
      <c r="AB56" s="23">
        <v>0</v>
      </c>
      <c r="AC56" s="23">
        <v>0</v>
      </c>
      <c r="AD56" s="23">
        <v>0</v>
      </c>
      <c r="AE56" s="23">
        <v>3.3000000000000002E-2</v>
      </c>
      <c r="AF56" s="23">
        <v>0</v>
      </c>
      <c r="AG56" s="23">
        <v>6.0000000000000001E-3</v>
      </c>
      <c r="AH56" s="23">
        <v>0</v>
      </c>
      <c r="AI56" s="23">
        <v>4.4999999999999998E-2</v>
      </c>
      <c r="AJ56" s="23">
        <v>0</v>
      </c>
      <c r="AK56" s="23">
        <v>0.03</v>
      </c>
      <c r="AL56" s="23">
        <v>0</v>
      </c>
      <c r="AM56" s="23">
        <v>5.1999999999999998E-2</v>
      </c>
      <c r="AN56" s="23">
        <v>0</v>
      </c>
      <c r="AO56" s="24">
        <v>0</v>
      </c>
    </row>
    <row r="57" spans="1:41">
      <c r="A57" s="29">
        <v>3.7999999999999999E-2</v>
      </c>
      <c r="B57" s="23">
        <v>0</v>
      </c>
      <c r="C57" s="23">
        <v>0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0.11700000000000001</v>
      </c>
      <c r="K57" s="23">
        <v>0</v>
      </c>
      <c r="L57" s="23">
        <v>2.4E-2</v>
      </c>
      <c r="M57" s="23">
        <v>0.12</v>
      </c>
      <c r="N57" s="23">
        <v>0</v>
      </c>
      <c r="O57" s="23">
        <v>0.12</v>
      </c>
      <c r="P57" s="23">
        <v>0</v>
      </c>
      <c r="Q57" s="23">
        <v>8.0000000000000002E-3</v>
      </c>
      <c r="R57" s="23">
        <v>3.3000000000000002E-2</v>
      </c>
      <c r="S57" s="23">
        <v>0</v>
      </c>
      <c r="T57" s="24">
        <v>0</v>
      </c>
      <c r="U57" s="10"/>
      <c r="V57" s="29">
        <v>0</v>
      </c>
      <c r="W57" s="23">
        <v>0</v>
      </c>
      <c r="X57" s="23">
        <v>0</v>
      </c>
      <c r="Y57" s="23">
        <v>0</v>
      </c>
      <c r="Z57" s="23">
        <v>0.04</v>
      </c>
      <c r="AA57" s="23">
        <v>3.4000000000000002E-2</v>
      </c>
      <c r="AB57" s="23">
        <v>7.6999999999999999E-2</v>
      </c>
      <c r="AC57" s="23">
        <v>6.0999999999999999E-2</v>
      </c>
      <c r="AD57" s="23">
        <v>3.7999999999999999E-2</v>
      </c>
      <c r="AE57" s="23">
        <v>0.10299999999999999</v>
      </c>
      <c r="AF57" s="23">
        <v>0</v>
      </c>
      <c r="AG57" s="23">
        <v>3.2000000000000001E-2</v>
      </c>
      <c r="AH57" s="23">
        <v>0</v>
      </c>
      <c r="AI57" s="23">
        <v>0</v>
      </c>
      <c r="AJ57" s="23">
        <v>0</v>
      </c>
      <c r="AK57" s="23">
        <v>0.13500000000000001</v>
      </c>
      <c r="AL57" s="23">
        <v>0</v>
      </c>
      <c r="AM57" s="23">
        <v>0.03</v>
      </c>
      <c r="AN57" s="23">
        <v>1.6E-2</v>
      </c>
      <c r="AO57" s="24">
        <v>5.2999999999999999E-2</v>
      </c>
    </row>
    <row r="58" spans="1:41">
      <c r="A58" s="29">
        <v>3.5000000000000003E-2</v>
      </c>
      <c r="B58" s="23">
        <v>4.4999999999999998E-2</v>
      </c>
      <c r="C58" s="23">
        <v>0.01</v>
      </c>
      <c r="D58" s="23">
        <v>0</v>
      </c>
      <c r="E58" s="23">
        <v>0</v>
      </c>
      <c r="F58" s="23">
        <v>5.8000000000000003E-2</v>
      </c>
      <c r="G58" s="23">
        <v>0</v>
      </c>
      <c r="H58" s="23">
        <v>0</v>
      </c>
      <c r="I58" s="23">
        <v>0</v>
      </c>
      <c r="J58" s="23">
        <v>0.09</v>
      </c>
      <c r="K58" s="23">
        <v>0.113</v>
      </c>
      <c r="L58" s="23">
        <v>0</v>
      </c>
      <c r="M58" s="23">
        <v>0</v>
      </c>
      <c r="N58" s="23">
        <v>0</v>
      </c>
      <c r="O58" s="23">
        <v>8.6999999999999994E-2</v>
      </c>
      <c r="P58" s="23">
        <v>8.5000000000000006E-2</v>
      </c>
      <c r="Q58" s="23">
        <v>9.5000000000000001E-2</v>
      </c>
      <c r="R58" s="23">
        <v>0</v>
      </c>
      <c r="S58" s="23">
        <v>0</v>
      </c>
      <c r="T58" s="24">
        <v>0</v>
      </c>
      <c r="U58" s="10"/>
      <c r="V58" s="29">
        <v>0</v>
      </c>
      <c r="W58" s="23">
        <v>0</v>
      </c>
      <c r="X58" s="23">
        <v>0</v>
      </c>
      <c r="Y58" s="23">
        <v>0.126</v>
      </c>
      <c r="Z58" s="23">
        <v>0</v>
      </c>
      <c r="AA58" s="23">
        <v>3.2000000000000001E-2</v>
      </c>
      <c r="AB58" s="23">
        <v>6.3E-2</v>
      </c>
      <c r="AC58" s="23">
        <v>6.8000000000000005E-2</v>
      </c>
      <c r="AD58" s="23">
        <v>0.05</v>
      </c>
      <c r="AE58" s="23">
        <v>7.0000000000000007E-2</v>
      </c>
      <c r="AF58" s="23">
        <v>0</v>
      </c>
      <c r="AG58" s="23">
        <v>0</v>
      </c>
      <c r="AH58" s="23">
        <v>3.7999999999999999E-2</v>
      </c>
      <c r="AI58" s="23">
        <v>0</v>
      </c>
      <c r="AJ58" s="23">
        <v>7.6999999999999999E-2</v>
      </c>
      <c r="AK58" s="23">
        <v>0.14799999999999999</v>
      </c>
      <c r="AL58" s="23">
        <v>1.4999999999999999E-2</v>
      </c>
      <c r="AM58" s="23">
        <v>0.127</v>
      </c>
      <c r="AN58" s="23">
        <v>0</v>
      </c>
      <c r="AO58" s="24">
        <v>0</v>
      </c>
    </row>
    <row r="59" spans="1:41">
      <c r="A59" s="29">
        <v>0</v>
      </c>
      <c r="B59" s="23">
        <v>0</v>
      </c>
      <c r="C59" s="23">
        <v>0</v>
      </c>
      <c r="D59" s="23">
        <v>1.4999999999999999E-2</v>
      </c>
      <c r="E59" s="23">
        <v>0</v>
      </c>
      <c r="F59" s="23">
        <v>0.03</v>
      </c>
      <c r="G59" s="23">
        <v>0</v>
      </c>
      <c r="H59" s="23">
        <v>0</v>
      </c>
      <c r="I59" s="23">
        <v>8.2000000000000003E-2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3.1E-2</v>
      </c>
      <c r="P59" s="23">
        <v>0</v>
      </c>
      <c r="Q59" s="23">
        <v>0</v>
      </c>
      <c r="R59" s="23">
        <v>0</v>
      </c>
      <c r="S59" s="23">
        <v>0</v>
      </c>
      <c r="T59" s="24">
        <v>0</v>
      </c>
      <c r="U59" s="10"/>
      <c r="V59" s="29">
        <v>0</v>
      </c>
      <c r="W59" s="23">
        <v>0</v>
      </c>
      <c r="X59" s="23">
        <v>0</v>
      </c>
      <c r="Y59" s="23">
        <v>8.7999999999999995E-2</v>
      </c>
      <c r="Z59" s="23">
        <v>0</v>
      </c>
      <c r="AA59" s="23">
        <v>0</v>
      </c>
      <c r="AB59" s="23">
        <v>4.2000000000000003E-2</v>
      </c>
      <c r="AC59" s="23">
        <v>0.05</v>
      </c>
      <c r="AD59" s="23">
        <v>7.2999999999999995E-2</v>
      </c>
      <c r="AE59" s="23">
        <v>2.4E-2</v>
      </c>
      <c r="AF59" s="23">
        <v>0</v>
      </c>
      <c r="AG59" s="23">
        <v>0</v>
      </c>
      <c r="AH59" s="23">
        <v>0</v>
      </c>
      <c r="AI59" s="23">
        <v>0</v>
      </c>
      <c r="AJ59" s="23">
        <v>0</v>
      </c>
      <c r="AK59" s="23">
        <v>3.2000000000000001E-2</v>
      </c>
      <c r="AL59" s="23">
        <v>0</v>
      </c>
      <c r="AM59" s="23">
        <v>0</v>
      </c>
      <c r="AN59" s="23">
        <v>0</v>
      </c>
      <c r="AO59" s="24">
        <v>0</v>
      </c>
    </row>
    <row r="60" spans="1:41">
      <c r="A60" s="29">
        <v>0</v>
      </c>
      <c r="B60" s="23">
        <v>0</v>
      </c>
      <c r="C60" s="23">
        <v>7.4999999999999997E-2</v>
      </c>
      <c r="D60" s="23">
        <v>0</v>
      </c>
      <c r="E60" s="23">
        <v>1.9E-2</v>
      </c>
      <c r="F60" s="23">
        <v>0</v>
      </c>
      <c r="G60" s="23">
        <v>5.8000000000000003E-2</v>
      </c>
      <c r="H60" s="23">
        <v>0</v>
      </c>
      <c r="I60" s="23">
        <v>0</v>
      </c>
      <c r="J60" s="23">
        <v>0</v>
      </c>
      <c r="K60" s="23">
        <v>2.1000000000000001E-2</v>
      </c>
      <c r="L60" s="23">
        <v>3.9E-2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30">
        <v>4.6509999999999998E-4</v>
      </c>
      <c r="S60" s="23">
        <v>4.2000000000000003E-2</v>
      </c>
      <c r="T60" s="24">
        <v>0</v>
      </c>
      <c r="U60" s="10"/>
      <c r="V60" s="29">
        <v>0</v>
      </c>
      <c r="W60" s="23">
        <v>0</v>
      </c>
      <c r="X60" s="23">
        <v>0</v>
      </c>
      <c r="Y60" s="23">
        <v>3.4000000000000002E-2</v>
      </c>
      <c r="Z60" s="23">
        <v>0</v>
      </c>
      <c r="AA60" s="23">
        <v>0</v>
      </c>
      <c r="AB60" s="23">
        <v>1.7000000000000001E-2</v>
      </c>
      <c r="AC60" s="23">
        <v>0</v>
      </c>
      <c r="AD60" s="23">
        <v>0</v>
      </c>
      <c r="AE60" s="23">
        <v>0</v>
      </c>
      <c r="AF60" s="23">
        <v>0</v>
      </c>
      <c r="AG60" s="23">
        <v>0</v>
      </c>
      <c r="AH60" s="23">
        <v>0</v>
      </c>
      <c r="AI60" s="23">
        <v>0</v>
      </c>
      <c r="AJ60" s="23">
        <v>0</v>
      </c>
      <c r="AK60" s="23">
        <v>0</v>
      </c>
      <c r="AL60" s="23">
        <v>2.1000000000000001E-2</v>
      </c>
      <c r="AM60" s="23">
        <v>0</v>
      </c>
      <c r="AN60" s="23">
        <v>0</v>
      </c>
      <c r="AO60" s="24">
        <v>6.2E-2</v>
      </c>
    </row>
    <row r="61" spans="1:41">
      <c r="A61" s="29">
        <v>0</v>
      </c>
      <c r="B61" s="23">
        <v>3.3000000000000002E-2</v>
      </c>
      <c r="C61" s="23">
        <v>0.05</v>
      </c>
      <c r="D61" s="23">
        <v>0</v>
      </c>
      <c r="E61" s="23">
        <v>0</v>
      </c>
      <c r="F61" s="23">
        <v>0</v>
      </c>
      <c r="G61" s="23">
        <v>5.8000000000000003E-2</v>
      </c>
      <c r="H61" s="23">
        <v>0</v>
      </c>
      <c r="I61" s="23">
        <v>0</v>
      </c>
      <c r="J61" s="23">
        <v>7.0000000000000001E-3</v>
      </c>
      <c r="K61" s="23">
        <v>0</v>
      </c>
      <c r="L61" s="23">
        <v>9.9000000000000005E-2</v>
      </c>
      <c r="M61" s="23">
        <v>2.5000000000000001E-2</v>
      </c>
      <c r="N61" s="23">
        <v>0</v>
      </c>
      <c r="O61" s="23">
        <v>0</v>
      </c>
      <c r="P61" s="23">
        <v>1.4999999999999999E-2</v>
      </c>
      <c r="Q61" s="23">
        <v>2.5999999999999999E-2</v>
      </c>
      <c r="R61" s="23">
        <v>2.5999999999999999E-2</v>
      </c>
      <c r="S61" s="23">
        <v>0</v>
      </c>
      <c r="T61" s="24">
        <v>0</v>
      </c>
      <c r="U61" s="10"/>
      <c r="V61" s="29">
        <v>0</v>
      </c>
      <c r="W61" s="23">
        <v>0</v>
      </c>
      <c r="X61" s="23">
        <v>3.7999999999999999E-2</v>
      </c>
      <c r="Y61" s="23">
        <v>0</v>
      </c>
      <c r="Z61" s="23">
        <v>0.06</v>
      </c>
      <c r="AA61" s="23">
        <v>0</v>
      </c>
      <c r="AB61" s="23">
        <v>1.7000000000000001E-2</v>
      </c>
      <c r="AC61" s="23">
        <v>0</v>
      </c>
      <c r="AD61" s="23">
        <v>0</v>
      </c>
      <c r="AE61" s="23">
        <v>2E-3</v>
      </c>
      <c r="AF61" s="23">
        <v>0</v>
      </c>
      <c r="AG61" s="23">
        <v>0</v>
      </c>
      <c r="AH61" s="23">
        <v>0</v>
      </c>
      <c r="AI61" s="23">
        <v>0</v>
      </c>
      <c r="AJ61" s="23">
        <v>0</v>
      </c>
      <c r="AK61" s="23">
        <v>0</v>
      </c>
      <c r="AL61" s="23">
        <v>0</v>
      </c>
      <c r="AM61" s="23">
        <v>4.1000000000000002E-2</v>
      </c>
      <c r="AN61" s="23">
        <v>0</v>
      </c>
      <c r="AO61" s="24">
        <v>0</v>
      </c>
    </row>
    <row r="62" spans="1:41">
      <c r="A62" s="29">
        <v>0</v>
      </c>
      <c r="B62" s="23">
        <v>0</v>
      </c>
      <c r="C62" s="23">
        <v>0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2.3E-2</v>
      </c>
      <c r="J62" s="23">
        <v>2.9000000000000001E-2</v>
      </c>
      <c r="K62" s="23">
        <v>0</v>
      </c>
      <c r="L62" s="23">
        <v>2.3E-2</v>
      </c>
      <c r="M62" s="23">
        <v>0.14699999999999999</v>
      </c>
      <c r="N62" s="23">
        <v>0.04</v>
      </c>
      <c r="O62" s="23">
        <v>3.9E-2</v>
      </c>
      <c r="P62" s="23">
        <v>0</v>
      </c>
      <c r="Q62" s="23">
        <v>7.5999999999999998E-2</v>
      </c>
      <c r="R62" s="23">
        <v>0</v>
      </c>
      <c r="S62" s="23">
        <v>0</v>
      </c>
      <c r="T62" s="24">
        <v>0</v>
      </c>
      <c r="U62" s="10"/>
      <c r="V62" s="29">
        <v>0</v>
      </c>
      <c r="W62" s="23">
        <v>0</v>
      </c>
      <c r="X62" s="23">
        <v>2.7E-2</v>
      </c>
      <c r="Y62" s="23">
        <v>3.2000000000000001E-2</v>
      </c>
      <c r="Z62" s="23">
        <v>0.03</v>
      </c>
      <c r="AA62" s="23">
        <v>0.06</v>
      </c>
      <c r="AB62" s="23">
        <v>0</v>
      </c>
      <c r="AC62" s="23">
        <v>0</v>
      </c>
      <c r="AD62" s="23">
        <v>0.04</v>
      </c>
      <c r="AE62" s="23">
        <v>3.7999999999999999E-2</v>
      </c>
      <c r="AF62" s="23">
        <v>0</v>
      </c>
      <c r="AG62" s="23">
        <v>0.13400000000000001</v>
      </c>
      <c r="AH62" s="23">
        <v>2.3E-2</v>
      </c>
      <c r="AI62" s="23">
        <v>0</v>
      </c>
      <c r="AJ62" s="23">
        <v>6.3E-2</v>
      </c>
      <c r="AK62" s="23">
        <v>0</v>
      </c>
      <c r="AL62" s="23">
        <v>1.9E-2</v>
      </c>
      <c r="AM62" s="23">
        <v>0.03</v>
      </c>
      <c r="AN62" s="23">
        <v>0</v>
      </c>
      <c r="AO62" s="24">
        <v>4.8000000000000001E-2</v>
      </c>
    </row>
    <row r="63" spans="1:41">
      <c r="A63" s="29">
        <v>7.0000000000000007E-2</v>
      </c>
      <c r="B63" s="23">
        <v>0</v>
      </c>
      <c r="C63" s="23">
        <v>0</v>
      </c>
      <c r="D63" s="23">
        <v>0</v>
      </c>
      <c r="E63" s="23">
        <v>0.04</v>
      </c>
      <c r="F63" s="23">
        <v>5.5E-2</v>
      </c>
      <c r="G63" s="23">
        <v>3.0000000000000001E-3</v>
      </c>
      <c r="H63" s="23">
        <v>0</v>
      </c>
      <c r="I63" s="23">
        <v>0</v>
      </c>
      <c r="J63" s="23">
        <v>4.5999999999999999E-2</v>
      </c>
      <c r="K63" s="23">
        <v>0</v>
      </c>
      <c r="L63" s="23">
        <v>0</v>
      </c>
      <c r="M63" s="23">
        <v>0</v>
      </c>
      <c r="N63" s="23">
        <v>0</v>
      </c>
      <c r="O63" s="23">
        <v>6.4000000000000001E-2</v>
      </c>
      <c r="P63" s="23">
        <v>2.4E-2</v>
      </c>
      <c r="Q63" s="23">
        <v>1.6E-2</v>
      </c>
      <c r="R63" s="23">
        <v>0</v>
      </c>
      <c r="S63" s="23">
        <v>0</v>
      </c>
      <c r="T63" s="24">
        <v>9.0999999999999998E-2</v>
      </c>
      <c r="U63" s="10"/>
      <c r="V63" s="29">
        <v>1.6E-2</v>
      </c>
      <c r="W63" s="23">
        <v>0</v>
      </c>
      <c r="X63" s="23">
        <v>0</v>
      </c>
      <c r="Y63" s="23">
        <v>0</v>
      </c>
      <c r="Z63" s="23">
        <v>0</v>
      </c>
      <c r="AA63" s="23">
        <v>3.3000000000000002E-2</v>
      </c>
      <c r="AB63" s="23">
        <v>4.5999999999999999E-2</v>
      </c>
      <c r="AC63" s="23">
        <v>5.1999999999999998E-2</v>
      </c>
      <c r="AD63" s="23">
        <v>4.9000000000000002E-2</v>
      </c>
      <c r="AE63" s="23">
        <v>6.0999999999999999E-2</v>
      </c>
      <c r="AF63" s="23">
        <v>9.2999999999999999E-2</v>
      </c>
      <c r="AG63" s="23">
        <v>0</v>
      </c>
      <c r="AH63" s="23">
        <v>0</v>
      </c>
      <c r="AI63" s="23">
        <v>0</v>
      </c>
      <c r="AJ63" s="23">
        <v>6.6000000000000003E-2</v>
      </c>
      <c r="AK63" s="23">
        <v>7.5999999999999998E-2</v>
      </c>
      <c r="AL63" s="23">
        <v>7.0000000000000007E-2</v>
      </c>
      <c r="AM63" s="23">
        <v>0</v>
      </c>
      <c r="AN63" s="23">
        <v>0.113</v>
      </c>
      <c r="AO63" s="24">
        <v>0</v>
      </c>
    </row>
    <row r="64" spans="1:41">
      <c r="A64" s="29">
        <v>0</v>
      </c>
      <c r="B64" s="23">
        <v>7.5999999999999998E-2</v>
      </c>
      <c r="C64" s="23">
        <v>1.0999999999999999E-2</v>
      </c>
      <c r="D64" s="23">
        <v>0</v>
      </c>
      <c r="E64" s="23">
        <v>4.9000000000000002E-2</v>
      </c>
      <c r="F64" s="23">
        <v>1.6E-2</v>
      </c>
      <c r="G64" s="23">
        <v>0</v>
      </c>
      <c r="H64" s="23">
        <v>4.1000000000000002E-2</v>
      </c>
      <c r="I64" s="23">
        <v>0</v>
      </c>
      <c r="J64" s="23">
        <v>0</v>
      </c>
      <c r="K64" s="23">
        <v>2.1999999999999999E-2</v>
      </c>
      <c r="L64" s="23">
        <v>0</v>
      </c>
      <c r="M64" s="23">
        <v>0</v>
      </c>
      <c r="N64" s="23">
        <v>0.104</v>
      </c>
      <c r="O64" s="23">
        <v>5.0999999999999997E-2</v>
      </c>
      <c r="P64" s="23">
        <v>0</v>
      </c>
      <c r="Q64" s="23">
        <v>4.5999999999999999E-2</v>
      </c>
      <c r="R64" s="23">
        <v>0</v>
      </c>
      <c r="S64" s="23">
        <v>0</v>
      </c>
      <c r="T64" s="24">
        <v>0</v>
      </c>
      <c r="U64" s="10"/>
      <c r="V64" s="29">
        <v>0</v>
      </c>
      <c r="W64" s="23">
        <v>0</v>
      </c>
      <c r="X64" s="23">
        <v>0</v>
      </c>
      <c r="Y64" s="23">
        <v>0</v>
      </c>
      <c r="Z64" s="23">
        <v>7.1999999999999995E-2</v>
      </c>
      <c r="AA64" s="23">
        <v>1.4999999999999999E-2</v>
      </c>
      <c r="AB64" s="23">
        <v>3.1E-2</v>
      </c>
      <c r="AC64" s="23">
        <v>0</v>
      </c>
      <c r="AD64" s="23">
        <v>0</v>
      </c>
      <c r="AE64" s="23">
        <v>0</v>
      </c>
      <c r="AF64" s="23">
        <v>2.7E-2</v>
      </c>
      <c r="AG64" s="23">
        <v>0</v>
      </c>
      <c r="AH64" s="23">
        <v>0</v>
      </c>
      <c r="AI64" s="23">
        <v>0</v>
      </c>
      <c r="AJ64" s="23">
        <v>0</v>
      </c>
      <c r="AK64" s="23">
        <v>0</v>
      </c>
      <c r="AL64" s="23">
        <v>0.03</v>
      </c>
      <c r="AM64" s="23">
        <v>4.4999999999999998E-2</v>
      </c>
      <c r="AN64" s="23">
        <v>0</v>
      </c>
      <c r="AO64" s="24">
        <v>0</v>
      </c>
    </row>
    <row r="65" spans="1:41">
      <c r="A65" s="29">
        <v>9.1999999999999998E-2</v>
      </c>
      <c r="B65" s="23">
        <v>0.151</v>
      </c>
      <c r="C65" s="23">
        <v>0</v>
      </c>
      <c r="D65" s="23">
        <v>0.104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4.0000000000000001E-3</v>
      </c>
      <c r="K65" s="23">
        <v>0.12</v>
      </c>
      <c r="L65" s="23">
        <v>0</v>
      </c>
      <c r="M65" s="23">
        <v>0</v>
      </c>
      <c r="N65" s="23">
        <v>3.4000000000000002E-2</v>
      </c>
      <c r="O65" s="23">
        <v>0</v>
      </c>
      <c r="P65" s="23">
        <v>0</v>
      </c>
      <c r="Q65" s="23">
        <v>7.3999999999999996E-2</v>
      </c>
      <c r="R65" s="23">
        <v>7.6999999999999999E-2</v>
      </c>
      <c r="S65" s="23">
        <v>0.03</v>
      </c>
      <c r="T65" s="24">
        <v>0.13</v>
      </c>
      <c r="U65" s="10"/>
      <c r="V65" s="29">
        <v>0</v>
      </c>
      <c r="W65" s="23">
        <v>0</v>
      </c>
      <c r="X65" s="23">
        <v>0</v>
      </c>
      <c r="Y65" s="23">
        <v>0</v>
      </c>
      <c r="Z65" s="23">
        <v>0</v>
      </c>
      <c r="AA65" s="23">
        <v>0</v>
      </c>
      <c r="AB65" s="23">
        <v>0</v>
      </c>
      <c r="AC65" s="23">
        <v>0</v>
      </c>
      <c r="AD65" s="23">
        <v>0.01</v>
      </c>
      <c r="AE65" s="23">
        <v>0</v>
      </c>
      <c r="AF65" s="23">
        <v>2.4E-2</v>
      </c>
      <c r="AG65" s="23">
        <v>6.0999999999999999E-2</v>
      </c>
      <c r="AH65" s="23">
        <v>0</v>
      </c>
      <c r="AI65" s="23">
        <v>2.1000000000000001E-2</v>
      </c>
      <c r="AJ65" s="23">
        <v>4.2000000000000003E-2</v>
      </c>
      <c r="AK65" s="23">
        <v>0</v>
      </c>
      <c r="AL65" s="23">
        <v>4.2000000000000003E-2</v>
      </c>
      <c r="AM65" s="23">
        <v>0</v>
      </c>
      <c r="AN65" s="23">
        <v>4.7E-2</v>
      </c>
      <c r="AO65" s="24">
        <v>9.9000000000000005E-2</v>
      </c>
    </row>
    <row r="66" spans="1:41">
      <c r="A66" s="29">
        <v>4.2999999999999997E-2</v>
      </c>
      <c r="B66" s="23">
        <v>0</v>
      </c>
      <c r="C66" s="23">
        <v>2.4E-2</v>
      </c>
      <c r="D66" s="23">
        <v>4.5999999999999999E-2</v>
      </c>
      <c r="E66" s="23">
        <v>0</v>
      </c>
      <c r="F66" s="23">
        <v>4.2000000000000003E-2</v>
      </c>
      <c r="G66" s="23">
        <v>0</v>
      </c>
      <c r="H66" s="23">
        <v>0</v>
      </c>
      <c r="I66" s="23">
        <v>0</v>
      </c>
      <c r="J66" s="23">
        <v>0</v>
      </c>
      <c r="K66" s="23">
        <v>0.111</v>
      </c>
      <c r="L66" s="23">
        <v>0</v>
      </c>
      <c r="M66" s="23">
        <v>0</v>
      </c>
      <c r="N66" s="23">
        <v>5.3999999999999999E-2</v>
      </c>
      <c r="O66" s="23">
        <v>0</v>
      </c>
      <c r="P66" s="23">
        <v>3.4000000000000002E-2</v>
      </c>
      <c r="Q66" s="23">
        <v>0</v>
      </c>
      <c r="R66" s="23">
        <v>0.128</v>
      </c>
      <c r="S66" s="23">
        <v>2.4E-2</v>
      </c>
      <c r="T66" s="24">
        <v>0</v>
      </c>
      <c r="U66" s="10"/>
      <c r="V66" s="29">
        <v>0</v>
      </c>
      <c r="W66" s="23">
        <v>8.1000000000000003E-2</v>
      </c>
      <c r="X66" s="23">
        <v>0</v>
      </c>
      <c r="Y66" s="23">
        <v>3.7999999999999999E-2</v>
      </c>
      <c r="Z66" s="23">
        <v>0</v>
      </c>
      <c r="AA66" s="23">
        <v>0</v>
      </c>
      <c r="AB66" s="23">
        <v>6.9000000000000006E-2</v>
      </c>
      <c r="AC66" s="23">
        <v>0</v>
      </c>
      <c r="AD66" s="23">
        <v>0</v>
      </c>
      <c r="AE66" s="23">
        <v>0</v>
      </c>
      <c r="AF66" s="23">
        <v>2.5000000000000001E-2</v>
      </c>
      <c r="AG66" s="23">
        <v>0</v>
      </c>
      <c r="AH66" s="23">
        <v>9.6000000000000002E-2</v>
      </c>
      <c r="AI66" s="23">
        <v>0</v>
      </c>
      <c r="AJ66" s="23">
        <v>9.1999999999999998E-2</v>
      </c>
      <c r="AK66" s="23">
        <v>0</v>
      </c>
      <c r="AL66" s="23">
        <v>0.113</v>
      </c>
      <c r="AM66" s="23">
        <v>0</v>
      </c>
      <c r="AN66" s="23">
        <v>0</v>
      </c>
      <c r="AO66" s="24">
        <v>0.04</v>
      </c>
    </row>
    <row r="67" spans="1:41">
      <c r="A67" s="29">
        <v>0</v>
      </c>
      <c r="B67" s="23">
        <v>0</v>
      </c>
      <c r="C67" s="23">
        <v>0</v>
      </c>
      <c r="D67" s="23">
        <v>0</v>
      </c>
      <c r="E67" s="23">
        <v>0</v>
      </c>
      <c r="F67" s="23">
        <v>5.2999999999999999E-2</v>
      </c>
      <c r="G67" s="23">
        <v>0</v>
      </c>
      <c r="H67" s="23">
        <v>0</v>
      </c>
      <c r="I67" s="23">
        <v>2.7E-2</v>
      </c>
      <c r="J67" s="23">
        <v>0</v>
      </c>
      <c r="K67" s="23">
        <v>4.5999999999999999E-2</v>
      </c>
      <c r="L67" s="23">
        <v>0.02</v>
      </c>
      <c r="M67" s="23">
        <v>0</v>
      </c>
      <c r="N67" s="23">
        <v>0</v>
      </c>
      <c r="O67" s="23">
        <v>0</v>
      </c>
      <c r="P67" s="23">
        <v>0.154</v>
      </c>
      <c r="Q67" s="23">
        <v>0</v>
      </c>
      <c r="R67" s="23">
        <v>2.1000000000000001E-2</v>
      </c>
      <c r="S67" s="23">
        <v>0</v>
      </c>
      <c r="T67" s="24">
        <v>0.183</v>
      </c>
      <c r="U67" s="10"/>
      <c r="V67" s="29">
        <v>0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4.1000000000000002E-2</v>
      </c>
      <c r="AD67" s="23">
        <v>0</v>
      </c>
      <c r="AE67" s="23">
        <v>0</v>
      </c>
      <c r="AF67" s="23">
        <v>1.7000000000000001E-2</v>
      </c>
      <c r="AG67" s="23">
        <v>4.4999999999999998E-2</v>
      </c>
      <c r="AH67" s="23">
        <v>0</v>
      </c>
      <c r="AI67" s="23">
        <v>0</v>
      </c>
      <c r="AJ67" s="23">
        <v>1.2999999999999999E-2</v>
      </c>
      <c r="AK67" s="23">
        <v>1.2999999999999999E-2</v>
      </c>
      <c r="AL67" s="23">
        <v>0</v>
      </c>
      <c r="AM67" s="23">
        <v>0</v>
      </c>
      <c r="AN67" s="23">
        <v>4.2999999999999997E-2</v>
      </c>
      <c r="AO67" s="24">
        <v>2.3E-2</v>
      </c>
    </row>
    <row r="68" spans="1:41">
      <c r="A68" s="29">
        <v>0</v>
      </c>
      <c r="B68" s="23">
        <v>4.4999999999999998E-2</v>
      </c>
      <c r="C68" s="23">
        <v>0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23">
        <v>0</v>
      </c>
      <c r="N68" s="23">
        <v>0</v>
      </c>
      <c r="O68" s="23">
        <v>0.11700000000000001</v>
      </c>
      <c r="P68" s="23">
        <v>5.8000000000000003E-2</v>
      </c>
      <c r="Q68" s="23">
        <v>3.2000000000000001E-2</v>
      </c>
      <c r="R68" s="23">
        <v>0</v>
      </c>
      <c r="S68" s="23">
        <v>0</v>
      </c>
      <c r="T68" s="24">
        <v>0.114</v>
      </c>
      <c r="U68" s="10"/>
      <c r="V68" s="29">
        <v>4.7E-2</v>
      </c>
      <c r="W68" s="23">
        <v>0</v>
      </c>
      <c r="X68" s="23">
        <v>4.2000000000000003E-2</v>
      </c>
      <c r="Y68" s="23">
        <v>0</v>
      </c>
      <c r="Z68" s="23">
        <v>0</v>
      </c>
      <c r="AA68" s="23">
        <v>0</v>
      </c>
      <c r="AB68" s="23">
        <v>0</v>
      </c>
      <c r="AC68" s="23">
        <v>6.0999999999999999E-2</v>
      </c>
      <c r="AD68" s="23">
        <v>0</v>
      </c>
      <c r="AE68" s="23">
        <v>0</v>
      </c>
      <c r="AF68" s="23">
        <v>0.06</v>
      </c>
      <c r="AG68" s="23">
        <v>0</v>
      </c>
      <c r="AH68" s="23">
        <v>0</v>
      </c>
      <c r="AI68" s="23">
        <v>0</v>
      </c>
      <c r="AJ68" s="23">
        <v>8.7999999999999995E-2</v>
      </c>
      <c r="AK68" s="23">
        <v>0</v>
      </c>
      <c r="AL68" s="23">
        <v>0.02</v>
      </c>
      <c r="AM68" s="23">
        <v>0</v>
      </c>
      <c r="AN68" s="23">
        <v>0</v>
      </c>
      <c r="AO68" s="24">
        <v>0</v>
      </c>
    </row>
    <row r="69" spans="1:41">
      <c r="A69" s="29">
        <v>0</v>
      </c>
      <c r="B69" s="23">
        <v>0.14399999999999999</v>
      </c>
      <c r="C69" s="23">
        <v>0</v>
      </c>
      <c r="D69" s="23">
        <v>0</v>
      </c>
      <c r="E69" s="23">
        <v>0</v>
      </c>
      <c r="F69" s="23">
        <v>0</v>
      </c>
      <c r="G69" s="23">
        <v>0</v>
      </c>
      <c r="H69" s="23">
        <v>5.7000000000000002E-2</v>
      </c>
      <c r="I69" s="23">
        <v>0</v>
      </c>
      <c r="J69" s="23">
        <v>0</v>
      </c>
      <c r="K69" s="23">
        <v>7.0000000000000001E-3</v>
      </c>
      <c r="L69" s="23">
        <v>0</v>
      </c>
      <c r="M69" s="23">
        <v>0</v>
      </c>
      <c r="N69" s="23">
        <v>0</v>
      </c>
      <c r="O69" s="23">
        <v>0</v>
      </c>
      <c r="P69" s="23">
        <v>4.2000000000000003E-2</v>
      </c>
      <c r="Q69" s="23">
        <v>4.8000000000000001E-2</v>
      </c>
      <c r="R69" s="23">
        <v>0</v>
      </c>
      <c r="S69" s="23">
        <v>0</v>
      </c>
      <c r="T69" s="24">
        <v>4.4999999999999998E-2</v>
      </c>
      <c r="U69" s="10"/>
      <c r="V69" s="29">
        <v>6.4000000000000001E-2</v>
      </c>
      <c r="W69" s="23">
        <v>8.4000000000000005E-2</v>
      </c>
      <c r="X69" s="23">
        <v>0</v>
      </c>
      <c r="Y69" s="23">
        <v>4.1000000000000002E-2</v>
      </c>
      <c r="Z69" s="23">
        <v>0</v>
      </c>
      <c r="AA69" s="23">
        <v>0</v>
      </c>
      <c r="AB69" s="23">
        <v>0</v>
      </c>
      <c r="AC69" s="23">
        <v>0</v>
      </c>
      <c r="AD69" s="23">
        <v>2.4E-2</v>
      </c>
      <c r="AE69" s="23">
        <v>0</v>
      </c>
      <c r="AF69" s="23">
        <v>1.7000000000000001E-2</v>
      </c>
      <c r="AG69" s="23">
        <v>0</v>
      </c>
      <c r="AH69" s="23">
        <v>0</v>
      </c>
      <c r="AI69" s="23">
        <v>0</v>
      </c>
      <c r="AJ69" s="23">
        <v>0.123</v>
      </c>
      <c r="AK69" s="23">
        <v>0</v>
      </c>
      <c r="AL69" s="23">
        <v>7.3999999999999996E-2</v>
      </c>
      <c r="AM69" s="23">
        <v>2.4E-2</v>
      </c>
      <c r="AN69" s="23">
        <v>0</v>
      </c>
      <c r="AO69" s="24">
        <v>0</v>
      </c>
    </row>
    <row r="70" spans="1:41">
      <c r="A70" s="29">
        <v>0</v>
      </c>
      <c r="B70" s="23">
        <v>7.0999999999999994E-2</v>
      </c>
      <c r="C70" s="23">
        <v>0</v>
      </c>
      <c r="D70" s="23">
        <v>0</v>
      </c>
      <c r="E70" s="23">
        <v>0</v>
      </c>
      <c r="F70" s="23">
        <v>5.3999999999999999E-2</v>
      </c>
      <c r="G70" s="23">
        <v>0</v>
      </c>
      <c r="H70" s="23">
        <v>3.2000000000000001E-2</v>
      </c>
      <c r="I70" s="23">
        <v>0</v>
      </c>
      <c r="J70" s="23">
        <v>0</v>
      </c>
      <c r="K70" s="23">
        <v>4.4999999999999998E-2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>
        <v>2.3E-2</v>
      </c>
      <c r="R70" s="23">
        <v>0.112</v>
      </c>
      <c r="S70" s="23">
        <v>0</v>
      </c>
      <c r="T70" s="24">
        <v>0</v>
      </c>
      <c r="U70" s="10"/>
      <c r="V70" s="29">
        <v>0</v>
      </c>
      <c r="W70" s="23">
        <v>0</v>
      </c>
      <c r="X70" s="23">
        <v>0</v>
      </c>
      <c r="Y70" s="23">
        <v>0</v>
      </c>
      <c r="Z70" s="23">
        <v>0</v>
      </c>
      <c r="AA70" s="23">
        <v>0</v>
      </c>
      <c r="AB70" s="23">
        <v>0</v>
      </c>
      <c r="AC70" s="23">
        <v>0</v>
      </c>
      <c r="AD70" s="23">
        <v>3.0000000000000001E-3</v>
      </c>
      <c r="AE70" s="23">
        <v>6.3E-2</v>
      </c>
      <c r="AF70" s="23">
        <v>5.7000000000000002E-2</v>
      </c>
      <c r="AG70" s="23">
        <v>0.11</v>
      </c>
      <c r="AH70" s="23">
        <v>0</v>
      </c>
      <c r="AI70" s="23">
        <v>0</v>
      </c>
      <c r="AJ70" s="23">
        <v>0.12</v>
      </c>
      <c r="AK70" s="23">
        <v>6.3E-2</v>
      </c>
      <c r="AL70" s="23">
        <v>2.3E-2</v>
      </c>
      <c r="AM70" s="23">
        <v>6.9000000000000006E-2</v>
      </c>
      <c r="AN70" s="23">
        <v>0.03</v>
      </c>
      <c r="AO70" s="24">
        <v>0</v>
      </c>
    </row>
    <row r="71" spans="1:41">
      <c r="A71" s="29">
        <v>0</v>
      </c>
      <c r="B71" s="23">
        <v>4.8000000000000001E-2</v>
      </c>
      <c r="C71" s="23">
        <v>0</v>
      </c>
      <c r="D71" s="23">
        <v>0</v>
      </c>
      <c r="E71" s="23">
        <v>4.8000000000000001E-2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4.5999999999999999E-2</v>
      </c>
      <c r="M71" s="23">
        <v>0</v>
      </c>
      <c r="N71" s="23">
        <v>0</v>
      </c>
      <c r="O71" s="23">
        <v>0</v>
      </c>
      <c r="P71" s="23">
        <v>0</v>
      </c>
      <c r="Q71" s="23">
        <v>0.11</v>
      </c>
      <c r="R71" s="23">
        <v>5.2999999999999999E-2</v>
      </c>
      <c r="S71" s="23">
        <v>2.3E-2</v>
      </c>
      <c r="T71" s="24">
        <v>0</v>
      </c>
      <c r="U71" s="10"/>
      <c r="V71" s="29">
        <v>0</v>
      </c>
      <c r="W71" s="23">
        <v>0</v>
      </c>
      <c r="X71" s="23">
        <v>3.9E-2</v>
      </c>
      <c r="Y71" s="23">
        <v>0</v>
      </c>
      <c r="Z71" s="23">
        <v>0</v>
      </c>
      <c r="AA71" s="23">
        <v>0</v>
      </c>
      <c r="AB71" s="23">
        <v>7.2999999999999995E-2</v>
      </c>
      <c r="AC71" s="23">
        <v>0</v>
      </c>
      <c r="AD71" s="23">
        <v>0.13700000000000001</v>
      </c>
      <c r="AE71" s="23">
        <v>0</v>
      </c>
      <c r="AF71" s="23">
        <v>0.123</v>
      </c>
      <c r="AG71" s="23">
        <v>0.16200000000000001</v>
      </c>
      <c r="AH71" s="23">
        <v>0</v>
      </c>
      <c r="AI71" s="23">
        <v>0</v>
      </c>
      <c r="AJ71" s="23">
        <v>4.9000000000000002E-2</v>
      </c>
      <c r="AK71" s="23">
        <v>0</v>
      </c>
      <c r="AL71" s="23">
        <v>4.5999999999999999E-2</v>
      </c>
      <c r="AM71" s="23">
        <v>3.3000000000000002E-2</v>
      </c>
      <c r="AN71" s="23">
        <v>0.121</v>
      </c>
      <c r="AO71" s="24">
        <v>0</v>
      </c>
    </row>
    <row r="72" spans="1:41">
      <c r="A72" s="29">
        <v>9.1999999999999998E-2</v>
      </c>
      <c r="B72" s="23">
        <v>0</v>
      </c>
      <c r="C72" s="23">
        <v>0</v>
      </c>
      <c r="D72" s="23">
        <v>0</v>
      </c>
      <c r="E72" s="23">
        <v>0</v>
      </c>
      <c r="F72" s="23">
        <v>0</v>
      </c>
      <c r="G72" s="23">
        <v>3.4000000000000002E-2</v>
      </c>
      <c r="H72" s="23">
        <v>0</v>
      </c>
      <c r="I72" s="23">
        <v>0</v>
      </c>
      <c r="J72" s="23">
        <v>6.6000000000000003E-2</v>
      </c>
      <c r="K72" s="23">
        <v>8.1000000000000003E-2</v>
      </c>
      <c r="L72" s="23">
        <v>8.0000000000000002E-3</v>
      </c>
      <c r="M72" s="23">
        <v>0.06</v>
      </c>
      <c r="N72" s="23">
        <v>0</v>
      </c>
      <c r="O72" s="23">
        <v>0</v>
      </c>
      <c r="P72" s="23">
        <v>0</v>
      </c>
      <c r="Q72" s="23">
        <v>0</v>
      </c>
      <c r="R72" s="23">
        <v>0.06</v>
      </c>
      <c r="S72" s="23">
        <v>2.8000000000000001E-2</v>
      </c>
      <c r="T72" s="24">
        <v>0</v>
      </c>
      <c r="U72" s="10"/>
      <c r="V72" s="29">
        <v>0</v>
      </c>
      <c r="W72" s="23">
        <v>7.5999999999999998E-2</v>
      </c>
      <c r="X72" s="23">
        <v>0</v>
      </c>
      <c r="Y72" s="23">
        <v>0</v>
      </c>
      <c r="Z72" s="23">
        <v>0</v>
      </c>
      <c r="AA72" s="23">
        <v>0</v>
      </c>
      <c r="AB72" s="23">
        <v>0</v>
      </c>
      <c r="AC72" s="23">
        <v>0</v>
      </c>
      <c r="AD72" s="23">
        <v>3.9E-2</v>
      </c>
      <c r="AE72" s="23">
        <v>0</v>
      </c>
      <c r="AF72" s="23">
        <v>3.7999999999999999E-2</v>
      </c>
      <c r="AG72" s="23">
        <v>0</v>
      </c>
      <c r="AH72" s="23">
        <v>0</v>
      </c>
      <c r="AI72" s="23">
        <v>0.04</v>
      </c>
      <c r="AJ72" s="23">
        <v>0</v>
      </c>
      <c r="AK72" s="23">
        <v>0</v>
      </c>
      <c r="AL72" s="23">
        <v>0</v>
      </c>
      <c r="AM72" s="23">
        <v>0</v>
      </c>
      <c r="AN72" s="23">
        <v>5.3999999999999999E-2</v>
      </c>
      <c r="AO72" s="24">
        <v>3.7999999999999999E-2</v>
      </c>
    </row>
    <row r="73" spans="1:41">
      <c r="A73" s="29">
        <v>0</v>
      </c>
      <c r="B73" s="23">
        <v>0</v>
      </c>
      <c r="C73" s="23">
        <v>7.0999999999999994E-2</v>
      </c>
      <c r="D73" s="23">
        <v>0</v>
      </c>
      <c r="E73" s="23">
        <v>2.1999999999999999E-2</v>
      </c>
      <c r="F73" s="23">
        <v>0</v>
      </c>
      <c r="G73" s="23">
        <v>6.0999999999999999E-2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3.6999999999999998E-2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1.7000000000000001E-2</v>
      </c>
      <c r="T73" s="24">
        <v>0</v>
      </c>
      <c r="U73" s="10"/>
      <c r="V73" s="29">
        <v>0</v>
      </c>
      <c r="W73" s="23">
        <v>4.7E-2</v>
      </c>
      <c r="X73" s="23">
        <v>1.7000000000000001E-2</v>
      </c>
      <c r="Y73" s="23">
        <v>0</v>
      </c>
      <c r="Z73" s="23">
        <v>0</v>
      </c>
      <c r="AA73" s="23">
        <v>0</v>
      </c>
      <c r="AB73" s="23">
        <v>7.1999999999999995E-2</v>
      </c>
      <c r="AC73" s="23">
        <v>0</v>
      </c>
      <c r="AD73" s="23">
        <v>0</v>
      </c>
      <c r="AE73" s="23">
        <v>0</v>
      </c>
      <c r="AF73" s="23">
        <v>5.8000000000000003E-2</v>
      </c>
      <c r="AG73" s="23">
        <v>0</v>
      </c>
      <c r="AH73" s="23">
        <v>0</v>
      </c>
      <c r="AI73" s="23">
        <v>1.0999999999999999E-2</v>
      </c>
      <c r="AJ73" s="23">
        <v>9.8000000000000004E-2</v>
      </c>
      <c r="AK73" s="23">
        <v>4.1000000000000002E-2</v>
      </c>
      <c r="AL73" s="23">
        <v>0.01</v>
      </c>
      <c r="AM73" s="23">
        <v>0</v>
      </c>
      <c r="AN73" s="23">
        <v>1.4999999999999999E-2</v>
      </c>
      <c r="AO73" s="24">
        <v>0.03</v>
      </c>
    </row>
    <row r="74" spans="1:41">
      <c r="A74" s="29">
        <v>0</v>
      </c>
      <c r="B74" s="23">
        <v>2.9000000000000001E-2</v>
      </c>
      <c r="C74" s="23">
        <v>0</v>
      </c>
      <c r="D74" s="23">
        <v>0</v>
      </c>
      <c r="E74" s="23">
        <v>6.0000000000000001E-3</v>
      </c>
      <c r="F74" s="23">
        <v>0</v>
      </c>
      <c r="G74" s="23">
        <v>2.3E-2</v>
      </c>
      <c r="H74" s="23">
        <v>0</v>
      </c>
      <c r="I74" s="23">
        <v>6.4000000000000001E-2</v>
      </c>
      <c r="J74" s="23">
        <v>0</v>
      </c>
      <c r="K74" s="23">
        <v>0</v>
      </c>
      <c r="L74" s="23">
        <v>7.3999999999999996E-2</v>
      </c>
      <c r="M74" s="23">
        <v>0</v>
      </c>
      <c r="N74" s="23">
        <v>0</v>
      </c>
      <c r="O74" s="23">
        <v>0</v>
      </c>
      <c r="P74" s="23">
        <v>2E-3</v>
      </c>
      <c r="Q74" s="23">
        <v>0</v>
      </c>
      <c r="R74" s="23">
        <v>3.1E-2</v>
      </c>
      <c r="S74" s="23">
        <v>0.14399999999999999</v>
      </c>
      <c r="T74" s="24">
        <v>0</v>
      </c>
      <c r="U74" s="10"/>
      <c r="V74" s="29">
        <v>0</v>
      </c>
      <c r="W74" s="23">
        <v>0</v>
      </c>
      <c r="X74" s="23">
        <v>0</v>
      </c>
      <c r="Y74" s="23">
        <v>0</v>
      </c>
      <c r="Z74" s="23">
        <v>0</v>
      </c>
      <c r="AA74" s="23">
        <v>0</v>
      </c>
      <c r="AB74" s="23">
        <v>0</v>
      </c>
      <c r="AC74" s="23">
        <v>0</v>
      </c>
      <c r="AD74" s="23">
        <v>5.3999999999999999E-2</v>
      </c>
      <c r="AE74" s="23">
        <v>7.6999999999999999E-2</v>
      </c>
      <c r="AF74" s="23">
        <v>6.0999999999999999E-2</v>
      </c>
      <c r="AG74" s="23">
        <v>2.5999999999999999E-2</v>
      </c>
      <c r="AH74" s="23">
        <v>0</v>
      </c>
      <c r="AI74" s="23">
        <v>0</v>
      </c>
      <c r="AJ74" s="23">
        <v>0</v>
      </c>
      <c r="AK74" s="23">
        <v>3.7999999999999999E-2</v>
      </c>
      <c r="AL74" s="23">
        <v>0</v>
      </c>
      <c r="AM74" s="23">
        <v>0</v>
      </c>
      <c r="AN74" s="23">
        <v>3.5999999999999997E-2</v>
      </c>
      <c r="AO74" s="24">
        <v>0</v>
      </c>
    </row>
    <row r="75" spans="1:41">
      <c r="A75" s="29">
        <v>0</v>
      </c>
      <c r="B75" s="23">
        <v>9.1999999999999998E-2</v>
      </c>
      <c r="C75" s="23">
        <v>0.04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3.9E-2</v>
      </c>
      <c r="J75" s="23">
        <v>0</v>
      </c>
      <c r="K75" s="23">
        <v>0</v>
      </c>
      <c r="L75" s="23">
        <v>0</v>
      </c>
      <c r="M75" s="23">
        <v>5.0999999999999997E-2</v>
      </c>
      <c r="N75" s="23">
        <v>0</v>
      </c>
      <c r="O75" s="23">
        <v>3.2000000000000001E-2</v>
      </c>
      <c r="P75" s="23">
        <v>0</v>
      </c>
      <c r="Q75" s="23">
        <v>0</v>
      </c>
      <c r="R75" s="23">
        <v>9.5000000000000001E-2</v>
      </c>
      <c r="S75" s="23">
        <v>0.17399999999999999</v>
      </c>
      <c r="T75" s="24">
        <v>0</v>
      </c>
      <c r="U75" s="10"/>
      <c r="V75" s="29">
        <v>0</v>
      </c>
      <c r="W75" s="23">
        <v>0</v>
      </c>
      <c r="X75" s="23">
        <v>3.4000000000000002E-2</v>
      </c>
      <c r="Y75" s="23">
        <v>0</v>
      </c>
      <c r="Z75" s="23">
        <v>0</v>
      </c>
      <c r="AA75" s="23">
        <v>0</v>
      </c>
      <c r="AB75" s="23">
        <v>1.7000000000000001E-2</v>
      </c>
      <c r="AC75" s="23">
        <v>0.14000000000000001</v>
      </c>
      <c r="AD75" s="23">
        <v>0</v>
      </c>
      <c r="AE75" s="23">
        <v>0.13500000000000001</v>
      </c>
      <c r="AF75" s="23">
        <v>0</v>
      </c>
      <c r="AG75" s="23">
        <v>0</v>
      </c>
      <c r="AH75" s="23">
        <v>0</v>
      </c>
      <c r="AI75" s="23">
        <v>9.4E-2</v>
      </c>
      <c r="AJ75" s="23">
        <v>0</v>
      </c>
      <c r="AK75" s="23">
        <v>0</v>
      </c>
      <c r="AL75" s="23">
        <v>0</v>
      </c>
      <c r="AM75" s="23">
        <v>0</v>
      </c>
      <c r="AN75" s="23">
        <v>2.8000000000000001E-2</v>
      </c>
      <c r="AO75" s="24">
        <v>0</v>
      </c>
    </row>
    <row r="76" spans="1:41">
      <c r="A76" s="29">
        <v>0</v>
      </c>
      <c r="B76" s="23">
        <v>0.13100000000000001</v>
      </c>
      <c r="C76" s="23">
        <v>0</v>
      </c>
      <c r="D76" s="23">
        <v>2.7E-2</v>
      </c>
      <c r="E76" s="23">
        <v>0</v>
      </c>
      <c r="F76" s="23">
        <v>0.03</v>
      </c>
      <c r="G76" s="23">
        <v>0</v>
      </c>
      <c r="H76" s="23">
        <v>0</v>
      </c>
      <c r="I76" s="23">
        <v>0.105</v>
      </c>
      <c r="J76" s="23">
        <v>0</v>
      </c>
      <c r="K76" s="23">
        <v>2.9000000000000001E-2</v>
      </c>
      <c r="L76" s="23">
        <v>0</v>
      </c>
      <c r="M76" s="23">
        <v>0</v>
      </c>
      <c r="N76" s="23">
        <v>6.6000000000000003E-2</v>
      </c>
      <c r="O76" s="23">
        <v>6.0999999999999999E-2</v>
      </c>
      <c r="P76" s="23">
        <v>0</v>
      </c>
      <c r="Q76" s="23">
        <v>0</v>
      </c>
      <c r="R76" s="23">
        <v>0</v>
      </c>
      <c r="S76" s="23">
        <v>0</v>
      </c>
      <c r="T76" s="24">
        <v>0</v>
      </c>
      <c r="U76" s="10"/>
      <c r="V76" s="29">
        <v>0</v>
      </c>
      <c r="W76" s="23">
        <v>0</v>
      </c>
      <c r="X76" s="23">
        <v>0</v>
      </c>
      <c r="Y76" s="23">
        <v>0</v>
      </c>
      <c r="Z76" s="23">
        <v>0</v>
      </c>
      <c r="AA76" s="23">
        <v>8.9999999999999993E-3</v>
      </c>
      <c r="AB76" s="23">
        <v>0.16900000000000001</v>
      </c>
      <c r="AC76" s="23">
        <v>1.9E-2</v>
      </c>
      <c r="AD76" s="23">
        <v>0</v>
      </c>
      <c r="AE76" s="23">
        <v>1.9E-2</v>
      </c>
      <c r="AF76" s="23">
        <v>8.2000000000000003E-2</v>
      </c>
      <c r="AG76" s="23">
        <v>4.9000000000000002E-2</v>
      </c>
      <c r="AH76" s="23">
        <v>9.1999999999999998E-2</v>
      </c>
      <c r="AI76" s="23">
        <v>0.107</v>
      </c>
      <c r="AJ76" s="23">
        <v>3.4000000000000002E-2</v>
      </c>
      <c r="AK76" s="23">
        <v>0</v>
      </c>
      <c r="AL76" s="23">
        <v>0</v>
      </c>
      <c r="AM76" s="23">
        <v>4.8000000000000001E-2</v>
      </c>
      <c r="AN76" s="23">
        <v>7.5999999999999998E-2</v>
      </c>
      <c r="AO76" s="24">
        <v>2.5000000000000001E-2</v>
      </c>
    </row>
    <row r="77" spans="1:41">
      <c r="A77" s="29">
        <v>0.09</v>
      </c>
      <c r="B77" s="23">
        <v>0.187</v>
      </c>
      <c r="C77" s="23">
        <v>1.9E-2</v>
      </c>
      <c r="D77" s="23">
        <v>0.10299999999999999</v>
      </c>
      <c r="E77" s="23">
        <v>1.9E-2</v>
      </c>
      <c r="F77" s="23">
        <v>0</v>
      </c>
      <c r="G77" s="23">
        <v>0</v>
      </c>
      <c r="H77" s="23">
        <v>1.0999999999999999E-2</v>
      </c>
      <c r="I77" s="23">
        <v>0</v>
      </c>
      <c r="J77" s="23">
        <v>4.0000000000000001E-3</v>
      </c>
      <c r="K77" s="23">
        <v>2.5999999999999999E-2</v>
      </c>
      <c r="L77" s="23">
        <v>0</v>
      </c>
      <c r="M77" s="23">
        <v>1.2999999999999999E-2</v>
      </c>
      <c r="N77" s="23">
        <v>4.5999999999999999E-2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4">
        <v>0</v>
      </c>
      <c r="U77" s="10"/>
      <c r="V77" s="29">
        <v>3.6999999999999998E-2</v>
      </c>
      <c r="W77" s="23">
        <v>5.6000000000000001E-2</v>
      </c>
      <c r="X77" s="23">
        <v>0</v>
      </c>
      <c r="Y77" s="23">
        <v>0</v>
      </c>
      <c r="Z77" s="23">
        <v>0</v>
      </c>
      <c r="AA77" s="23">
        <v>7.8E-2</v>
      </c>
      <c r="AB77" s="23">
        <v>0</v>
      </c>
      <c r="AC77" s="23">
        <v>8.2000000000000003E-2</v>
      </c>
      <c r="AD77" s="23">
        <v>0</v>
      </c>
      <c r="AE77" s="23">
        <v>8.9999999999999993E-3</v>
      </c>
      <c r="AF77" s="23">
        <v>0</v>
      </c>
      <c r="AG77" s="23">
        <v>3.9E-2</v>
      </c>
      <c r="AH77" s="23">
        <v>0</v>
      </c>
      <c r="AI77" s="23">
        <v>0</v>
      </c>
      <c r="AJ77" s="23">
        <v>7.4999999999999997E-2</v>
      </c>
      <c r="AK77" s="23">
        <v>0</v>
      </c>
      <c r="AL77" s="23">
        <v>0</v>
      </c>
      <c r="AM77" s="23">
        <v>0</v>
      </c>
      <c r="AN77" s="23">
        <v>0</v>
      </c>
      <c r="AO77" s="24">
        <v>4.4999999999999998E-2</v>
      </c>
    </row>
    <row r="78" spans="1:41">
      <c r="A78" s="29">
        <v>4.9000000000000002E-2</v>
      </c>
      <c r="B78" s="23">
        <v>4.3999999999999997E-2</v>
      </c>
      <c r="C78" s="23">
        <v>5.8999999999999997E-2</v>
      </c>
      <c r="D78" s="23">
        <v>0.13700000000000001</v>
      </c>
      <c r="E78" s="23">
        <v>0</v>
      </c>
      <c r="F78" s="23">
        <v>1.9E-2</v>
      </c>
      <c r="G78" s="23">
        <v>4.9000000000000002E-2</v>
      </c>
      <c r="H78" s="23">
        <v>5.1999999999999998E-2</v>
      </c>
      <c r="I78" s="23">
        <v>0</v>
      </c>
      <c r="J78" s="23">
        <v>0</v>
      </c>
      <c r="K78" s="23">
        <v>0</v>
      </c>
      <c r="L78" s="23">
        <v>0</v>
      </c>
      <c r="M78" s="23">
        <v>9.2999999999999999E-2</v>
      </c>
      <c r="N78" s="23">
        <v>7.0999999999999994E-2</v>
      </c>
      <c r="O78" s="23">
        <v>0</v>
      </c>
      <c r="P78" s="23">
        <v>0</v>
      </c>
      <c r="Q78" s="23">
        <v>0</v>
      </c>
      <c r="R78" s="23">
        <v>2.7E-2</v>
      </c>
      <c r="S78" s="23">
        <v>3.9E-2</v>
      </c>
      <c r="T78" s="24">
        <v>1.6E-2</v>
      </c>
      <c r="U78" s="10"/>
      <c r="V78" s="29">
        <v>0</v>
      </c>
      <c r="W78" s="23">
        <v>0</v>
      </c>
      <c r="X78" s="23">
        <v>0</v>
      </c>
      <c r="Y78" s="23">
        <v>0</v>
      </c>
      <c r="Z78" s="23">
        <v>0</v>
      </c>
      <c r="AA78" s="23">
        <v>6.5000000000000002E-2</v>
      </c>
      <c r="AB78" s="23">
        <v>0</v>
      </c>
      <c r="AC78" s="23">
        <v>0</v>
      </c>
      <c r="AD78" s="23">
        <v>1.4999999999999999E-2</v>
      </c>
      <c r="AE78" s="23">
        <v>4.4999999999999998E-2</v>
      </c>
      <c r="AF78" s="23">
        <v>0</v>
      </c>
      <c r="AG78" s="23">
        <v>5.0999999999999997E-2</v>
      </c>
      <c r="AH78" s="23">
        <v>0</v>
      </c>
      <c r="AI78" s="23">
        <v>3.2000000000000001E-2</v>
      </c>
      <c r="AJ78" s="23">
        <v>3.2000000000000001E-2</v>
      </c>
      <c r="AK78" s="23">
        <v>0</v>
      </c>
      <c r="AL78" s="23">
        <v>1.6E-2</v>
      </c>
      <c r="AM78" s="23">
        <v>3.1E-2</v>
      </c>
      <c r="AN78" s="23">
        <v>2.5999999999999999E-2</v>
      </c>
      <c r="AO78" s="24">
        <v>4.2999999999999997E-2</v>
      </c>
    </row>
    <row r="79" spans="1:41">
      <c r="A79" s="29">
        <v>3.5999999999999997E-2</v>
      </c>
      <c r="B79" s="23">
        <v>0</v>
      </c>
      <c r="C79" s="23">
        <v>0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1.7000000000000001E-2</v>
      </c>
      <c r="J79" s="23">
        <v>0</v>
      </c>
      <c r="K79" s="23">
        <v>0</v>
      </c>
      <c r="L79" s="23">
        <v>0</v>
      </c>
      <c r="M79" s="23">
        <v>0.10199999999999999</v>
      </c>
      <c r="N79" s="23">
        <v>5.8000000000000003E-2</v>
      </c>
      <c r="O79" s="23">
        <v>6.4000000000000001E-2</v>
      </c>
      <c r="P79" s="23">
        <v>5.0999999999999997E-2</v>
      </c>
      <c r="Q79" s="23">
        <v>2.4E-2</v>
      </c>
      <c r="R79" s="23">
        <v>0</v>
      </c>
      <c r="S79" s="23">
        <v>0</v>
      </c>
      <c r="T79" s="24">
        <v>0</v>
      </c>
      <c r="U79" s="10"/>
      <c r="V79" s="29">
        <v>0</v>
      </c>
      <c r="W79" s="23">
        <v>0</v>
      </c>
      <c r="X79" s="23">
        <v>5.6000000000000001E-2</v>
      </c>
      <c r="Y79" s="23">
        <v>0</v>
      </c>
      <c r="Z79" s="23">
        <v>0</v>
      </c>
      <c r="AA79" s="23">
        <v>2.4E-2</v>
      </c>
      <c r="AB79" s="23">
        <v>4.0000000000000001E-3</v>
      </c>
      <c r="AC79" s="23">
        <v>0</v>
      </c>
      <c r="AD79" s="23">
        <v>8.5000000000000006E-2</v>
      </c>
      <c r="AE79" s="23">
        <v>0</v>
      </c>
      <c r="AF79" s="23">
        <v>0.06</v>
      </c>
      <c r="AG79" s="23">
        <v>0</v>
      </c>
      <c r="AH79" s="23">
        <v>0</v>
      </c>
      <c r="AI79" s="23">
        <v>0</v>
      </c>
      <c r="AJ79" s="23">
        <v>0</v>
      </c>
      <c r="AK79" s="23">
        <v>0</v>
      </c>
      <c r="AL79" s="23">
        <v>6.4000000000000001E-2</v>
      </c>
      <c r="AM79" s="23">
        <v>4.2999999999999997E-2</v>
      </c>
      <c r="AN79" s="23">
        <v>0.14299999999999999</v>
      </c>
      <c r="AO79" s="24">
        <v>0.128</v>
      </c>
    </row>
    <row r="80" spans="1:41">
      <c r="A80" s="29">
        <v>0</v>
      </c>
      <c r="B80" s="23">
        <v>0.06</v>
      </c>
      <c r="C80" s="23">
        <v>0</v>
      </c>
      <c r="D80" s="23">
        <v>6.0999999999999999E-2</v>
      </c>
      <c r="E80" s="23">
        <v>0</v>
      </c>
      <c r="F80" s="23">
        <v>0</v>
      </c>
      <c r="G80" s="23">
        <v>0</v>
      </c>
      <c r="H80" s="23">
        <v>2.4E-2</v>
      </c>
      <c r="I80" s="23">
        <v>3.2000000000000001E-2</v>
      </c>
      <c r="J80" s="23">
        <v>0</v>
      </c>
      <c r="K80" s="23">
        <v>0</v>
      </c>
      <c r="L80" s="23">
        <v>0</v>
      </c>
      <c r="M80" s="23">
        <v>4.3999999999999997E-2</v>
      </c>
      <c r="N80" s="23">
        <v>9.0999999999999998E-2</v>
      </c>
      <c r="O80" s="23">
        <v>6.4000000000000001E-2</v>
      </c>
      <c r="P80" s="23">
        <v>2.9000000000000001E-2</v>
      </c>
      <c r="Q80" s="23">
        <v>0</v>
      </c>
      <c r="R80" s="23">
        <v>0.108</v>
      </c>
      <c r="S80" s="23">
        <v>0</v>
      </c>
      <c r="T80" s="24">
        <v>0</v>
      </c>
      <c r="U80" s="10"/>
      <c r="V80" s="29">
        <v>0</v>
      </c>
      <c r="W80" s="23">
        <v>0</v>
      </c>
      <c r="X80" s="23">
        <v>3.7999999999999999E-2</v>
      </c>
      <c r="Y80" s="23">
        <v>0</v>
      </c>
      <c r="Z80" s="23">
        <v>0</v>
      </c>
      <c r="AA80" s="23">
        <v>7.3999999999999996E-2</v>
      </c>
      <c r="AB80" s="23">
        <v>0.14000000000000001</v>
      </c>
      <c r="AC80" s="23">
        <v>0.06</v>
      </c>
      <c r="AD80" s="23">
        <v>0</v>
      </c>
      <c r="AE80" s="23">
        <v>3.6999999999999998E-2</v>
      </c>
      <c r="AF80" s="23">
        <v>0</v>
      </c>
      <c r="AG80" s="23">
        <v>0</v>
      </c>
      <c r="AH80" s="23">
        <v>0</v>
      </c>
      <c r="AI80" s="23">
        <v>0</v>
      </c>
      <c r="AJ80" s="23">
        <v>0</v>
      </c>
      <c r="AK80" s="23">
        <v>9.4E-2</v>
      </c>
      <c r="AL80" s="23">
        <v>5.1999999999999998E-2</v>
      </c>
      <c r="AM80" s="23">
        <v>0</v>
      </c>
      <c r="AN80" s="23">
        <v>0</v>
      </c>
      <c r="AO80" s="24">
        <v>5.6000000000000001E-2</v>
      </c>
    </row>
    <row r="81" spans="1:41">
      <c r="A81" s="29">
        <v>3.4000000000000002E-2</v>
      </c>
      <c r="B81" s="23">
        <v>0</v>
      </c>
      <c r="C81" s="23">
        <v>2.5000000000000001E-2</v>
      </c>
      <c r="D81" s="23">
        <v>1.4999999999999999E-2</v>
      </c>
      <c r="E81" s="23">
        <v>5.0999999999999997E-2</v>
      </c>
      <c r="F81" s="23">
        <v>3.3000000000000002E-2</v>
      </c>
      <c r="G81" s="23">
        <v>0</v>
      </c>
      <c r="H81" s="23">
        <v>0</v>
      </c>
      <c r="I81" s="23">
        <v>0</v>
      </c>
      <c r="J81" s="23">
        <v>0.105</v>
      </c>
      <c r="K81" s="23">
        <v>0</v>
      </c>
      <c r="L81" s="23">
        <v>0</v>
      </c>
      <c r="M81" s="23">
        <v>0</v>
      </c>
      <c r="N81" s="23">
        <v>0.12</v>
      </c>
      <c r="O81" s="23">
        <v>3.2000000000000001E-2</v>
      </c>
      <c r="P81" s="23">
        <v>7.0999999999999994E-2</v>
      </c>
      <c r="Q81" s="23">
        <v>0</v>
      </c>
      <c r="R81" s="23">
        <v>0</v>
      </c>
      <c r="S81" s="23">
        <v>0</v>
      </c>
      <c r="T81" s="24">
        <v>0</v>
      </c>
      <c r="U81" s="10"/>
      <c r="V81" s="29">
        <v>0</v>
      </c>
      <c r="W81" s="23">
        <v>0</v>
      </c>
      <c r="X81" s="23">
        <v>1.9E-2</v>
      </c>
      <c r="Y81" s="23">
        <v>0</v>
      </c>
      <c r="Z81" s="23">
        <v>0</v>
      </c>
      <c r="AA81" s="23">
        <v>0</v>
      </c>
      <c r="AB81" s="23">
        <v>5.8000000000000003E-2</v>
      </c>
      <c r="AC81" s="23">
        <v>3.3000000000000002E-2</v>
      </c>
      <c r="AD81" s="23">
        <v>2.3E-2</v>
      </c>
      <c r="AE81" s="23">
        <v>1.4999999999999999E-2</v>
      </c>
      <c r="AF81" s="23">
        <v>0</v>
      </c>
      <c r="AG81" s="23">
        <v>0</v>
      </c>
      <c r="AH81" s="23">
        <v>2.3E-2</v>
      </c>
      <c r="AI81" s="23">
        <v>0</v>
      </c>
      <c r="AJ81" s="23">
        <v>0</v>
      </c>
      <c r="AK81" s="23">
        <v>0.03</v>
      </c>
      <c r="AL81" s="23">
        <v>0.03</v>
      </c>
      <c r="AM81" s="23">
        <v>3.6999999999999998E-2</v>
      </c>
      <c r="AN81" s="23">
        <v>0</v>
      </c>
      <c r="AO81" s="24">
        <v>0</v>
      </c>
    </row>
    <row r="82" spans="1:41">
      <c r="A82" s="29">
        <v>3.3000000000000002E-2</v>
      </c>
      <c r="B82" s="23">
        <v>2.3E-2</v>
      </c>
      <c r="C82" s="23">
        <v>0</v>
      </c>
      <c r="D82" s="23">
        <v>0</v>
      </c>
      <c r="E82" s="23">
        <v>5.5E-2</v>
      </c>
      <c r="F82" s="23">
        <v>3.0000000000000001E-3</v>
      </c>
      <c r="G82" s="23">
        <v>0.09</v>
      </c>
      <c r="H82" s="23">
        <v>0</v>
      </c>
      <c r="I82" s="23">
        <v>0</v>
      </c>
      <c r="J82" s="23">
        <v>0</v>
      </c>
      <c r="K82" s="23">
        <v>4.3999999999999997E-2</v>
      </c>
      <c r="L82" s="23">
        <v>0</v>
      </c>
      <c r="M82" s="23">
        <v>2.4E-2</v>
      </c>
      <c r="N82" s="23">
        <v>2.8000000000000001E-2</v>
      </c>
      <c r="O82" s="23">
        <v>0</v>
      </c>
      <c r="P82" s="23">
        <v>0</v>
      </c>
      <c r="Q82" s="23">
        <v>8.5000000000000006E-2</v>
      </c>
      <c r="R82" s="23">
        <v>0</v>
      </c>
      <c r="S82" s="23">
        <v>0</v>
      </c>
      <c r="T82" s="24">
        <v>0.06</v>
      </c>
      <c r="U82" s="10"/>
      <c r="V82" s="29">
        <v>0</v>
      </c>
      <c r="W82" s="23">
        <v>0</v>
      </c>
      <c r="X82" s="23">
        <v>0</v>
      </c>
      <c r="Y82" s="23">
        <v>0</v>
      </c>
      <c r="Z82" s="23">
        <v>0.05</v>
      </c>
      <c r="AA82" s="23">
        <v>0</v>
      </c>
      <c r="AB82" s="23">
        <v>1.9E-2</v>
      </c>
      <c r="AC82" s="23">
        <v>0</v>
      </c>
      <c r="AD82" s="23">
        <v>0</v>
      </c>
      <c r="AE82" s="23">
        <v>4.4999999999999998E-2</v>
      </c>
      <c r="AF82" s="23">
        <v>0</v>
      </c>
      <c r="AG82" s="23">
        <v>0</v>
      </c>
      <c r="AH82" s="23">
        <v>5.6000000000000001E-2</v>
      </c>
      <c r="AI82" s="23">
        <v>0</v>
      </c>
      <c r="AJ82" s="23">
        <v>0</v>
      </c>
      <c r="AK82" s="23">
        <v>0</v>
      </c>
      <c r="AL82" s="23">
        <v>0.13300000000000001</v>
      </c>
      <c r="AM82" s="23">
        <v>7.2999999999999995E-2</v>
      </c>
      <c r="AN82" s="23">
        <v>0</v>
      </c>
      <c r="AO82" s="24">
        <v>0</v>
      </c>
    </row>
    <row r="83" spans="1:41">
      <c r="A83" s="29">
        <v>8.5999999999999993E-2</v>
      </c>
      <c r="B83" s="23">
        <v>0</v>
      </c>
      <c r="C83" s="23">
        <v>3.4000000000000002E-2</v>
      </c>
      <c r="D83" s="23">
        <v>0</v>
      </c>
      <c r="E83" s="23">
        <v>0</v>
      </c>
      <c r="F83" s="23">
        <v>0.03</v>
      </c>
      <c r="G83" s="23">
        <v>0</v>
      </c>
      <c r="H83" s="23">
        <v>4.9000000000000002E-2</v>
      </c>
      <c r="I83" s="23">
        <v>0</v>
      </c>
      <c r="J83" s="23">
        <v>0</v>
      </c>
      <c r="K83" s="23">
        <v>2.7E-2</v>
      </c>
      <c r="L83" s="23">
        <v>0</v>
      </c>
      <c r="M83" s="23">
        <v>4.4999999999999998E-2</v>
      </c>
      <c r="N83" s="23">
        <v>0</v>
      </c>
      <c r="O83" s="23">
        <v>0</v>
      </c>
      <c r="P83" s="23">
        <v>0</v>
      </c>
      <c r="Q83" s="23">
        <v>0</v>
      </c>
      <c r="R83" s="23">
        <v>5.2999999999999999E-2</v>
      </c>
      <c r="S83" s="23">
        <v>0</v>
      </c>
      <c r="T83" s="24">
        <v>7.4999999999999997E-2</v>
      </c>
      <c r="U83" s="10"/>
      <c r="V83" s="29">
        <v>0</v>
      </c>
      <c r="W83" s="23">
        <v>4.4999999999999998E-2</v>
      </c>
      <c r="X83" s="23">
        <v>2.1999999999999999E-2</v>
      </c>
      <c r="Y83" s="23">
        <v>0</v>
      </c>
      <c r="Z83" s="23">
        <v>0.10199999999999999</v>
      </c>
      <c r="AA83" s="23">
        <v>4.1000000000000002E-2</v>
      </c>
      <c r="AB83" s="23">
        <v>7.1999999999999995E-2</v>
      </c>
      <c r="AC83" s="23">
        <v>0</v>
      </c>
      <c r="AD83" s="23">
        <v>0</v>
      </c>
      <c r="AE83" s="23">
        <v>0</v>
      </c>
      <c r="AF83" s="23">
        <v>1.6E-2</v>
      </c>
      <c r="AG83" s="23">
        <v>0</v>
      </c>
      <c r="AH83" s="23">
        <v>0.152</v>
      </c>
      <c r="AI83" s="23">
        <v>0.02</v>
      </c>
      <c r="AJ83" s="23">
        <v>0</v>
      </c>
      <c r="AK83" s="23">
        <v>2.1000000000000001E-2</v>
      </c>
      <c r="AL83" s="23"/>
      <c r="AM83" s="23">
        <v>6.9000000000000006E-2</v>
      </c>
      <c r="AN83" s="23">
        <v>0</v>
      </c>
      <c r="AO83" s="24">
        <v>0</v>
      </c>
    </row>
    <row r="84" spans="1:41">
      <c r="A84" s="29">
        <v>0</v>
      </c>
      <c r="B84" s="23">
        <v>0.06</v>
      </c>
      <c r="C84" s="23">
        <v>0</v>
      </c>
      <c r="D84" s="23">
        <v>0</v>
      </c>
      <c r="E84" s="23">
        <v>8.3000000000000004E-2</v>
      </c>
      <c r="F84" s="23">
        <v>0</v>
      </c>
      <c r="G84" s="23">
        <v>0</v>
      </c>
      <c r="H84" s="23">
        <v>3.1E-2</v>
      </c>
      <c r="I84" s="23">
        <v>0</v>
      </c>
      <c r="J84" s="23">
        <v>2.9000000000000001E-2</v>
      </c>
      <c r="K84" s="23">
        <v>3.4000000000000002E-2</v>
      </c>
      <c r="L84" s="23">
        <v>4.5999999999999999E-2</v>
      </c>
      <c r="M84" s="23">
        <v>0</v>
      </c>
      <c r="N84" s="23">
        <v>2.4E-2</v>
      </c>
      <c r="O84" s="23">
        <v>0</v>
      </c>
      <c r="P84" s="23">
        <v>2.4E-2</v>
      </c>
      <c r="Q84" s="23">
        <v>3.5999999999999997E-2</v>
      </c>
      <c r="R84" s="23">
        <v>0</v>
      </c>
      <c r="S84" s="23">
        <v>0</v>
      </c>
      <c r="T84" s="24">
        <v>0</v>
      </c>
      <c r="U84" s="10"/>
      <c r="V84" s="29">
        <v>0</v>
      </c>
      <c r="W84" s="23">
        <v>0</v>
      </c>
      <c r="X84" s="23">
        <v>1.7000000000000001E-2</v>
      </c>
      <c r="Y84" s="23">
        <v>0</v>
      </c>
      <c r="Z84" s="23">
        <v>1.4E-2</v>
      </c>
      <c r="AA84" s="23">
        <v>3.5999999999999997E-2</v>
      </c>
      <c r="AB84" s="23">
        <v>0.14899999999999999</v>
      </c>
      <c r="AC84" s="23">
        <v>3.7999999999999999E-2</v>
      </c>
      <c r="AD84" s="23">
        <v>0</v>
      </c>
      <c r="AE84" s="23">
        <v>0</v>
      </c>
      <c r="AF84" s="23">
        <v>0.06</v>
      </c>
      <c r="AG84" s="23">
        <v>6.0999999999999999E-2</v>
      </c>
      <c r="AH84" s="23">
        <v>0.14599999999999999</v>
      </c>
      <c r="AI84" s="23">
        <v>0</v>
      </c>
      <c r="AJ84" s="23">
        <v>0.11</v>
      </c>
      <c r="AK84" s="23">
        <v>6.5000000000000002E-2</v>
      </c>
      <c r="AL84" s="23"/>
      <c r="AM84" s="23">
        <v>0</v>
      </c>
      <c r="AN84" s="23">
        <v>0</v>
      </c>
      <c r="AO84" s="24">
        <v>0</v>
      </c>
    </row>
    <row r="85" spans="1:41">
      <c r="A85" s="29">
        <v>0</v>
      </c>
      <c r="B85" s="23">
        <v>0.10299999999999999</v>
      </c>
      <c r="C85" s="23">
        <v>0</v>
      </c>
      <c r="D85" s="23">
        <v>5.1999999999999998E-2</v>
      </c>
      <c r="E85" s="23">
        <v>0</v>
      </c>
      <c r="F85" s="23">
        <v>4.5999999999999999E-2</v>
      </c>
      <c r="G85" s="23">
        <v>0</v>
      </c>
      <c r="H85" s="23">
        <v>4.3999999999999997E-2</v>
      </c>
      <c r="I85" s="23">
        <v>1.7000000000000001E-2</v>
      </c>
      <c r="J85" s="23">
        <v>0</v>
      </c>
      <c r="K85" s="23">
        <v>9.0999999999999998E-2</v>
      </c>
      <c r="L85" s="23">
        <v>0.107</v>
      </c>
      <c r="M85" s="23">
        <v>0</v>
      </c>
      <c r="N85" s="23">
        <v>0.01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4">
        <v>0</v>
      </c>
      <c r="U85" s="10"/>
      <c r="V85" s="29">
        <v>3.7999999999999999E-2</v>
      </c>
      <c r="W85" s="23">
        <v>9.0999999999999998E-2</v>
      </c>
      <c r="X85" s="23">
        <v>0</v>
      </c>
      <c r="Y85" s="23">
        <v>0</v>
      </c>
      <c r="Z85" s="23">
        <v>0</v>
      </c>
      <c r="AA85" s="23">
        <v>0</v>
      </c>
      <c r="AB85" s="23">
        <v>8.0000000000000002E-3</v>
      </c>
      <c r="AC85" s="23">
        <v>0</v>
      </c>
      <c r="AD85" s="23">
        <v>0</v>
      </c>
      <c r="AE85" s="23">
        <v>6.0999999999999999E-2</v>
      </c>
      <c r="AF85" s="23">
        <v>0</v>
      </c>
      <c r="AG85" s="23">
        <v>1.6E-2</v>
      </c>
      <c r="AH85" s="23">
        <v>3.4000000000000002E-2</v>
      </c>
      <c r="AI85" s="23">
        <v>0</v>
      </c>
      <c r="AJ85" s="23">
        <v>0.156</v>
      </c>
      <c r="AK85" s="23">
        <v>1.6E-2</v>
      </c>
      <c r="AL85" s="23"/>
      <c r="AM85" s="23">
        <v>0</v>
      </c>
      <c r="AN85" s="23">
        <v>0</v>
      </c>
      <c r="AO85" s="24">
        <v>0</v>
      </c>
    </row>
    <row r="86" spans="1:41">
      <c r="A86" s="29">
        <v>0</v>
      </c>
      <c r="B86" s="23">
        <v>6.9000000000000006E-2</v>
      </c>
      <c r="C86" s="23">
        <v>0</v>
      </c>
      <c r="D86" s="23">
        <v>0</v>
      </c>
      <c r="E86" s="23">
        <v>3.4000000000000002E-2</v>
      </c>
      <c r="F86" s="23">
        <v>4.8000000000000001E-2</v>
      </c>
      <c r="G86" s="23">
        <v>0</v>
      </c>
      <c r="H86" s="23">
        <v>0.05</v>
      </c>
      <c r="I86" s="23">
        <v>0</v>
      </c>
      <c r="J86" s="23">
        <v>0</v>
      </c>
      <c r="K86" s="23">
        <v>1.9E-2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3">
        <v>8.7999999999999995E-2</v>
      </c>
      <c r="R86" s="23">
        <v>0</v>
      </c>
      <c r="S86" s="23">
        <v>0</v>
      </c>
      <c r="T86" s="24">
        <v>0</v>
      </c>
      <c r="U86" s="10"/>
      <c r="V86" s="29">
        <v>7.6999999999999999E-2</v>
      </c>
      <c r="W86" s="23">
        <v>0</v>
      </c>
      <c r="X86" s="23">
        <v>2.4E-2</v>
      </c>
      <c r="Y86" s="23">
        <v>0</v>
      </c>
      <c r="Z86" s="23">
        <v>6.6000000000000003E-2</v>
      </c>
      <c r="AA86" s="23">
        <v>0</v>
      </c>
      <c r="AB86" s="23">
        <v>5.0999999999999997E-2</v>
      </c>
      <c r="AC86" s="23">
        <v>0</v>
      </c>
      <c r="AD86" s="23">
        <v>6.5000000000000002E-2</v>
      </c>
      <c r="AE86" s="23">
        <v>3.7999999999999999E-2</v>
      </c>
      <c r="AF86" s="23">
        <v>0</v>
      </c>
      <c r="AG86" s="23">
        <v>0</v>
      </c>
      <c r="AH86" s="23">
        <v>4.2000000000000003E-2</v>
      </c>
      <c r="AI86" s="23">
        <v>0</v>
      </c>
      <c r="AJ86" s="23">
        <v>0.05</v>
      </c>
      <c r="AK86" s="23">
        <v>0</v>
      </c>
      <c r="AL86" s="23"/>
      <c r="AM86" s="23">
        <v>0</v>
      </c>
      <c r="AN86" s="23">
        <v>2.5999999999999999E-2</v>
      </c>
      <c r="AO86" s="24">
        <v>0.03</v>
      </c>
    </row>
    <row r="87" spans="1:41">
      <c r="A87" s="29">
        <v>4.9000000000000002E-2</v>
      </c>
      <c r="B87" s="30">
        <v>8.474E-4</v>
      </c>
      <c r="C87" s="23">
        <v>0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  <c r="J87" s="23">
        <v>7.0999999999999994E-2</v>
      </c>
      <c r="K87" s="23">
        <v>0</v>
      </c>
      <c r="L87" s="23">
        <v>0</v>
      </c>
      <c r="M87" s="23">
        <v>3.6999999999999998E-2</v>
      </c>
      <c r="N87" s="23">
        <v>0.09</v>
      </c>
      <c r="O87" s="23">
        <v>0</v>
      </c>
      <c r="P87" s="23">
        <v>2.5000000000000001E-2</v>
      </c>
      <c r="Q87" s="23">
        <v>0</v>
      </c>
      <c r="R87" s="23">
        <v>0.01</v>
      </c>
      <c r="S87" s="23">
        <v>0</v>
      </c>
      <c r="T87" s="24">
        <v>0.22500000000000001</v>
      </c>
      <c r="U87" s="10"/>
      <c r="V87" s="29">
        <v>0</v>
      </c>
      <c r="W87" s="23">
        <v>0</v>
      </c>
      <c r="X87" s="23">
        <v>0</v>
      </c>
      <c r="Y87" s="23">
        <v>1.4999999999999999E-2</v>
      </c>
      <c r="Z87" s="23">
        <v>0</v>
      </c>
      <c r="AA87" s="23">
        <v>1.4999999999999999E-2</v>
      </c>
      <c r="AB87" s="23">
        <v>1.6E-2</v>
      </c>
      <c r="AC87" s="23">
        <v>0</v>
      </c>
      <c r="AD87" s="23">
        <v>0</v>
      </c>
      <c r="AE87" s="23">
        <v>0</v>
      </c>
      <c r="AF87" s="23">
        <v>3.4000000000000002E-2</v>
      </c>
      <c r="AG87" s="23">
        <v>0</v>
      </c>
      <c r="AH87" s="23">
        <v>6.2E-2</v>
      </c>
      <c r="AI87" s="23">
        <v>0</v>
      </c>
      <c r="AJ87" s="23">
        <v>0</v>
      </c>
      <c r="AK87" s="23">
        <v>7.0000000000000007E-2</v>
      </c>
      <c r="AL87" s="23"/>
      <c r="AM87" s="23">
        <v>0.16800000000000001</v>
      </c>
      <c r="AN87" s="23">
        <v>1.0999999999999999E-2</v>
      </c>
      <c r="AO87" s="24">
        <v>0</v>
      </c>
    </row>
    <row r="88" spans="1:41">
      <c r="A88" s="29">
        <v>0</v>
      </c>
      <c r="B88" s="23">
        <v>8.7999999999999995E-2</v>
      </c>
      <c r="C88" s="23">
        <v>0</v>
      </c>
      <c r="D88" s="23">
        <v>0.129</v>
      </c>
      <c r="E88" s="23">
        <v>9.0999999999999998E-2</v>
      </c>
      <c r="F88" s="23">
        <v>0</v>
      </c>
      <c r="G88" s="23">
        <v>0</v>
      </c>
      <c r="H88" s="23">
        <v>8.5999999999999993E-2</v>
      </c>
      <c r="I88" s="23">
        <v>0.03</v>
      </c>
      <c r="J88" s="23">
        <v>3.5000000000000003E-2</v>
      </c>
      <c r="K88" s="23">
        <v>0</v>
      </c>
      <c r="L88" s="23">
        <v>0</v>
      </c>
      <c r="M88" s="23">
        <v>0</v>
      </c>
      <c r="N88" s="23">
        <v>0</v>
      </c>
      <c r="O88" s="23">
        <v>0</v>
      </c>
      <c r="P88" s="23">
        <v>0</v>
      </c>
      <c r="Q88" s="23">
        <v>0</v>
      </c>
      <c r="R88" s="23">
        <v>0</v>
      </c>
      <c r="S88" s="23">
        <v>0</v>
      </c>
      <c r="T88" s="24">
        <v>0.14399999999999999</v>
      </c>
      <c r="U88" s="10"/>
      <c r="V88" s="29">
        <v>0</v>
      </c>
      <c r="W88" s="23">
        <v>0.107</v>
      </c>
      <c r="X88" s="23">
        <v>0</v>
      </c>
      <c r="Y88" s="23">
        <v>0</v>
      </c>
      <c r="Z88" s="23">
        <v>6.7000000000000004E-2</v>
      </c>
      <c r="AA88" s="23">
        <v>0</v>
      </c>
      <c r="AB88" s="23">
        <v>0</v>
      </c>
      <c r="AC88" s="23">
        <v>0</v>
      </c>
      <c r="AD88" s="23">
        <v>0</v>
      </c>
      <c r="AE88" s="23">
        <v>0</v>
      </c>
      <c r="AF88" s="23">
        <v>3.1E-2</v>
      </c>
      <c r="AG88" s="23">
        <v>0</v>
      </c>
      <c r="AH88" s="23">
        <v>0</v>
      </c>
      <c r="AI88" s="23">
        <v>0.06</v>
      </c>
      <c r="AJ88" s="23">
        <v>0</v>
      </c>
      <c r="AK88" s="23">
        <v>0</v>
      </c>
      <c r="AL88" s="23"/>
      <c r="AM88" s="23">
        <v>8.3000000000000004E-2</v>
      </c>
      <c r="AN88" s="23">
        <v>3.1E-2</v>
      </c>
      <c r="AO88" s="24">
        <v>4.1000000000000002E-2</v>
      </c>
    </row>
    <row r="89" spans="1:41">
      <c r="A89" s="29">
        <v>0</v>
      </c>
      <c r="B89" s="23">
        <v>0</v>
      </c>
      <c r="C89" s="23">
        <v>3.7999999999999999E-2</v>
      </c>
      <c r="D89" s="23">
        <v>5.1999999999999998E-2</v>
      </c>
      <c r="E89" s="23">
        <v>0</v>
      </c>
      <c r="F89" s="23">
        <v>0</v>
      </c>
      <c r="G89" s="23">
        <v>0</v>
      </c>
      <c r="H89" s="23">
        <v>3.7999999999999999E-2</v>
      </c>
      <c r="I89" s="23">
        <v>0</v>
      </c>
      <c r="J89" s="23">
        <v>0</v>
      </c>
      <c r="K89" s="23">
        <v>0.03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4.7E-2</v>
      </c>
      <c r="R89" s="23">
        <v>7.1999999999999995E-2</v>
      </c>
      <c r="S89" s="23">
        <v>0</v>
      </c>
      <c r="T89" s="24">
        <v>0</v>
      </c>
      <c r="U89" s="10"/>
      <c r="V89" s="29">
        <v>0</v>
      </c>
      <c r="W89" s="23">
        <v>0</v>
      </c>
      <c r="X89" s="23">
        <v>0</v>
      </c>
      <c r="Y89" s="23">
        <v>0</v>
      </c>
      <c r="Z89" s="23">
        <v>0</v>
      </c>
      <c r="AA89" s="23">
        <v>0</v>
      </c>
      <c r="AB89" s="23">
        <v>0</v>
      </c>
      <c r="AC89" s="23">
        <v>0.188</v>
      </c>
      <c r="AD89" s="23">
        <v>9.4E-2</v>
      </c>
      <c r="AE89" s="23">
        <v>0</v>
      </c>
      <c r="AF89" s="23">
        <v>0</v>
      </c>
      <c r="AG89" s="23">
        <v>0</v>
      </c>
      <c r="AH89" s="23">
        <v>0</v>
      </c>
      <c r="AI89" s="23">
        <v>0</v>
      </c>
      <c r="AJ89" s="23">
        <v>0</v>
      </c>
      <c r="AK89" s="23">
        <v>0</v>
      </c>
      <c r="AL89" s="23"/>
      <c r="AM89" s="23">
        <v>0</v>
      </c>
      <c r="AN89" s="23">
        <v>0</v>
      </c>
      <c r="AO89" s="24">
        <v>3.4000000000000002E-2</v>
      </c>
    </row>
    <row r="90" spans="1:41">
      <c r="A90" s="29">
        <v>0</v>
      </c>
      <c r="B90" s="23">
        <v>0</v>
      </c>
      <c r="C90" s="23">
        <v>0</v>
      </c>
      <c r="D90" s="23">
        <v>0</v>
      </c>
      <c r="E90" s="23">
        <v>0</v>
      </c>
      <c r="F90" s="23">
        <v>0</v>
      </c>
      <c r="G90" s="23">
        <v>0</v>
      </c>
      <c r="H90" s="23">
        <v>0</v>
      </c>
      <c r="I90" s="23">
        <v>0</v>
      </c>
      <c r="J90" s="23">
        <v>4.0000000000000001E-3</v>
      </c>
      <c r="K90" s="23">
        <v>0</v>
      </c>
      <c r="L90" s="23">
        <v>7.4999999999999997E-2</v>
      </c>
      <c r="M90" s="23">
        <v>0</v>
      </c>
      <c r="N90" s="23">
        <v>4.4999999999999998E-2</v>
      </c>
      <c r="O90" s="23">
        <v>0</v>
      </c>
      <c r="P90" s="23">
        <v>0</v>
      </c>
      <c r="Q90" s="23">
        <v>7.6999999999999999E-2</v>
      </c>
      <c r="R90" s="23">
        <v>0.11</v>
      </c>
      <c r="S90" s="23">
        <v>0</v>
      </c>
      <c r="T90" s="24">
        <v>0</v>
      </c>
      <c r="U90" s="10"/>
      <c r="V90" s="29">
        <v>0</v>
      </c>
      <c r="W90" s="23">
        <v>0</v>
      </c>
      <c r="X90" s="23">
        <v>2.4E-2</v>
      </c>
      <c r="Y90" s="23">
        <v>0</v>
      </c>
      <c r="Z90" s="23">
        <v>0</v>
      </c>
      <c r="AA90" s="23">
        <v>0</v>
      </c>
      <c r="AB90" s="23">
        <v>0</v>
      </c>
      <c r="AC90" s="23">
        <v>0</v>
      </c>
      <c r="AD90" s="23">
        <v>4.2000000000000003E-2</v>
      </c>
      <c r="AE90" s="23">
        <v>0</v>
      </c>
      <c r="AF90" s="23">
        <v>0</v>
      </c>
      <c r="AG90" s="23">
        <v>2.3E-2</v>
      </c>
      <c r="AH90" s="23">
        <v>1.7999999999999999E-2</v>
      </c>
      <c r="AI90" s="23">
        <v>0</v>
      </c>
      <c r="AJ90" s="23">
        <v>0</v>
      </c>
      <c r="AK90" s="23">
        <v>0</v>
      </c>
      <c r="AL90" s="23"/>
      <c r="AM90" s="23">
        <v>0</v>
      </c>
      <c r="AN90" s="23">
        <v>0</v>
      </c>
      <c r="AO90" s="24">
        <v>0</v>
      </c>
    </row>
    <row r="91" spans="1:41">
      <c r="A91" s="29">
        <v>0</v>
      </c>
      <c r="B91" s="23">
        <v>4.0000000000000001E-3</v>
      </c>
      <c r="C91" s="23">
        <v>0</v>
      </c>
      <c r="D91" s="23">
        <v>0</v>
      </c>
      <c r="E91" s="23">
        <v>2.4E-2</v>
      </c>
      <c r="F91" s="23">
        <v>0</v>
      </c>
      <c r="G91" s="23">
        <v>0</v>
      </c>
      <c r="H91" s="23">
        <v>0</v>
      </c>
      <c r="I91" s="23">
        <v>0</v>
      </c>
      <c r="J91" s="23">
        <v>7.4999999999999997E-2</v>
      </c>
      <c r="K91" s="23">
        <v>0</v>
      </c>
      <c r="L91" s="23">
        <v>0.13100000000000001</v>
      </c>
      <c r="M91" s="23">
        <v>0</v>
      </c>
      <c r="N91" s="23">
        <v>0</v>
      </c>
      <c r="O91" s="23">
        <v>0</v>
      </c>
      <c r="P91" s="23">
        <v>0</v>
      </c>
      <c r="Q91" s="23">
        <v>3.2000000000000001E-2</v>
      </c>
      <c r="R91" s="23">
        <v>0</v>
      </c>
      <c r="S91" s="23">
        <v>0</v>
      </c>
      <c r="T91" s="24">
        <v>0</v>
      </c>
      <c r="U91" s="10"/>
      <c r="V91" s="29">
        <v>0</v>
      </c>
      <c r="W91" s="23">
        <v>0</v>
      </c>
      <c r="X91" s="23">
        <v>0</v>
      </c>
      <c r="Y91" s="23">
        <v>0</v>
      </c>
      <c r="Z91" s="23">
        <v>0</v>
      </c>
      <c r="AA91" s="23">
        <v>0</v>
      </c>
      <c r="AB91" s="23">
        <v>6.4000000000000001E-2</v>
      </c>
      <c r="AC91" s="23">
        <v>0</v>
      </c>
      <c r="AD91" s="23">
        <v>0</v>
      </c>
      <c r="AE91" s="23">
        <v>0</v>
      </c>
      <c r="AF91" s="23">
        <v>3.1E-2</v>
      </c>
      <c r="AG91" s="23">
        <v>4.2000000000000003E-2</v>
      </c>
      <c r="AH91" s="23"/>
      <c r="AI91" s="23">
        <v>0</v>
      </c>
      <c r="AJ91" s="23">
        <v>0</v>
      </c>
      <c r="AK91" s="23">
        <v>0</v>
      </c>
      <c r="AL91" s="23"/>
      <c r="AM91" s="23">
        <v>0.06</v>
      </c>
      <c r="AN91" s="23">
        <v>0</v>
      </c>
      <c r="AO91" s="24">
        <v>0</v>
      </c>
    </row>
    <row r="92" spans="1:41">
      <c r="A92" s="29">
        <v>0</v>
      </c>
      <c r="B92" s="23">
        <v>0</v>
      </c>
      <c r="C92" s="23">
        <v>0</v>
      </c>
      <c r="D92" s="23">
        <v>0</v>
      </c>
      <c r="E92" s="23">
        <v>4.2000000000000003E-2</v>
      </c>
      <c r="F92" s="23">
        <v>0</v>
      </c>
      <c r="G92" s="23">
        <v>0</v>
      </c>
      <c r="H92" s="23">
        <v>0.02</v>
      </c>
      <c r="I92" s="23">
        <v>0</v>
      </c>
      <c r="J92" s="23">
        <v>0</v>
      </c>
      <c r="K92" s="23">
        <v>5.0999999999999997E-2</v>
      </c>
      <c r="L92" s="23">
        <v>0</v>
      </c>
      <c r="M92" s="23">
        <v>0</v>
      </c>
      <c r="N92" s="23">
        <v>0</v>
      </c>
      <c r="O92" s="30">
        <v>8.755E-5</v>
      </c>
      <c r="P92" s="23">
        <v>0</v>
      </c>
      <c r="Q92" s="23">
        <v>9.6000000000000002E-2</v>
      </c>
      <c r="R92" s="23">
        <v>0</v>
      </c>
      <c r="S92" s="23">
        <v>0</v>
      </c>
      <c r="T92" s="24">
        <v>0</v>
      </c>
      <c r="U92" s="10"/>
      <c r="V92" s="29">
        <v>0</v>
      </c>
      <c r="W92" s="23">
        <v>0</v>
      </c>
      <c r="X92" s="23">
        <v>0</v>
      </c>
      <c r="Y92" s="23">
        <v>0</v>
      </c>
      <c r="Z92" s="23">
        <v>0</v>
      </c>
      <c r="AA92" s="23">
        <v>0</v>
      </c>
      <c r="AB92" s="23">
        <v>6.3E-2</v>
      </c>
      <c r="AC92" s="23">
        <v>0</v>
      </c>
      <c r="AD92" s="23">
        <v>0</v>
      </c>
      <c r="AE92" s="23">
        <v>0</v>
      </c>
      <c r="AF92" s="23">
        <v>0.126</v>
      </c>
      <c r="AG92" s="23">
        <v>0</v>
      </c>
      <c r="AH92" s="23"/>
      <c r="AI92" s="23">
        <v>0</v>
      </c>
      <c r="AJ92" s="23">
        <v>0</v>
      </c>
      <c r="AK92" s="23">
        <v>8.4000000000000005E-2</v>
      </c>
      <c r="AL92" s="23"/>
      <c r="AM92" s="23">
        <v>9.4E-2</v>
      </c>
      <c r="AN92" s="23">
        <v>1.7000000000000001E-2</v>
      </c>
      <c r="AO92" s="24">
        <v>0</v>
      </c>
    </row>
    <row r="93" spans="1:41">
      <c r="A93" s="29">
        <v>0.03</v>
      </c>
      <c r="B93" s="23">
        <v>2.3E-2</v>
      </c>
      <c r="C93" s="23">
        <v>4.1000000000000002E-2</v>
      </c>
      <c r="D93" s="23">
        <v>0</v>
      </c>
      <c r="E93" s="23">
        <v>0.10100000000000001</v>
      </c>
      <c r="F93" s="23">
        <v>0</v>
      </c>
      <c r="G93" s="23">
        <v>0</v>
      </c>
      <c r="H93" s="23">
        <v>3.9E-2</v>
      </c>
      <c r="I93" s="23">
        <v>0.106</v>
      </c>
      <c r="J93" s="23">
        <v>0</v>
      </c>
      <c r="K93" s="23">
        <v>0</v>
      </c>
      <c r="L93" s="23">
        <v>0</v>
      </c>
      <c r="M93" s="23">
        <v>2.4E-2</v>
      </c>
      <c r="N93" s="23">
        <v>0</v>
      </c>
      <c r="O93" s="23">
        <v>0</v>
      </c>
      <c r="P93" s="23">
        <v>0</v>
      </c>
      <c r="Q93" s="23">
        <v>7.3999999999999996E-2</v>
      </c>
      <c r="R93" s="23">
        <v>0</v>
      </c>
      <c r="S93" s="23">
        <v>0</v>
      </c>
      <c r="T93" s="24">
        <v>0</v>
      </c>
      <c r="U93" s="10"/>
      <c r="V93" s="29">
        <v>0</v>
      </c>
      <c r="W93" s="23">
        <v>0</v>
      </c>
      <c r="X93" s="23">
        <v>0</v>
      </c>
      <c r="Y93" s="23">
        <v>0</v>
      </c>
      <c r="Z93" s="23">
        <v>0</v>
      </c>
      <c r="AA93" s="23">
        <v>6.2E-2</v>
      </c>
      <c r="AB93" s="23">
        <v>0</v>
      </c>
      <c r="AC93" s="23">
        <v>4.5999999999999999E-2</v>
      </c>
      <c r="AD93" s="23">
        <v>3.3000000000000002E-2</v>
      </c>
      <c r="AE93" s="23">
        <v>0</v>
      </c>
      <c r="AF93" s="23">
        <v>0</v>
      </c>
      <c r="AG93" s="23">
        <v>0</v>
      </c>
      <c r="AH93" s="23"/>
      <c r="AI93" s="23">
        <v>4.4999999999999998E-2</v>
      </c>
      <c r="AJ93" s="23">
        <v>0</v>
      </c>
      <c r="AK93" s="23">
        <v>1.7999999999999999E-2</v>
      </c>
      <c r="AL93" s="23"/>
      <c r="AM93" s="23">
        <v>0</v>
      </c>
      <c r="AN93" s="23">
        <v>4.4999999999999998E-2</v>
      </c>
      <c r="AO93" s="24">
        <v>0</v>
      </c>
    </row>
    <row r="94" spans="1:41">
      <c r="A94" s="29">
        <v>0</v>
      </c>
      <c r="B94" s="23">
        <v>0.03</v>
      </c>
      <c r="C94" s="23">
        <v>0</v>
      </c>
      <c r="D94" s="23">
        <v>0</v>
      </c>
      <c r="E94" s="23">
        <v>0.09</v>
      </c>
      <c r="F94" s="23">
        <v>0</v>
      </c>
      <c r="G94" s="23">
        <v>0.06</v>
      </c>
      <c r="H94" s="23">
        <v>0</v>
      </c>
      <c r="I94" s="23">
        <v>4.7E-2</v>
      </c>
      <c r="J94" s="23">
        <v>0</v>
      </c>
      <c r="K94" s="23">
        <v>0</v>
      </c>
      <c r="L94" s="23">
        <v>0</v>
      </c>
      <c r="M94" s="23">
        <v>0</v>
      </c>
      <c r="N94" s="23">
        <v>0</v>
      </c>
      <c r="O94" s="23">
        <v>8.3000000000000004E-2</v>
      </c>
      <c r="P94" s="23">
        <v>7.4999999999999997E-2</v>
      </c>
      <c r="Q94" s="23">
        <v>0</v>
      </c>
      <c r="R94" s="23">
        <v>0</v>
      </c>
      <c r="S94" s="23">
        <v>0</v>
      </c>
      <c r="T94" s="24">
        <v>0</v>
      </c>
      <c r="U94" s="10"/>
      <c r="V94" s="29">
        <v>0</v>
      </c>
      <c r="W94" s="23">
        <v>0</v>
      </c>
      <c r="X94" s="23">
        <v>0</v>
      </c>
      <c r="Y94" s="23">
        <v>3.3000000000000002E-2</v>
      </c>
      <c r="Z94" s="23">
        <v>0</v>
      </c>
      <c r="AA94" s="23"/>
      <c r="AB94" s="23">
        <v>0</v>
      </c>
      <c r="AC94" s="23">
        <v>3.2000000000000001E-2</v>
      </c>
      <c r="AD94" s="23">
        <v>6.9000000000000006E-2</v>
      </c>
      <c r="AE94" s="23">
        <v>0</v>
      </c>
      <c r="AF94" s="23">
        <v>0</v>
      </c>
      <c r="AG94" s="23">
        <v>6.2E-2</v>
      </c>
      <c r="AH94" s="23"/>
      <c r="AI94" s="23">
        <v>5.3999999999999999E-2</v>
      </c>
      <c r="AJ94" s="23">
        <v>0</v>
      </c>
      <c r="AK94" s="23">
        <v>0</v>
      </c>
      <c r="AL94" s="23"/>
      <c r="AM94" s="23">
        <v>0</v>
      </c>
      <c r="AN94" s="23">
        <v>0</v>
      </c>
      <c r="AO94" s="24">
        <v>0.09</v>
      </c>
    </row>
    <row r="95" spans="1:41">
      <c r="A95" s="29">
        <v>0</v>
      </c>
      <c r="B95" s="23">
        <v>0</v>
      </c>
      <c r="C95" s="23">
        <v>0</v>
      </c>
      <c r="D95" s="23">
        <v>0</v>
      </c>
      <c r="E95" s="23">
        <v>8.9999999999999993E-3</v>
      </c>
      <c r="F95" s="23">
        <v>0</v>
      </c>
      <c r="G95" s="23">
        <v>0</v>
      </c>
      <c r="H95" s="23">
        <v>0</v>
      </c>
      <c r="I95" s="23">
        <v>5.6000000000000001E-2</v>
      </c>
      <c r="J95" s="23">
        <v>0</v>
      </c>
      <c r="K95" s="23">
        <v>0</v>
      </c>
      <c r="L95" s="23">
        <v>0</v>
      </c>
      <c r="M95" s="23">
        <v>9.2999999999999999E-2</v>
      </c>
      <c r="N95" s="23">
        <v>0</v>
      </c>
      <c r="O95" s="23">
        <v>3.5000000000000003E-2</v>
      </c>
      <c r="P95" s="23">
        <v>5.0999999999999997E-2</v>
      </c>
      <c r="Q95" s="23">
        <v>0</v>
      </c>
      <c r="R95" s="23">
        <v>2.8000000000000001E-2</v>
      </c>
      <c r="S95" s="23">
        <v>4.9000000000000002E-2</v>
      </c>
      <c r="T95" s="24">
        <v>0</v>
      </c>
      <c r="U95" s="10"/>
      <c r="V95" s="29">
        <v>0</v>
      </c>
      <c r="W95" s="23">
        <v>0</v>
      </c>
      <c r="X95" s="23">
        <v>0</v>
      </c>
      <c r="Y95" s="23">
        <v>0</v>
      </c>
      <c r="Z95" s="23">
        <v>0</v>
      </c>
      <c r="AA95" s="23"/>
      <c r="AB95" s="23">
        <v>2.8000000000000001E-2</v>
      </c>
      <c r="AC95" s="23">
        <v>6.3E-2</v>
      </c>
      <c r="AD95" s="23">
        <v>2.8000000000000001E-2</v>
      </c>
      <c r="AE95" s="23">
        <v>3.3000000000000002E-2</v>
      </c>
      <c r="AF95" s="23">
        <v>3.7999999999999999E-2</v>
      </c>
      <c r="AG95" s="23">
        <v>7.1999999999999995E-2</v>
      </c>
      <c r="AH95" s="23"/>
      <c r="AI95" s="23">
        <v>8.9999999999999993E-3</v>
      </c>
      <c r="AJ95" s="23">
        <v>0</v>
      </c>
      <c r="AK95" s="23">
        <v>0</v>
      </c>
      <c r="AL95" s="23"/>
      <c r="AM95" s="23">
        <v>0.114</v>
      </c>
      <c r="AN95" s="23">
        <v>3.2000000000000001E-2</v>
      </c>
      <c r="AO95" s="24">
        <v>0</v>
      </c>
    </row>
    <row r="96" spans="1:41">
      <c r="A96" s="29">
        <v>0</v>
      </c>
      <c r="B96" s="23">
        <v>0</v>
      </c>
      <c r="C96" s="23">
        <v>0</v>
      </c>
      <c r="D96" s="23">
        <v>0</v>
      </c>
      <c r="E96" s="23">
        <v>0</v>
      </c>
      <c r="F96" s="23">
        <v>0</v>
      </c>
      <c r="G96" s="23">
        <v>2.5999999999999999E-2</v>
      </c>
      <c r="H96" s="23">
        <v>0.04</v>
      </c>
      <c r="I96" s="23">
        <v>9.2999999999999999E-2</v>
      </c>
      <c r="J96" s="23">
        <v>0</v>
      </c>
      <c r="K96" s="23">
        <v>7.0000000000000007E-2</v>
      </c>
      <c r="L96" s="23">
        <v>0</v>
      </c>
      <c r="M96" s="23">
        <v>1.4999999999999999E-2</v>
      </c>
      <c r="N96" s="23">
        <v>0</v>
      </c>
      <c r="O96" s="23">
        <v>0</v>
      </c>
      <c r="P96" s="23">
        <v>3.1E-2</v>
      </c>
      <c r="Q96" s="23">
        <v>0</v>
      </c>
      <c r="R96" s="23">
        <v>5.6000000000000001E-2</v>
      </c>
      <c r="S96" s="23">
        <v>0</v>
      </c>
      <c r="T96" s="24">
        <v>2.4E-2</v>
      </c>
      <c r="U96" s="10"/>
      <c r="V96" s="29">
        <v>6.4000000000000001E-2</v>
      </c>
      <c r="W96" s="23">
        <v>9.4E-2</v>
      </c>
      <c r="X96" s="23">
        <v>0</v>
      </c>
      <c r="Y96" s="23">
        <v>0</v>
      </c>
      <c r="Z96" s="23">
        <v>2.5999999999999999E-2</v>
      </c>
      <c r="AA96" s="23"/>
      <c r="AB96" s="23">
        <v>0</v>
      </c>
      <c r="AC96" s="23">
        <v>8.0000000000000002E-3</v>
      </c>
      <c r="AD96" s="23">
        <v>0</v>
      </c>
      <c r="AE96" s="23">
        <v>6.4000000000000001E-2</v>
      </c>
      <c r="AF96" s="23">
        <v>0</v>
      </c>
      <c r="AG96" s="23">
        <v>0</v>
      </c>
      <c r="AH96" s="23"/>
      <c r="AI96" s="23">
        <v>0</v>
      </c>
      <c r="AJ96" s="23">
        <v>0</v>
      </c>
      <c r="AK96" s="23">
        <v>0</v>
      </c>
      <c r="AL96" s="23"/>
      <c r="AM96" s="23">
        <v>1.4999999999999999E-2</v>
      </c>
      <c r="AN96" s="23">
        <v>4.3999999999999997E-2</v>
      </c>
      <c r="AO96" s="24">
        <v>0</v>
      </c>
    </row>
    <row r="97" spans="1:41">
      <c r="A97" s="29">
        <v>5.8000000000000003E-2</v>
      </c>
      <c r="B97" s="23">
        <v>0</v>
      </c>
      <c r="C97" s="23">
        <v>0</v>
      </c>
      <c r="D97" s="23">
        <v>2.4E-2</v>
      </c>
      <c r="E97" s="23">
        <v>1.7000000000000001E-2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23">
        <v>5.2999999999999999E-2</v>
      </c>
      <c r="L97" s="23">
        <v>4.3999999999999997E-2</v>
      </c>
      <c r="M97" s="23">
        <v>0</v>
      </c>
      <c r="N97" s="23">
        <v>0</v>
      </c>
      <c r="O97" s="23">
        <v>0</v>
      </c>
      <c r="P97" s="23">
        <v>1.2999999999999999E-2</v>
      </c>
      <c r="Q97" s="23">
        <v>0.113</v>
      </c>
      <c r="R97" s="23">
        <v>0</v>
      </c>
      <c r="S97" s="23">
        <v>0</v>
      </c>
      <c r="T97" s="24">
        <v>0</v>
      </c>
      <c r="U97" s="10"/>
      <c r="V97" s="29">
        <v>6.0000000000000001E-3</v>
      </c>
      <c r="W97" s="23">
        <v>0.04</v>
      </c>
      <c r="X97" s="23">
        <v>0</v>
      </c>
      <c r="Y97" s="23">
        <v>0</v>
      </c>
      <c r="Z97" s="23">
        <v>4.9000000000000002E-2</v>
      </c>
      <c r="AA97" s="23"/>
      <c r="AB97" s="23"/>
      <c r="AC97" s="23">
        <v>0</v>
      </c>
      <c r="AD97" s="23">
        <v>0</v>
      </c>
      <c r="AE97" s="23">
        <v>0.13700000000000001</v>
      </c>
      <c r="AF97" s="23">
        <v>0.06</v>
      </c>
      <c r="AG97" s="23">
        <v>0</v>
      </c>
      <c r="AH97" s="23"/>
      <c r="AI97" s="23">
        <v>0</v>
      </c>
      <c r="AJ97" s="23">
        <v>8.4000000000000005E-2</v>
      </c>
      <c r="AK97" s="23">
        <v>0</v>
      </c>
      <c r="AL97" s="23"/>
      <c r="AM97" s="23">
        <v>0</v>
      </c>
      <c r="AN97" s="23">
        <v>4.8000000000000001E-2</v>
      </c>
      <c r="AO97" s="24">
        <v>8.1000000000000003E-2</v>
      </c>
    </row>
    <row r="98" spans="1:41">
      <c r="A98" s="29">
        <v>0</v>
      </c>
      <c r="B98" s="23">
        <v>0</v>
      </c>
      <c r="C98" s="23">
        <v>0.13800000000000001</v>
      </c>
      <c r="D98" s="23">
        <v>3.1E-2</v>
      </c>
      <c r="E98" s="23">
        <v>3.5000000000000003E-2</v>
      </c>
      <c r="F98" s="23">
        <v>0</v>
      </c>
      <c r="G98" s="23">
        <v>0</v>
      </c>
      <c r="H98" s="23">
        <v>0</v>
      </c>
      <c r="I98" s="23">
        <v>0</v>
      </c>
      <c r="J98" s="23">
        <v>9.6000000000000002E-2</v>
      </c>
      <c r="K98" s="23">
        <v>0</v>
      </c>
      <c r="L98" s="23">
        <v>0</v>
      </c>
      <c r="M98" s="23">
        <v>3.1E-2</v>
      </c>
      <c r="N98" s="23">
        <v>0</v>
      </c>
      <c r="O98" s="23">
        <v>0.128</v>
      </c>
      <c r="P98" s="23">
        <v>0.06</v>
      </c>
      <c r="Q98" s="23">
        <v>2.1999999999999999E-2</v>
      </c>
      <c r="R98" s="23">
        <v>0</v>
      </c>
      <c r="S98" s="23">
        <v>0</v>
      </c>
      <c r="T98" s="24">
        <v>3.5000000000000003E-2</v>
      </c>
      <c r="U98" s="10"/>
      <c r="V98" s="29">
        <v>6.4000000000000001E-2</v>
      </c>
      <c r="W98" s="23">
        <v>4.1000000000000002E-2</v>
      </c>
      <c r="X98" s="23">
        <v>0</v>
      </c>
      <c r="Y98" s="23">
        <v>0</v>
      </c>
      <c r="Z98" s="23">
        <v>0</v>
      </c>
      <c r="AA98" s="23"/>
      <c r="AB98" s="23"/>
      <c r="AC98" s="23">
        <v>4.4999999999999998E-2</v>
      </c>
      <c r="AD98" s="23">
        <v>0</v>
      </c>
      <c r="AE98" s="23">
        <v>0</v>
      </c>
      <c r="AF98" s="23">
        <v>0</v>
      </c>
      <c r="AG98" s="23">
        <v>0</v>
      </c>
      <c r="AH98" s="23"/>
      <c r="AI98" s="23">
        <v>0</v>
      </c>
      <c r="AJ98" s="23">
        <v>9.8000000000000004E-2</v>
      </c>
      <c r="AK98" s="23">
        <v>0</v>
      </c>
      <c r="AL98" s="23"/>
      <c r="AM98" s="23">
        <v>5.2999999999999999E-2</v>
      </c>
      <c r="AN98" s="23">
        <v>3.5000000000000003E-2</v>
      </c>
      <c r="AO98" s="24">
        <v>1.4E-2</v>
      </c>
    </row>
    <row r="99" spans="1:41">
      <c r="A99" s="29">
        <v>0</v>
      </c>
      <c r="B99" s="23">
        <v>0</v>
      </c>
      <c r="C99" s="23">
        <v>4.9000000000000002E-2</v>
      </c>
      <c r="D99" s="23">
        <v>5.6000000000000001E-2</v>
      </c>
      <c r="E99" s="23">
        <v>0</v>
      </c>
      <c r="F99" s="23">
        <v>0</v>
      </c>
      <c r="G99" s="23">
        <v>0</v>
      </c>
      <c r="H99" s="23">
        <v>6.4000000000000001E-2</v>
      </c>
      <c r="I99" s="23">
        <v>0</v>
      </c>
      <c r="J99" s="23">
        <v>1.2E-2</v>
      </c>
      <c r="K99" s="23">
        <v>0</v>
      </c>
      <c r="L99" s="23">
        <v>0</v>
      </c>
      <c r="M99" s="23">
        <v>0</v>
      </c>
      <c r="N99" s="23">
        <v>0</v>
      </c>
      <c r="O99" s="23">
        <v>0</v>
      </c>
      <c r="P99" s="23">
        <v>0</v>
      </c>
      <c r="Q99" s="23">
        <v>9.5000000000000001E-2</v>
      </c>
      <c r="R99" s="23">
        <v>0</v>
      </c>
      <c r="S99" s="23">
        <v>0</v>
      </c>
      <c r="T99" s="24">
        <v>0</v>
      </c>
      <c r="U99" s="10"/>
      <c r="V99" s="29">
        <v>9.7000000000000003E-2</v>
      </c>
      <c r="W99" s="23">
        <v>0</v>
      </c>
      <c r="X99" s="23">
        <v>0</v>
      </c>
      <c r="Y99" s="23">
        <v>0</v>
      </c>
      <c r="Z99" s="23">
        <v>0</v>
      </c>
      <c r="AA99" s="23"/>
      <c r="AB99" s="23"/>
      <c r="AC99" s="23">
        <v>2.8000000000000001E-2</v>
      </c>
      <c r="AD99" s="23">
        <v>0</v>
      </c>
      <c r="AE99" s="23">
        <v>0</v>
      </c>
      <c r="AF99" s="23">
        <v>0</v>
      </c>
      <c r="AG99" s="23">
        <v>0</v>
      </c>
      <c r="AH99" s="23"/>
      <c r="AI99" s="23">
        <v>7.3999999999999996E-2</v>
      </c>
      <c r="AJ99" s="23">
        <v>0.193</v>
      </c>
      <c r="AK99" s="23">
        <v>0</v>
      </c>
      <c r="AL99" s="23"/>
      <c r="AM99" s="23">
        <v>0</v>
      </c>
      <c r="AN99" s="23">
        <v>0.124</v>
      </c>
      <c r="AO99" s="24">
        <v>0</v>
      </c>
    </row>
    <row r="100" spans="1:41">
      <c r="A100" s="29">
        <v>0</v>
      </c>
      <c r="B100" s="23">
        <v>2.3E-2</v>
      </c>
      <c r="C100" s="23">
        <v>0</v>
      </c>
      <c r="D100" s="23">
        <v>8.2000000000000003E-2</v>
      </c>
      <c r="E100" s="23">
        <v>0</v>
      </c>
      <c r="F100" s="23">
        <v>1.2E-2</v>
      </c>
      <c r="G100" s="23">
        <v>0</v>
      </c>
      <c r="H100" s="23">
        <v>0</v>
      </c>
      <c r="I100" s="23">
        <v>2.9000000000000001E-2</v>
      </c>
      <c r="J100" s="23">
        <v>0</v>
      </c>
      <c r="K100" s="23">
        <v>0</v>
      </c>
      <c r="L100" s="23">
        <v>0.16500000000000001</v>
      </c>
      <c r="M100" s="23">
        <v>0</v>
      </c>
      <c r="N100" s="23">
        <v>0</v>
      </c>
      <c r="O100" s="23">
        <v>0</v>
      </c>
      <c r="P100" s="23">
        <v>4.8000000000000001E-2</v>
      </c>
      <c r="Q100" s="23">
        <v>0</v>
      </c>
      <c r="R100" s="23">
        <v>0</v>
      </c>
      <c r="S100" s="23">
        <v>3.1E-2</v>
      </c>
      <c r="T100" s="24">
        <v>0</v>
      </c>
      <c r="U100" s="10"/>
      <c r="V100" s="29">
        <v>0.01</v>
      </c>
      <c r="W100" s="23">
        <v>0</v>
      </c>
      <c r="X100" s="23">
        <v>0</v>
      </c>
      <c r="Y100" s="23">
        <v>0</v>
      </c>
      <c r="Z100" s="23">
        <v>0</v>
      </c>
      <c r="AA100" s="23"/>
      <c r="AB100" s="23"/>
      <c r="AC100" s="23">
        <v>1.7999999999999999E-2</v>
      </c>
      <c r="AD100" s="23">
        <v>0</v>
      </c>
      <c r="AE100" s="23">
        <v>0</v>
      </c>
      <c r="AF100" s="23">
        <v>0</v>
      </c>
      <c r="AG100" s="23">
        <v>0</v>
      </c>
      <c r="AH100" s="23"/>
      <c r="AI100" s="23">
        <v>0.12</v>
      </c>
      <c r="AJ100" s="23">
        <v>3.2000000000000001E-2</v>
      </c>
      <c r="AK100" s="23">
        <v>0.108</v>
      </c>
      <c r="AL100" s="23"/>
      <c r="AM100" s="23">
        <v>0</v>
      </c>
      <c r="AN100" s="23">
        <v>0</v>
      </c>
      <c r="AO100" s="24">
        <v>0</v>
      </c>
    </row>
    <row r="101" spans="1:41">
      <c r="A101" s="29">
        <v>0</v>
      </c>
      <c r="B101" s="23">
        <v>2.5999999999999999E-2</v>
      </c>
      <c r="C101" s="23">
        <v>0</v>
      </c>
      <c r="D101" s="23">
        <v>8.5000000000000006E-2</v>
      </c>
      <c r="E101" s="23">
        <v>0</v>
      </c>
      <c r="F101" s="23">
        <v>0</v>
      </c>
      <c r="G101" s="23">
        <v>0</v>
      </c>
      <c r="H101" s="23">
        <v>0</v>
      </c>
      <c r="I101" s="23">
        <v>4.3999999999999997E-2</v>
      </c>
      <c r="J101" s="23">
        <v>3.4000000000000002E-2</v>
      </c>
      <c r="K101" s="23">
        <v>0.04</v>
      </c>
      <c r="L101" s="23">
        <v>5.0999999999999997E-2</v>
      </c>
      <c r="M101" s="23">
        <v>4.0000000000000001E-3</v>
      </c>
      <c r="N101" s="23">
        <v>0</v>
      </c>
      <c r="O101" s="23">
        <v>0</v>
      </c>
      <c r="P101" s="23">
        <v>4.4999999999999998E-2</v>
      </c>
      <c r="Q101" s="23">
        <v>0</v>
      </c>
      <c r="R101" s="23">
        <v>0</v>
      </c>
      <c r="S101" s="23">
        <v>0</v>
      </c>
      <c r="T101" s="24">
        <v>0.105</v>
      </c>
      <c r="U101" s="10"/>
      <c r="V101" s="29">
        <v>4.1000000000000002E-2</v>
      </c>
      <c r="W101" s="23">
        <v>0</v>
      </c>
      <c r="X101" s="23">
        <v>0.04</v>
      </c>
      <c r="Y101" s="23">
        <v>4.9000000000000002E-2</v>
      </c>
      <c r="Z101" s="23">
        <v>0</v>
      </c>
      <c r="AA101" s="23"/>
      <c r="AB101" s="23"/>
      <c r="AC101" s="23">
        <v>1.9E-2</v>
      </c>
      <c r="AD101" s="23">
        <v>0</v>
      </c>
      <c r="AE101" s="23">
        <v>0</v>
      </c>
      <c r="AF101" s="23">
        <v>0</v>
      </c>
      <c r="AG101" s="23">
        <v>2.5000000000000001E-2</v>
      </c>
      <c r="AH101" s="23"/>
      <c r="AI101" s="23">
        <v>0.09</v>
      </c>
      <c r="AJ101" s="23">
        <v>3.4000000000000002E-2</v>
      </c>
      <c r="AK101" s="23">
        <v>0.04</v>
      </c>
      <c r="AL101" s="23"/>
      <c r="AM101" s="23">
        <v>0</v>
      </c>
      <c r="AN101" s="23">
        <v>5.0999999999999997E-2</v>
      </c>
      <c r="AO101" s="24">
        <v>0</v>
      </c>
    </row>
    <row r="102" spans="1:41">
      <c r="A102" s="29">
        <v>6.0999999999999999E-2</v>
      </c>
      <c r="B102" s="23">
        <v>0</v>
      </c>
      <c r="C102" s="23">
        <v>0</v>
      </c>
      <c r="D102" s="23">
        <v>0</v>
      </c>
      <c r="E102" s="23">
        <v>2.3E-2</v>
      </c>
      <c r="F102" s="23">
        <v>0.106</v>
      </c>
      <c r="G102" s="23">
        <v>0</v>
      </c>
      <c r="H102" s="23">
        <v>0</v>
      </c>
      <c r="I102" s="23">
        <v>2.5000000000000001E-2</v>
      </c>
      <c r="J102" s="23">
        <v>0</v>
      </c>
      <c r="K102" s="23">
        <v>1.6E-2</v>
      </c>
      <c r="L102" s="23">
        <v>2.3E-2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  <c r="T102" s="24">
        <v>0</v>
      </c>
      <c r="U102" s="10"/>
      <c r="V102" s="29">
        <v>7.1999999999999995E-2</v>
      </c>
      <c r="W102" s="23">
        <v>0</v>
      </c>
      <c r="X102" s="23">
        <v>9.6000000000000002E-2</v>
      </c>
      <c r="Y102" s="23">
        <v>0</v>
      </c>
      <c r="Z102" s="23">
        <v>0</v>
      </c>
      <c r="AA102" s="23"/>
      <c r="AB102" s="23"/>
      <c r="AC102" s="23">
        <v>7.6999999999999999E-2</v>
      </c>
      <c r="AD102" s="23">
        <v>0</v>
      </c>
      <c r="AE102" s="23">
        <v>0.127</v>
      </c>
      <c r="AF102" s="23">
        <v>0</v>
      </c>
      <c r="AG102" s="23">
        <v>7.9000000000000001E-2</v>
      </c>
      <c r="AH102" s="23"/>
      <c r="AI102" s="23">
        <v>0</v>
      </c>
      <c r="AJ102" s="23">
        <v>0</v>
      </c>
      <c r="AK102" s="23">
        <v>0</v>
      </c>
      <c r="AL102" s="23"/>
      <c r="AM102" s="23">
        <v>0</v>
      </c>
      <c r="AN102" s="23">
        <v>0</v>
      </c>
      <c r="AO102" s="24">
        <v>0.188</v>
      </c>
    </row>
    <row r="103" spans="1:41">
      <c r="A103" s="29">
        <v>7.8E-2</v>
      </c>
      <c r="B103" s="23">
        <v>2.7E-2</v>
      </c>
      <c r="C103" s="23">
        <v>0</v>
      </c>
      <c r="D103" s="23">
        <v>0</v>
      </c>
      <c r="E103" s="23">
        <v>3.4000000000000002E-2</v>
      </c>
      <c r="F103" s="23">
        <v>0</v>
      </c>
      <c r="G103" s="23">
        <v>9.2999999999999999E-2</v>
      </c>
      <c r="H103" s="23">
        <v>0</v>
      </c>
      <c r="I103" s="23">
        <v>0</v>
      </c>
      <c r="J103" s="23">
        <v>6.2E-2</v>
      </c>
      <c r="K103" s="23">
        <v>0.122</v>
      </c>
      <c r="L103" s="23">
        <v>1.6E-2</v>
      </c>
      <c r="M103" s="23">
        <v>0</v>
      </c>
      <c r="N103" s="23">
        <v>0</v>
      </c>
      <c r="O103" s="23">
        <v>0</v>
      </c>
      <c r="P103" s="23">
        <v>3.7999999999999999E-2</v>
      </c>
      <c r="Q103" s="23">
        <v>4.1000000000000002E-2</v>
      </c>
      <c r="R103" s="23">
        <v>8.9999999999999993E-3</v>
      </c>
      <c r="S103" s="23">
        <v>0</v>
      </c>
      <c r="T103" s="24">
        <v>0</v>
      </c>
      <c r="U103" s="10"/>
      <c r="V103" s="29">
        <v>0</v>
      </c>
      <c r="W103" s="23">
        <v>0</v>
      </c>
      <c r="X103" s="23">
        <v>0</v>
      </c>
      <c r="Y103" s="23">
        <v>0</v>
      </c>
      <c r="Z103" s="23">
        <v>0</v>
      </c>
      <c r="AA103" s="23"/>
      <c r="AB103" s="23"/>
      <c r="AC103" s="23">
        <v>4.7E-2</v>
      </c>
      <c r="AD103" s="23">
        <v>0</v>
      </c>
      <c r="AE103" s="23">
        <v>0</v>
      </c>
      <c r="AF103" s="23">
        <v>0</v>
      </c>
      <c r="AG103" s="23">
        <v>5.8999999999999997E-2</v>
      </c>
      <c r="AH103" s="23"/>
      <c r="AI103" s="23">
        <v>0.03</v>
      </c>
      <c r="AJ103" s="23">
        <v>5.2999999999999999E-2</v>
      </c>
      <c r="AK103" s="23">
        <v>0</v>
      </c>
      <c r="AL103" s="23"/>
      <c r="AM103" s="23">
        <v>6.4000000000000001E-2</v>
      </c>
      <c r="AN103" s="23">
        <v>0</v>
      </c>
      <c r="AO103" s="24">
        <v>7.8E-2</v>
      </c>
    </row>
    <row r="104" spans="1:41">
      <c r="A104" s="29">
        <v>8.5000000000000006E-2</v>
      </c>
      <c r="B104" s="23">
        <v>0</v>
      </c>
      <c r="C104" s="23">
        <v>0</v>
      </c>
      <c r="D104" s="23">
        <v>0</v>
      </c>
      <c r="E104" s="23">
        <v>4.2000000000000003E-2</v>
      </c>
      <c r="F104" s="23">
        <v>5.8999999999999997E-2</v>
      </c>
      <c r="G104" s="23">
        <v>7.3999999999999996E-2</v>
      </c>
      <c r="H104" s="23">
        <v>0</v>
      </c>
      <c r="I104" s="23">
        <v>0</v>
      </c>
      <c r="J104" s="23">
        <v>0</v>
      </c>
      <c r="K104" s="23">
        <v>0</v>
      </c>
      <c r="L104" s="23">
        <v>0</v>
      </c>
      <c r="M104" s="23">
        <v>0</v>
      </c>
      <c r="N104" s="23">
        <v>0</v>
      </c>
      <c r="O104" s="23">
        <v>0</v>
      </c>
      <c r="P104" s="23">
        <v>3.3000000000000002E-2</v>
      </c>
      <c r="Q104" s="23">
        <v>3.3000000000000002E-2</v>
      </c>
      <c r="R104" s="23">
        <v>7.0000000000000007E-2</v>
      </c>
      <c r="S104" s="23">
        <v>0</v>
      </c>
      <c r="T104" s="24">
        <v>0</v>
      </c>
      <c r="U104" s="10"/>
      <c r="V104" s="29">
        <v>0</v>
      </c>
      <c r="W104" s="23">
        <v>0</v>
      </c>
      <c r="X104" s="23">
        <v>9.4E-2</v>
      </c>
      <c r="Y104" s="23">
        <v>0</v>
      </c>
      <c r="Z104" s="23">
        <v>0</v>
      </c>
      <c r="AA104" s="23"/>
      <c r="AB104" s="23"/>
      <c r="AC104" s="23">
        <v>2.5999999999999999E-2</v>
      </c>
      <c r="AD104" s="23">
        <v>0</v>
      </c>
      <c r="AE104" s="23">
        <v>0</v>
      </c>
      <c r="AF104" s="23">
        <v>0</v>
      </c>
      <c r="AG104" s="23">
        <v>5.2999999999999999E-2</v>
      </c>
      <c r="AH104" s="23"/>
      <c r="AI104" s="23">
        <v>1.7000000000000001E-2</v>
      </c>
      <c r="AJ104" s="23">
        <v>0</v>
      </c>
      <c r="AK104" s="23">
        <v>0</v>
      </c>
      <c r="AL104" s="23"/>
      <c r="AM104" s="23">
        <v>9.4E-2</v>
      </c>
      <c r="AN104" s="23">
        <v>0</v>
      </c>
      <c r="AO104" s="24">
        <v>0</v>
      </c>
    </row>
    <row r="105" spans="1:41">
      <c r="A105" s="29">
        <v>0</v>
      </c>
      <c r="B105" s="23">
        <v>0</v>
      </c>
      <c r="C105" s="23">
        <v>0</v>
      </c>
      <c r="D105" s="23">
        <v>3.4000000000000002E-2</v>
      </c>
      <c r="E105" s="23">
        <v>0</v>
      </c>
      <c r="F105" s="23">
        <v>6.2E-2</v>
      </c>
      <c r="G105" s="23">
        <v>0.09</v>
      </c>
      <c r="H105" s="23">
        <v>0</v>
      </c>
      <c r="I105" s="23">
        <v>9.0999999999999998E-2</v>
      </c>
      <c r="J105" s="23">
        <v>0</v>
      </c>
      <c r="K105" s="23">
        <v>4.5999999999999999E-2</v>
      </c>
      <c r="L105" s="23">
        <v>0</v>
      </c>
      <c r="M105" s="23">
        <v>3.3000000000000002E-2</v>
      </c>
      <c r="N105" s="23">
        <v>0</v>
      </c>
      <c r="O105" s="23">
        <v>0</v>
      </c>
      <c r="P105" s="23">
        <v>0</v>
      </c>
      <c r="Q105" s="23">
        <v>6.8000000000000005E-2</v>
      </c>
      <c r="R105" s="23">
        <v>7.2999999999999995E-2</v>
      </c>
      <c r="S105" s="23">
        <v>0</v>
      </c>
      <c r="T105" s="24">
        <v>0</v>
      </c>
      <c r="U105" s="10"/>
      <c r="V105" s="29">
        <v>0.01</v>
      </c>
      <c r="W105" s="23">
        <v>6.9000000000000006E-2</v>
      </c>
      <c r="X105" s="23">
        <v>4.7E-2</v>
      </c>
      <c r="Y105" s="23">
        <v>0</v>
      </c>
      <c r="Z105" s="23">
        <v>0</v>
      </c>
      <c r="AA105" s="23"/>
      <c r="AB105" s="23"/>
      <c r="AC105" s="23">
        <v>0</v>
      </c>
      <c r="AD105" s="23">
        <v>0</v>
      </c>
      <c r="AE105" s="23">
        <v>0</v>
      </c>
      <c r="AF105" s="23">
        <v>0</v>
      </c>
      <c r="AG105" s="23">
        <v>0</v>
      </c>
      <c r="AH105" s="23"/>
      <c r="AI105" s="23">
        <v>2.5999999999999999E-2</v>
      </c>
      <c r="AJ105" s="23">
        <v>1.9E-2</v>
      </c>
      <c r="AK105" s="23">
        <v>0.03</v>
      </c>
      <c r="AL105" s="23"/>
      <c r="AM105" s="23">
        <v>3.5000000000000003E-2</v>
      </c>
      <c r="AN105" s="23">
        <v>2.7E-2</v>
      </c>
      <c r="AO105" s="24">
        <v>7.4999999999999997E-2</v>
      </c>
    </row>
    <row r="106" spans="1:41">
      <c r="A106" s="29">
        <v>0</v>
      </c>
      <c r="B106" s="23">
        <v>9.1999999999999998E-2</v>
      </c>
      <c r="C106" s="23">
        <v>0</v>
      </c>
      <c r="D106" s="23">
        <v>0</v>
      </c>
      <c r="E106" s="23">
        <v>0</v>
      </c>
      <c r="F106" s="23">
        <v>0</v>
      </c>
      <c r="G106" s="23">
        <v>4.8000000000000001E-2</v>
      </c>
      <c r="H106" s="23">
        <v>0</v>
      </c>
      <c r="I106" s="23">
        <v>0</v>
      </c>
      <c r="J106" s="23">
        <v>0</v>
      </c>
      <c r="K106" s="23">
        <v>8.3000000000000004E-2</v>
      </c>
      <c r="L106" s="23">
        <v>0</v>
      </c>
      <c r="M106" s="23">
        <v>5.0999999999999997E-2</v>
      </c>
      <c r="N106" s="23">
        <v>0</v>
      </c>
      <c r="O106" s="23">
        <v>0</v>
      </c>
      <c r="P106" s="23">
        <v>3.5000000000000003E-2</v>
      </c>
      <c r="Q106" s="23">
        <v>0.1</v>
      </c>
      <c r="R106" s="23">
        <v>0</v>
      </c>
      <c r="S106" s="23">
        <v>0</v>
      </c>
      <c r="T106" s="24">
        <v>0.106</v>
      </c>
      <c r="U106" s="10"/>
      <c r="V106" s="29">
        <v>0</v>
      </c>
      <c r="W106" s="23">
        <v>0</v>
      </c>
      <c r="X106" s="23">
        <v>0</v>
      </c>
      <c r="Y106" s="23">
        <v>6.4000000000000001E-2</v>
      </c>
      <c r="Z106" s="23">
        <v>0</v>
      </c>
      <c r="AA106" s="23"/>
      <c r="AB106" s="23"/>
      <c r="AC106" s="23">
        <v>0.06</v>
      </c>
      <c r="AD106" s="23">
        <v>0.16400000000000001</v>
      </c>
      <c r="AE106" s="23">
        <v>0</v>
      </c>
      <c r="AF106" s="23">
        <v>0</v>
      </c>
      <c r="AG106" s="23">
        <v>0</v>
      </c>
      <c r="AH106" s="23"/>
      <c r="AI106" s="23">
        <v>5.2999999999999999E-2</v>
      </c>
      <c r="AJ106" s="23">
        <v>4.5999999999999999E-2</v>
      </c>
      <c r="AK106" s="23">
        <v>6.3E-2</v>
      </c>
      <c r="AL106" s="23"/>
      <c r="AM106" s="23">
        <v>0</v>
      </c>
      <c r="AN106" s="23"/>
      <c r="AO106" s="24">
        <v>0</v>
      </c>
    </row>
    <row r="107" spans="1:41">
      <c r="A107" s="29">
        <v>0</v>
      </c>
      <c r="B107" s="23">
        <v>9.8000000000000004E-2</v>
      </c>
      <c r="C107" s="23"/>
      <c r="D107" s="23">
        <v>7.8E-2</v>
      </c>
      <c r="E107" s="23">
        <v>0</v>
      </c>
      <c r="F107" s="23">
        <v>0</v>
      </c>
      <c r="G107" s="23">
        <v>1.2999999999999999E-2</v>
      </c>
      <c r="H107" s="23">
        <v>7.1999999999999995E-2</v>
      </c>
      <c r="I107" s="23">
        <v>0</v>
      </c>
      <c r="J107" s="23">
        <v>0</v>
      </c>
      <c r="K107" s="23">
        <v>0</v>
      </c>
      <c r="L107" s="23">
        <v>0.02</v>
      </c>
      <c r="M107" s="23">
        <v>0</v>
      </c>
      <c r="N107" s="23">
        <v>0</v>
      </c>
      <c r="O107" s="23">
        <v>0</v>
      </c>
      <c r="P107" s="23">
        <v>4.9000000000000002E-2</v>
      </c>
      <c r="Q107" s="23">
        <v>6.0999999999999999E-2</v>
      </c>
      <c r="R107" s="23">
        <v>0</v>
      </c>
      <c r="S107" s="23">
        <v>0</v>
      </c>
      <c r="T107" s="24">
        <v>3.2000000000000001E-2</v>
      </c>
      <c r="U107" s="10"/>
      <c r="V107" s="29">
        <v>0</v>
      </c>
      <c r="W107" s="23">
        <v>0</v>
      </c>
      <c r="X107" s="23">
        <v>0</v>
      </c>
      <c r="Y107" s="23">
        <v>0</v>
      </c>
      <c r="Z107" s="23">
        <v>0</v>
      </c>
      <c r="AA107" s="23"/>
      <c r="AB107" s="23"/>
      <c r="AC107" s="23">
        <v>0</v>
      </c>
      <c r="AD107" s="23">
        <v>0</v>
      </c>
      <c r="AE107" s="23">
        <v>0</v>
      </c>
      <c r="AF107" s="23">
        <v>0</v>
      </c>
      <c r="AG107" s="23">
        <v>1.6E-2</v>
      </c>
      <c r="AH107" s="23"/>
      <c r="AI107" s="23">
        <v>4.7E-2</v>
      </c>
      <c r="AJ107" s="23">
        <v>0</v>
      </c>
      <c r="AK107" s="23">
        <v>0</v>
      </c>
      <c r="AL107" s="23"/>
      <c r="AM107" s="23">
        <v>0</v>
      </c>
      <c r="AN107" s="23"/>
      <c r="AO107" s="24">
        <v>4.8000000000000001E-2</v>
      </c>
    </row>
    <row r="108" spans="1:41">
      <c r="A108" s="29">
        <v>0</v>
      </c>
      <c r="B108" s="23">
        <v>2.8000000000000001E-2</v>
      </c>
      <c r="C108" s="23"/>
      <c r="D108" s="23">
        <v>2.1999999999999999E-2</v>
      </c>
      <c r="E108" s="23">
        <v>0</v>
      </c>
      <c r="F108" s="23">
        <v>0</v>
      </c>
      <c r="G108" s="23">
        <v>0</v>
      </c>
      <c r="H108" s="23">
        <v>0</v>
      </c>
      <c r="I108" s="23">
        <v>1.2999999999999999E-2</v>
      </c>
      <c r="J108" s="23">
        <v>0</v>
      </c>
      <c r="K108" s="23">
        <v>0</v>
      </c>
      <c r="L108" s="23">
        <v>0</v>
      </c>
      <c r="M108" s="23">
        <v>0.15</v>
      </c>
      <c r="N108" s="23">
        <v>0</v>
      </c>
      <c r="O108" s="23">
        <v>0</v>
      </c>
      <c r="P108" s="23">
        <v>4.4999999999999998E-2</v>
      </c>
      <c r="Q108" s="23">
        <v>4.5999999999999999E-2</v>
      </c>
      <c r="R108" s="23">
        <v>1.6E-2</v>
      </c>
      <c r="S108" s="23">
        <v>4.5999999999999999E-2</v>
      </c>
      <c r="T108" s="24">
        <v>0</v>
      </c>
      <c r="U108" s="10"/>
      <c r="V108" s="29">
        <v>0</v>
      </c>
      <c r="W108" s="23">
        <v>0</v>
      </c>
      <c r="X108" s="23">
        <v>0</v>
      </c>
      <c r="Y108" s="23">
        <v>0</v>
      </c>
      <c r="Z108" s="23">
        <v>0</v>
      </c>
      <c r="AA108" s="23"/>
      <c r="AB108" s="23"/>
      <c r="AC108" s="23">
        <v>0</v>
      </c>
      <c r="AD108" s="23">
        <v>0</v>
      </c>
      <c r="AE108" s="23">
        <v>2.8000000000000001E-2</v>
      </c>
      <c r="AF108" s="23">
        <v>8.6999999999999994E-2</v>
      </c>
      <c r="AG108" s="23">
        <v>2.5999999999999999E-2</v>
      </c>
      <c r="AH108" s="23"/>
      <c r="AI108" s="23">
        <v>0</v>
      </c>
      <c r="AJ108" s="23">
        <v>0</v>
      </c>
      <c r="AK108" s="23">
        <v>0</v>
      </c>
      <c r="AL108" s="23"/>
      <c r="AM108" s="23">
        <v>9.4E-2</v>
      </c>
      <c r="AN108" s="23"/>
      <c r="AO108" s="24">
        <v>0</v>
      </c>
    </row>
    <row r="109" spans="1:41">
      <c r="A109" s="29">
        <v>0</v>
      </c>
      <c r="B109" s="23">
        <v>0</v>
      </c>
      <c r="C109" s="23"/>
      <c r="D109" s="23">
        <v>0</v>
      </c>
      <c r="E109" s="23">
        <v>0.03</v>
      </c>
      <c r="F109" s="23">
        <v>0</v>
      </c>
      <c r="G109" s="23">
        <v>2.4E-2</v>
      </c>
      <c r="H109" s="23">
        <v>4.5999999999999999E-2</v>
      </c>
      <c r="I109" s="23">
        <v>1.9E-2</v>
      </c>
      <c r="J109" s="23">
        <v>0</v>
      </c>
      <c r="K109" s="23">
        <v>0</v>
      </c>
      <c r="L109" s="23">
        <v>0</v>
      </c>
      <c r="M109" s="23">
        <v>0</v>
      </c>
      <c r="N109" s="23">
        <v>0</v>
      </c>
      <c r="O109" s="23">
        <v>0.10299999999999999</v>
      </c>
      <c r="P109" s="23">
        <v>0</v>
      </c>
      <c r="Q109" s="23">
        <v>0</v>
      </c>
      <c r="R109" s="23">
        <v>0</v>
      </c>
      <c r="S109" s="23">
        <v>9.0999999999999998E-2</v>
      </c>
      <c r="T109" s="24">
        <v>0</v>
      </c>
      <c r="U109" s="10"/>
      <c r="V109" s="29">
        <v>0</v>
      </c>
      <c r="W109" s="23">
        <v>0</v>
      </c>
      <c r="X109" s="23">
        <v>0</v>
      </c>
      <c r="Y109" s="23">
        <v>1.0999999999999999E-2</v>
      </c>
      <c r="Z109" s="23"/>
      <c r="AA109" s="23"/>
      <c r="AB109" s="23"/>
      <c r="AC109" s="23">
        <v>0</v>
      </c>
      <c r="AD109" s="23">
        <v>0</v>
      </c>
      <c r="AE109" s="23">
        <v>5.2999999999999999E-2</v>
      </c>
      <c r="AF109" s="23">
        <v>6.0999999999999999E-2</v>
      </c>
      <c r="AG109" s="23">
        <v>1.4999999999999999E-2</v>
      </c>
      <c r="AH109" s="23"/>
      <c r="AI109" s="23">
        <v>3.3000000000000002E-2</v>
      </c>
      <c r="AJ109" s="23">
        <v>5.0999999999999997E-2</v>
      </c>
      <c r="AK109" s="23">
        <v>4.9000000000000002E-2</v>
      </c>
      <c r="AL109" s="23"/>
      <c r="AM109" s="23">
        <v>0</v>
      </c>
      <c r="AN109" s="23"/>
      <c r="AO109" s="24">
        <v>0</v>
      </c>
    </row>
    <row r="110" spans="1:41">
      <c r="A110" s="29">
        <v>0</v>
      </c>
      <c r="B110" s="23">
        <v>0</v>
      </c>
      <c r="C110" s="23"/>
      <c r="D110" s="23">
        <v>0.08</v>
      </c>
      <c r="E110" s="23">
        <v>0</v>
      </c>
      <c r="F110" s="23">
        <v>8.0000000000000002E-3</v>
      </c>
      <c r="G110" s="23">
        <v>0.13500000000000001</v>
      </c>
      <c r="H110" s="23">
        <v>4.5999999999999999E-2</v>
      </c>
      <c r="I110" s="23">
        <v>0</v>
      </c>
      <c r="J110" s="23">
        <v>0</v>
      </c>
      <c r="K110" s="23">
        <v>4.2999999999999997E-2</v>
      </c>
      <c r="L110" s="23">
        <v>0</v>
      </c>
      <c r="M110" s="23">
        <v>0</v>
      </c>
      <c r="N110" s="23">
        <v>8.5999999999999993E-2</v>
      </c>
      <c r="O110" s="23">
        <v>0</v>
      </c>
      <c r="P110" s="23">
        <v>0</v>
      </c>
      <c r="Q110" s="23">
        <v>0.06</v>
      </c>
      <c r="R110" s="23">
        <v>0</v>
      </c>
      <c r="S110" s="23">
        <v>2.1000000000000001E-2</v>
      </c>
      <c r="T110" s="24">
        <v>5.2999999999999999E-2</v>
      </c>
      <c r="U110" s="10"/>
      <c r="V110" s="29">
        <v>0.16600000000000001</v>
      </c>
      <c r="W110" s="23">
        <v>0</v>
      </c>
      <c r="X110" s="23">
        <v>0</v>
      </c>
      <c r="Y110" s="23">
        <v>0</v>
      </c>
      <c r="Z110" s="23"/>
      <c r="AA110" s="23"/>
      <c r="AB110" s="23"/>
      <c r="AC110" s="23">
        <v>0</v>
      </c>
      <c r="AD110" s="23">
        <v>0</v>
      </c>
      <c r="AE110" s="23">
        <v>0.01</v>
      </c>
      <c r="AF110" s="23">
        <v>0</v>
      </c>
      <c r="AG110" s="23">
        <v>0</v>
      </c>
      <c r="AH110" s="23"/>
      <c r="AI110" s="23">
        <v>0</v>
      </c>
      <c r="AJ110" s="23">
        <v>5.0999999999999997E-2</v>
      </c>
      <c r="AK110" s="23">
        <v>0.02</v>
      </c>
      <c r="AL110" s="23"/>
      <c r="AM110" s="23">
        <v>0</v>
      </c>
      <c r="AN110" s="23"/>
      <c r="AO110" s="24">
        <v>0</v>
      </c>
    </row>
    <row r="111" spans="1:41">
      <c r="A111" s="29">
        <v>0</v>
      </c>
      <c r="B111" s="23">
        <v>0</v>
      </c>
      <c r="C111" s="23"/>
      <c r="D111" s="23">
        <v>0.03</v>
      </c>
      <c r="E111" s="23">
        <v>3.1E-2</v>
      </c>
      <c r="F111" s="23">
        <v>9.2999999999999999E-2</v>
      </c>
      <c r="G111" s="23">
        <v>0</v>
      </c>
      <c r="H111" s="23">
        <v>3.2000000000000001E-2</v>
      </c>
      <c r="I111" s="23">
        <v>0</v>
      </c>
      <c r="J111" s="23">
        <v>0</v>
      </c>
      <c r="K111" s="23">
        <v>8.3000000000000004E-2</v>
      </c>
      <c r="L111" s="23">
        <v>3.4000000000000002E-2</v>
      </c>
      <c r="M111" s="23">
        <v>0</v>
      </c>
      <c r="N111" s="23">
        <v>8.2000000000000003E-2</v>
      </c>
      <c r="O111" s="23">
        <v>0</v>
      </c>
      <c r="P111" s="23">
        <v>0</v>
      </c>
      <c r="Q111" s="23">
        <v>0</v>
      </c>
      <c r="R111" s="23">
        <v>0</v>
      </c>
      <c r="S111" s="23">
        <v>0</v>
      </c>
      <c r="T111" s="24">
        <v>4.5999999999999999E-2</v>
      </c>
      <c r="U111" s="10"/>
      <c r="V111" s="29">
        <v>0</v>
      </c>
      <c r="W111" s="23">
        <v>0</v>
      </c>
      <c r="X111" s="23">
        <v>0</v>
      </c>
      <c r="Y111" s="23">
        <v>0</v>
      </c>
      <c r="Z111" s="23"/>
      <c r="AA111" s="23"/>
      <c r="AB111" s="23"/>
      <c r="AC111" s="23">
        <v>5.1999999999999998E-2</v>
      </c>
      <c r="AD111" s="23">
        <v>0</v>
      </c>
      <c r="AE111" s="23"/>
      <c r="AF111" s="23">
        <v>4.5999999999999999E-2</v>
      </c>
      <c r="AG111" s="23">
        <v>4.7E-2</v>
      </c>
      <c r="AH111" s="23"/>
      <c r="AI111" s="23">
        <v>0</v>
      </c>
      <c r="AJ111" s="23">
        <v>4.8000000000000001E-2</v>
      </c>
      <c r="AK111" s="23">
        <v>0</v>
      </c>
      <c r="AL111" s="23"/>
      <c r="AM111" s="23"/>
      <c r="AN111" s="23"/>
      <c r="AO111" s="24">
        <v>9.8000000000000004E-2</v>
      </c>
    </row>
    <row r="112" spans="1:41">
      <c r="A112" s="29">
        <v>0</v>
      </c>
      <c r="B112" s="23">
        <v>0</v>
      </c>
      <c r="C112" s="23"/>
      <c r="D112" s="23">
        <v>0.03</v>
      </c>
      <c r="E112" s="23">
        <v>2.5000000000000001E-2</v>
      </c>
      <c r="F112" s="23">
        <v>0</v>
      </c>
      <c r="G112" s="23">
        <v>0</v>
      </c>
      <c r="H112" s="23">
        <v>0</v>
      </c>
      <c r="I112" s="23">
        <v>4.7E-2</v>
      </c>
      <c r="J112" s="23">
        <v>6.6000000000000003E-2</v>
      </c>
      <c r="K112" s="23">
        <v>0.128</v>
      </c>
      <c r="L112" s="23">
        <v>8.9999999999999993E-3</v>
      </c>
      <c r="M112" s="23">
        <v>0</v>
      </c>
      <c r="N112" s="23">
        <v>1.6E-2</v>
      </c>
      <c r="O112" s="23">
        <v>3.5999999999999997E-2</v>
      </c>
      <c r="P112" s="23">
        <v>0</v>
      </c>
      <c r="Q112" s="23">
        <v>0</v>
      </c>
      <c r="R112" s="23">
        <v>0</v>
      </c>
      <c r="S112" s="23">
        <v>0</v>
      </c>
      <c r="T112" s="24">
        <v>5.8999999999999997E-2</v>
      </c>
      <c r="U112" s="10"/>
      <c r="V112" s="29">
        <v>0</v>
      </c>
      <c r="W112" s="23">
        <v>0</v>
      </c>
      <c r="X112" s="23">
        <v>0</v>
      </c>
      <c r="Y112" s="23">
        <v>0</v>
      </c>
      <c r="Z112" s="23"/>
      <c r="AA112" s="23"/>
      <c r="AB112" s="23"/>
      <c r="AC112" s="23">
        <v>2.5000000000000001E-2</v>
      </c>
      <c r="AD112" s="23">
        <v>0</v>
      </c>
      <c r="AE112" s="23"/>
      <c r="AF112" s="23">
        <v>0</v>
      </c>
      <c r="AG112" s="23"/>
      <c r="AH112" s="23"/>
      <c r="AI112" s="23">
        <v>0</v>
      </c>
      <c r="AJ112" s="23">
        <v>2.5000000000000001E-2</v>
      </c>
      <c r="AK112" s="23">
        <v>2.5000000000000001E-2</v>
      </c>
      <c r="AL112" s="23"/>
      <c r="AM112" s="23"/>
      <c r="AN112" s="23"/>
      <c r="AO112" s="24"/>
    </row>
    <row r="113" spans="1:41">
      <c r="A113" s="29">
        <v>0</v>
      </c>
      <c r="B113" s="23">
        <v>3.1E-2</v>
      </c>
      <c r="C113" s="23"/>
      <c r="D113" s="23">
        <v>7.8E-2</v>
      </c>
      <c r="E113" s="23">
        <v>0.06</v>
      </c>
      <c r="F113" s="23">
        <v>0</v>
      </c>
      <c r="G113" s="23">
        <v>7.4999999999999997E-2</v>
      </c>
      <c r="H113" s="23">
        <v>7.4999999999999997E-2</v>
      </c>
      <c r="I113" s="23">
        <v>2.5000000000000001E-2</v>
      </c>
      <c r="J113" s="23">
        <v>5.2999999999999999E-2</v>
      </c>
      <c r="K113" s="23">
        <v>0</v>
      </c>
      <c r="L113" s="23">
        <v>0</v>
      </c>
      <c r="M113" s="23">
        <v>9.4E-2</v>
      </c>
      <c r="N113" s="23">
        <v>0</v>
      </c>
      <c r="O113" s="23">
        <v>0</v>
      </c>
      <c r="P113" s="23">
        <v>5.8000000000000003E-2</v>
      </c>
      <c r="Q113" s="23">
        <v>0</v>
      </c>
      <c r="R113" s="23">
        <v>0</v>
      </c>
      <c r="S113" s="23">
        <v>0</v>
      </c>
      <c r="T113" s="24">
        <v>0</v>
      </c>
      <c r="U113" s="10"/>
      <c r="V113" s="29">
        <v>3.9E-2</v>
      </c>
      <c r="W113" s="23">
        <v>0</v>
      </c>
      <c r="X113" s="23">
        <v>0</v>
      </c>
      <c r="Y113" s="23">
        <v>0</v>
      </c>
      <c r="Z113" s="23"/>
      <c r="AA113" s="23"/>
      <c r="AB113" s="23"/>
      <c r="AC113" s="23">
        <v>9.5000000000000001E-2</v>
      </c>
      <c r="AD113" s="23">
        <v>0</v>
      </c>
      <c r="AE113" s="23"/>
      <c r="AF113" s="23">
        <v>3.5999999999999997E-2</v>
      </c>
      <c r="AG113" s="23"/>
      <c r="AH113" s="23"/>
      <c r="AI113" s="23">
        <v>0</v>
      </c>
      <c r="AJ113" s="23">
        <v>3.6999999999999998E-2</v>
      </c>
      <c r="AK113" s="23">
        <v>0</v>
      </c>
      <c r="AL113" s="23"/>
      <c r="AM113" s="23"/>
      <c r="AN113" s="23"/>
      <c r="AO113" s="24"/>
    </row>
    <row r="114" spans="1:41">
      <c r="A114" s="29">
        <v>0</v>
      </c>
      <c r="B114" s="23">
        <v>6.4000000000000001E-2</v>
      </c>
      <c r="C114" s="23"/>
      <c r="D114" s="23">
        <v>2.9000000000000001E-2</v>
      </c>
      <c r="E114" s="23">
        <v>0</v>
      </c>
      <c r="F114" s="23">
        <v>0</v>
      </c>
      <c r="G114" s="23">
        <v>2.1000000000000001E-2</v>
      </c>
      <c r="H114" s="23">
        <v>0</v>
      </c>
      <c r="I114" s="23">
        <v>0</v>
      </c>
      <c r="J114" s="23">
        <v>0</v>
      </c>
      <c r="K114" s="23">
        <v>0</v>
      </c>
      <c r="L114" s="23">
        <v>5.2999999999999999E-2</v>
      </c>
      <c r="M114" s="23">
        <v>0</v>
      </c>
      <c r="N114" s="23">
        <v>0</v>
      </c>
      <c r="O114" s="23">
        <v>0</v>
      </c>
      <c r="P114" s="23">
        <v>0</v>
      </c>
      <c r="Q114" s="23">
        <v>0</v>
      </c>
      <c r="R114" s="23">
        <v>0</v>
      </c>
      <c r="S114" s="23">
        <v>0</v>
      </c>
      <c r="T114" s="24">
        <v>0.1</v>
      </c>
      <c r="U114" s="10"/>
      <c r="V114" s="29">
        <v>0</v>
      </c>
      <c r="W114" s="23">
        <v>0</v>
      </c>
      <c r="X114" s="23">
        <v>0</v>
      </c>
      <c r="Y114" s="23">
        <v>0</v>
      </c>
      <c r="Z114" s="23"/>
      <c r="AA114" s="23"/>
      <c r="AB114" s="23"/>
      <c r="AC114" s="23">
        <v>4.4999999999999998E-2</v>
      </c>
      <c r="AD114" s="23">
        <v>0</v>
      </c>
      <c r="AE114" s="23"/>
      <c r="AF114" s="23">
        <v>0</v>
      </c>
      <c r="AG114" s="23"/>
      <c r="AH114" s="23"/>
      <c r="AI114" s="23">
        <v>7.0000000000000007E-2</v>
      </c>
      <c r="AJ114" s="23">
        <v>5.7000000000000002E-2</v>
      </c>
      <c r="AK114" s="23">
        <v>0</v>
      </c>
      <c r="AL114" s="23"/>
      <c r="AM114" s="23"/>
      <c r="AN114" s="23"/>
      <c r="AO114" s="24"/>
    </row>
    <row r="115" spans="1:41">
      <c r="A115" s="29">
        <v>5.1999999999999998E-2</v>
      </c>
      <c r="B115" s="23">
        <v>0</v>
      </c>
      <c r="C115" s="23"/>
      <c r="D115" s="23">
        <v>0</v>
      </c>
      <c r="E115" s="23">
        <v>0</v>
      </c>
      <c r="F115" s="23">
        <v>7.4999999999999997E-2</v>
      </c>
      <c r="G115" s="23">
        <v>0</v>
      </c>
      <c r="H115" s="23">
        <v>0.121</v>
      </c>
      <c r="I115" s="23">
        <v>0.107</v>
      </c>
      <c r="J115" s="23">
        <v>0</v>
      </c>
      <c r="K115" s="23">
        <v>0</v>
      </c>
      <c r="L115" s="23">
        <v>0</v>
      </c>
      <c r="M115" s="23">
        <v>0</v>
      </c>
      <c r="N115" s="23">
        <v>0</v>
      </c>
      <c r="O115" s="23">
        <v>4.5999999999999999E-2</v>
      </c>
      <c r="P115" s="23">
        <v>1.6E-2</v>
      </c>
      <c r="Q115" s="23">
        <v>0</v>
      </c>
      <c r="R115" s="23">
        <v>1.2999999999999999E-2</v>
      </c>
      <c r="S115" s="23">
        <v>0</v>
      </c>
      <c r="T115" s="24">
        <v>0</v>
      </c>
      <c r="U115" s="10"/>
      <c r="V115" s="29">
        <v>0</v>
      </c>
      <c r="W115" s="23">
        <v>0.01</v>
      </c>
      <c r="X115" s="23">
        <v>4.2999999999999997E-2</v>
      </c>
      <c r="Y115" s="23">
        <v>5.0999999999999997E-2</v>
      </c>
      <c r="Z115" s="23"/>
      <c r="AA115" s="23"/>
      <c r="AB115" s="23"/>
      <c r="AC115" s="23">
        <v>0</v>
      </c>
      <c r="AD115" s="23">
        <v>0</v>
      </c>
      <c r="AE115" s="23"/>
      <c r="AF115" s="23">
        <v>0</v>
      </c>
      <c r="AG115" s="23"/>
      <c r="AH115" s="23"/>
      <c r="AI115" s="23">
        <v>0</v>
      </c>
      <c r="AJ115" s="23">
        <v>0</v>
      </c>
      <c r="AK115" s="23">
        <v>0</v>
      </c>
      <c r="AL115" s="23"/>
      <c r="AM115" s="23"/>
      <c r="AN115" s="23"/>
      <c r="AO115" s="24"/>
    </row>
    <row r="116" spans="1:41">
      <c r="A116" s="29"/>
      <c r="B116" s="23">
        <v>2.8000000000000001E-2</v>
      </c>
      <c r="C116" s="23"/>
      <c r="D116" s="23">
        <v>0</v>
      </c>
      <c r="E116" s="23">
        <v>1.2E-2</v>
      </c>
      <c r="F116" s="23">
        <v>6.0999999999999999E-2</v>
      </c>
      <c r="G116" s="23">
        <v>0</v>
      </c>
      <c r="H116" s="23">
        <v>9.2999999999999999E-2</v>
      </c>
      <c r="I116" s="23">
        <v>0</v>
      </c>
      <c r="J116" s="23">
        <v>0</v>
      </c>
      <c r="K116" s="23">
        <v>0.03</v>
      </c>
      <c r="L116" s="23">
        <v>0</v>
      </c>
      <c r="M116" s="23">
        <v>0</v>
      </c>
      <c r="N116" s="23">
        <v>0</v>
      </c>
      <c r="O116" s="23">
        <v>0</v>
      </c>
      <c r="P116" s="23">
        <v>4.4999999999999998E-2</v>
      </c>
      <c r="Q116" s="23">
        <v>0</v>
      </c>
      <c r="R116" s="23">
        <v>0</v>
      </c>
      <c r="S116" s="23">
        <v>0</v>
      </c>
      <c r="T116" s="24">
        <v>0</v>
      </c>
      <c r="U116" s="10"/>
      <c r="V116" s="29">
        <v>0</v>
      </c>
      <c r="W116" s="23">
        <v>6.9000000000000006E-2</v>
      </c>
      <c r="X116" s="23">
        <v>4.1000000000000002E-2</v>
      </c>
      <c r="Y116" s="23">
        <v>1.0999999999999999E-2</v>
      </c>
      <c r="Z116" s="23"/>
      <c r="AA116" s="23"/>
      <c r="AB116" s="23"/>
      <c r="AC116" s="23">
        <v>0</v>
      </c>
      <c r="AD116" s="23">
        <v>0</v>
      </c>
      <c r="AE116" s="23"/>
      <c r="AF116" s="23">
        <v>1.2999999999999999E-2</v>
      </c>
      <c r="AG116" s="23"/>
      <c r="AH116" s="23"/>
      <c r="AI116" s="23">
        <v>0</v>
      </c>
      <c r="AJ116" s="23">
        <v>0</v>
      </c>
      <c r="AK116" s="23">
        <v>2.3E-2</v>
      </c>
      <c r="AL116" s="23"/>
      <c r="AM116" s="23"/>
      <c r="AN116" s="23"/>
      <c r="AO116" s="24"/>
    </row>
    <row r="117" spans="1:41">
      <c r="A117" s="29"/>
      <c r="B117" s="23">
        <v>0</v>
      </c>
      <c r="C117" s="23"/>
      <c r="D117" s="23">
        <v>0</v>
      </c>
      <c r="E117" s="23">
        <v>9.2999999999999999E-2</v>
      </c>
      <c r="F117" s="23">
        <v>0</v>
      </c>
      <c r="G117" s="23">
        <v>0.09</v>
      </c>
      <c r="H117" s="23">
        <v>0</v>
      </c>
      <c r="I117" s="23">
        <v>2E-3</v>
      </c>
      <c r="J117" s="23">
        <v>3.5000000000000003E-2</v>
      </c>
      <c r="K117" s="23">
        <v>2.4E-2</v>
      </c>
      <c r="L117" s="23">
        <v>0</v>
      </c>
      <c r="M117" s="23">
        <v>0</v>
      </c>
      <c r="N117" s="23"/>
      <c r="O117" s="23">
        <v>0</v>
      </c>
      <c r="P117" s="23">
        <v>0</v>
      </c>
      <c r="Q117" s="23">
        <v>0</v>
      </c>
      <c r="R117" s="23">
        <v>0.11899999999999999</v>
      </c>
      <c r="S117" s="23">
        <v>0.09</v>
      </c>
      <c r="T117" s="24">
        <v>0</v>
      </c>
      <c r="U117" s="10"/>
      <c r="V117" s="29">
        <v>0</v>
      </c>
      <c r="W117" s="23">
        <v>8.0000000000000002E-3</v>
      </c>
      <c r="X117" s="23">
        <v>0</v>
      </c>
      <c r="Y117" s="23">
        <v>2.8000000000000001E-2</v>
      </c>
      <c r="Z117" s="23"/>
      <c r="AA117" s="23"/>
      <c r="AB117" s="23"/>
      <c r="AC117" s="23"/>
      <c r="AD117" s="23">
        <v>0</v>
      </c>
      <c r="AE117" s="23"/>
      <c r="AF117" s="23">
        <v>0</v>
      </c>
      <c r="AG117" s="23"/>
      <c r="AH117" s="23"/>
      <c r="AI117" s="23">
        <v>1.4999999999999999E-2</v>
      </c>
      <c r="AJ117" s="23">
        <v>0</v>
      </c>
      <c r="AK117" s="23">
        <v>0</v>
      </c>
      <c r="AL117" s="23"/>
      <c r="AM117" s="23"/>
      <c r="AN117" s="23"/>
      <c r="AO117" s="24"/>
    </row>
    <row r="118" spans="1:41">
      <c r="A118" s="29"/>
      <c r="B118" s="23">
        <v>4.1000000000000002E-2</v>
      </c>
      <c r="C118" s="23"/>
      <c r="D118" s="23">
        <v>8.1000000000000003E-2</v>
      </c>
      <c r="E118" s="23">
        <v>0</v>
      </c>
      <c r="F118" s="23">
        <v>5.8999999999999997E-2</v>
      </c>
      <c r="G118" s="23">
        <v>0</v>
      </c>
      <c r="H118" s="23">
        <v>0.13600000000000001</v>
      </c>
      <c r="I118" s="23">
        <v>0</v>
      </c>
      <c r="J118" s="23">
        <v>0</v>
      </c>
      <c r="K118" s="23">
        <v>4.1000000000000002E-2</v>
      </c>
      <c r="L118" s="23">
        <v>5.2999999999999999E-2</v>
      </c>
      <c r="M118" s="23">
        <v>9.8000000000000004E-2</v>
      </c>
      <c r="N118" s="23"/>
      <c r="O118" s="23">
        <v>4.4999999999999998E-2</v>
      </c>
      <c r="P118" s="23">
        <v>0</v>
      </c>
      <c r="Q118" s="23">
        <v>6.0999999999999999E-2</v>
      </c>
      <c r="R118" s="23">
        <v>0.1</v>
      </c>
      <c r="S118" s="23">
        <v>0.114</v>
      </c>
      <c r="T118" s="24">
        <v>0</v>
      </c>
      <c r="U118" s="10"/>
      <c r="V118" s="29">
        <v>0</v>
      </c>
      <c r="W118" s="23">
        <v>2.3E-2</v>
      </c>
      <c r="X118" s="23">
        <v>0</v>
      </c>
      <c r="Y118" s="23">
        <v>0</v>
      </c>
      <c r="Z118" s="23"/>
      <c r="AA118" s="23"/>
      <c r="AB118" s="23"/>
      <c r="AC118" s="23"/>
      <c r="AD118" s="23">
        <v>0</v>
      </c>
      <c r="AE118" s="23"/>
      <c r="AF118" s="23">
        <v>0</v>
      </c>
      <c r="AG118" s="23"/>
      <c r="AH118" s="23"/>
      <c r="AI118" s="23">
        <v>0</v>
      </c>
      <c r="AJ118" s="23">
        <v>0</v>
      </c>
      <c r="AK118" s="23">
        <v>8.4000000000000005E-2</v>
      </c>
      <c r="AL118" s="23"/>
      <c r="AM118" s="23"/>
      <c r="AN118" s="23"/>
      <c r="AO118" s="24"/>
    </row>
    <row r="119" spans="1:41">
      <c r="A119" s="29"/>
      <c r="B119" s="23">
        <v>0.122</v>
      </c>
      <c r="C119" s="23"/>
      <c r="D119" s="23">
        <v>2.3E-2</v>
      </c>
      <c r="E119" s="23">
        <v>6.3E-2</v>
      </c>
      <c r="F119" s="23">
        <v>0.06</v>
      </c>
      <c r="G119" s="23">
        <v>8.3000000000000004E-2</v>
      </c>
      <c r="H119" s="23">
        <v>3.9E-2</v>
      </c>
      <c r="I119" s="23">
        <v>0.05</v>
      </c>
      <c r="J119" s="23">
        <v>0</v>
      </c>
      <c r="K119" s="23">
        <v>0.05</v>
      </c>
      <c r="L119" s="23">
        <v>0</v>
      </c>
      <c r="M119" s="23">
        <v>0</v>
      </c>
      <c r="N119" s="23"/>
      <c r="O119" s="23">
        <v>0</v>
      </c>
      <c r="P119" s="23">
        <v>7.1999999999999995E-2</v>
      </c>
      <c r="Q119" s="23"/>
      <c r="R119" s="23">
        <v>0</v>
      </c>
      <c r="S119" s="23">
        <v>0</v>
      </c>
      <c r="T119" s="24">
        <v>0</v>
      </c>
      <c r="U119" s="10"/>
      <c r="V119" s="29">
        <v>0</v>
      </c>
      <c r="W119" s="23">
        <v>6.0999999999999999E-2</v>
      </c>
      <c r="X119" s="23">
        <v>0</v>
      </c>
      <c r="Y119" s="23">
        <v>0</v>
      </c>
      <c r="Z119" s="23"/>
      <c r="AA119" s="23"/>
      <c r="AB119" s="23"/>
      <c r="AC119" s="23"/>
      <c r="AD119" s="23">
        <v>0</v>
      </c>
      <c r="AE119" s="23"/>
      <c r="AF119" s="23">
        <v>0</v>
      </c>
      <c r="AG119" s="23"/>
      <c r="AH119" s="23"/>
      <c r="AI119" s="23">
        <v>0</v>
      </c>
      <c r="AJ119" s="23">
        <v>9.0999999999999998E-2</v>
      </c>
      <c r="AK119" s="23">
        <v>0</v>
      </c>
      <c r="AL119" s="23"/>
      <c r="AM119" s="23"/>
      <c r="AN119" s="23"/>
      <c r="AO119" s="24"/>
    </row>
    <row r="120" spans="1:41">
      <c r="A120" s="29"/>
      <c r="B120" s="23"/>
      <c r="C120" s="23"/>
      <c r="D120" s="23">
        <v>0.03</v>
      </c>
      <c r="E120" s="23">
        <v>0</v>
      </c>
      <c r="F120" s="23">
        <v>5.3999999999999999E-2</v>
      </c>
      <c r="G120" s="23">
        <v>7.3999999999999996E-2</v>
      </c>
      <c r="H120" s="23">
        <v>0</v>
      </c>
      <c r="I120" s="23">
        <v>0.09</v>
      </c>
      <c r="J120" s="23">
        <v>0</v>
      </c>
      <c r="K120" s="23">
        <v>4.9000000000000002E-2</v>
      </c>
      <c r="L120" s="23">
        <v>0</v>
      </c>
      <c r="M120" s="23">
        <v>2.1999999999999999E-2</v>
      </c>
      <c r="N120" s="23"/>
      <c r="O120" s="23">
        <v>0</v>
      </c>
      <c r="P120" s="23">
        <v>0</v>
      </c>
      <c r="Q120" s="23"/>
      <c r="R120" s="23">
        <v>0</v>
      </c>
      <c r="S120" s="23">
        <v>0.06</v>
      </c>
      <c r="T120" s="24">
        <v>0</v>
      </c>
      <c r="U120" s="10"/>
      <c r="V120" s="29">
        <v>0</v>
      </c>
      <c r="W120" s="23">
        <v>4.2000000000000003E-2</v>
      </c>
      <c r="X120" s="23">
        <v>0</v>
      </c>
      <c r="Y120" s="23"/>
      <c r="Z120" s="23"/>
      <c r="AA120" s="23"/>
      <c r="AB120" s="23"/>
      <c r="AC120" s="23"/>
      <c r="AD120" s="23">
        <v>2.5999999999999999E-2</v>
      </c>
      <c r="AE120" s="23"/>
      <c r="AF120" s="23">
        <v>7.9000000000000001E-2</v>
      </c>
      <c r="AG120" s="23"/>
      <c r="AH120" s="23"/>
      <c r="AI120" s="23">
        <v>0</v>
      </c>
      <c r="AJ120" s="23">
        <v>8.0000000000000002E-3</v>
      </c>
      <c r="AK120" s="23">
        <v>0</v>
      </c>
      <c r="AL120" s="23"/>
      <c r="AM120" s="23"/>
      <c r="AN120" s="23"/>
      <c r="AO120" s="24"/>
    </row>
    <row r="121" spans="1:41">
      <c r="A121" s="29"/>
      <c r="B121" s="23"/>
      <c r="C121" s="23"/>
      <c r="D121" s="23">
        <v>7.0000000000000007E-2</v>
      </c>
      <c r="E121" s="23">
        <v>0</v>
      </c>
      <c r="F121" s="23">
        <v>2.7E-2</v>
      </c>
      <c r="G121" s="23">
        <v>0.129</v>
      </c>
      <c r="H121" s="23">
        <v>0</v>
      </c>
      <c r="I121" s="23">
        <v>1.7999999999999999E-2</v>
      </c>
      <c r="J121" s="23">
        <v>0</v>
      </c>
      <c r="K121" s="23">
        <v>0</v>
      </c>
      <c r="L121" s="23">
        <v>0</v>
      </c>
      <c r="M121" s="23">
        <v>0</v>
      </c>
      <c r="N121" s="23"/>
      <c r="O121" s="23">
        <v>3.2000000000000001E-2</v>
      </c>
      <c r="P121" s="23">
        <v>0</v>
      </c>
      <c r="Q121" s="23"/>
      <c r="R121" s="23">
        <v>3.9E-2</v>
      </c>
      <c r="S121" s="23">
        <v>0</v>
      </c>
      <c r="T121" s="24">
        <v>0</v>
      </c>
      <c r="U121" s="10"/>
      <c r="V121" s="29">
        <v>0</v>
      </c>
      <c r="W121" s="23">
        <v>8.0000000000000002E-3</v>
      </c>
      <c r="X121" s="23">
        <v>0</v>
      </c>
      <c r="Y121" s="23"/>
      <c r="Z121" s="23"/>
      <c r="AA121" s="23"/>
      <c r="AB121" s="23"/>
      <c r="AC121" s="23"/>
      <c r="AD121" s="23">
        <v>6.0999999999999999E-2</v>
      </c>
      <c r="AE121" s="23"/>
      <c r="AF121" s="23">
        <v>0</v>
      </c>
      <c r="AG121" s="23"/>
      <c r="AH121" s="23"/>
      <c r="AI121" s="23"/>
      <c r="AJ121" s="23">
        <v>0</v>
      </c>
      <c r="AK121" s="23">
        <v>0.13700000000000001</v>
      </c>
      <c r="AL121" s="23"/>
      <c r="AM121" s="23"/>
      <c r="AN121" s="23"/>
      <c r="AO121" s="24"/>
    </row>
    <row r="122" spans="1:41">
      <c r="A122" s="29"/>
      <c r="B122" s="23"/>
      <c r="C122" s="23"/>
      <c r="D122" s="23">
        <v>0.04</v>
      </c>
      <c r="E122" s="23">
        <v>0.06</v>
      </c>
      <c r="F122" s="23">
        <v>0</v>
      </c>
      <c r="G122" s="23">
        <v>7.0000000000000007E-2</v>
      </c>
      <c r="H122" s="23">
        <v>7.4999999999999997E-2</v>
      </c>
      <c r="I122" s="23">
        <v>1.7000000000000001E-2</v>
      </c>
      <c r="J122" s="23">
        <v>0</v>
      </c>
      <c r="K122" s="23">
        <v>0</v>
      </c>
      <c r="L122" s="23">
        <v>0.09</v>
      </c>
      <c r="M122" s="23">
        <v>0</v>
      </c>
      <c r="N122" s="23"/>
      <c r="O122" s="23">
        <v>0</v>
      </c>
      <c r="P122" s="23">
        <v>0</v>
      </c>
      <c r="Q122" s="23"/>
      <c r="R122" s="23">
        <v>3.9E-2</v>
      </c>
      <c r="S122" s="23">
        <v>0</v>
      </c>
      <c r="T122" s="24">
        <v>0.126</v>
      </c>
      <c r="U122" s="10"/>
      <c r="V122" s="29">
        <v>0</v>
      </c>
      <c r="W122" s="23">
        <v>3.9E-2</v>
      </c>
      <c r="X122" s="23">
        <v>0</v>
      </c>
      <c r="Y122" s="23"/>
      <c r="Z122" s="23"/>
      <c r="AA122" s="23"/>
      <c r="AB122" s="23"/>
      <c r="AC122" s="23"/>
      <c r="AD122" s="23">
        <v>0</v>
      </c>
      <c r="AE122" s="23"/>
      <c r="AF122" s="23">
        <v>6.4000000000000001E-2</v>
      </c>
      <c r="AG122" s="23"/>
      <c r="AH122" s="23"/>
      <c r="AI122" s="23"/>
      <c r="AJ122" s="23">
        <v>0</v>
      </c>
      <c r="AK122" s="23">
        <v>2.9000000000000001E-2</v>
      </c>
      <c r="AL122" s="23"/>
      <c r="AM122" s="23"/>
      <c r="AN122" s="23"/>
      <c r="AO122" s="24"/>
    </row>
    <row r="123" spans="1:41">
      <c r="A123" s="29"/>
      <c r="B123" s="23"/>
      <c r="C123" s="23"/>
      <c r="D123" s="23">
        <v>0</v>
      </c>
      <c r="E123" s="23">
        <v>0.16500000000000001</v>
      </c>
      <c r="F123" s="23">
        <v>5.1999999999999998E-2</v>
      </c>
      <c r="G123" s="23">
        <v>0</v>
      </c>
      <c r="H123" s="23">
        <v>0</v>
      </c>
      <c r="I123" s="23">
        <v>0</v>
      </c>
      <c r="J123" s="23">
        <v>0</v>
      </c>
      <c r="K123" s="23">
        <v>0</v>
      </c>
      <c r="L123" s="23">
        <v>5.5E-2</v>
      </c>
      <c r="M123" s="23">
        <v>2.5000000000000001E-2</v>
      </c>
      <c r="N123" s="23"/>
      <c r="O123" s="23">
        <v>0.114</v>
      </c>
      <c r="P123" s="23">
        <v>0</v>
      </c>
      <c r="Q123" s="23"/>
      <c r="R123" s="23">
        <v>0</v>
      </c>
      <c r="S123" s="23">
        <v>2.3E-2</v>
      </c>
      <c r="T123" s="24">
        <v>2.7E-2</v>
      </c>
      <c r="U123" s="10"/>
      <c r="V123" s="29">
        <v>5.1999999999999998E-2</v>
      </c>
      <c r="W123" s="23">
        <v>0.14199999999999999</v>
      </c>
      <c r="X123" s="23">
        <v>0</v>
      </c>
      <c r="Y123" s="23"/>
      <c r="Z123" s="23"/>
      <c r="AA123" s="23"/>
      <c r="AB123" s="23"/>
      <c r="AC123" s="23"/>
      <c r="AD123" s="23">
        <v>1.6E-2</v>
      </c>
      <c r="AE123" s="23"/>
      <c r="AF123" s="23">
        <v>0</v>
      </c>
      <c r="AG123" s="23"/>
      <c r="AH123" s="23"/>
      <c r="AI123" s="23"/>
      <c r="AJ123" s="23"/>
      <c r="AK123" s="23">
        <v>0</v>
      </c>
      <c r="AL123" s="23"/>
      <c r="AM123" s="23"/>
      <c r="AN123" s="23"/>
      <c r="AO123" s="24"/>
    </row>
    <row r="124" spans="1:41">
      <c r="A124" s="29"/>
      <c r="B124" s="23"/>
      <c r="C124" s="23"/>
      <c r="D124" s="23">
        <v>0</v>
      </c>
      <c r="E124" s="23">
        <v>2.1999999999999999E-2</v>
      </c>
      <c r="F124" s="23">
        <v>0</v>
      </c>
      <c r="G124" s="23">
        <v>0</v>
      </c>
      <c r="H124" s="23">
        <v>0</v>
      </c>
      <c r="I124" s="23">
        <v>1.9E-2</v>
      </c>
      <c r="J124" s="23">
        <v>0</v>
      </c>
      <c r="K124" s="23">
        <v>0</v>
      </c>
      <c r="L124" s="23">
        <v>3.2000000000000001E-2</v>
      </c>
      <c r="M124" s="23">
        <v>0</v>
      </c>
      <c r="N124" s="23"/>
      <c r="O124" s="23">
        <v>0.02</v>
      </c>
      <c r="P124" s="23">
        <v>0</v>
      </c>
      <c r="Q124" s="23"/>
      <c r="R124" s="23">
        <v>3.2000000000000001E-2</v>
      </c>
      <c r="S124" s="23">
        <v>0</v>
      </c>
      <c r="T124" s="24">
        <v>3.9E-2</v>
      </c>
      <c r="U124" s="10"/>
      <c r="V124" s="29">
        <v>0</v>
      </c>
      <c r="W124" s="23">
        <v>0</v>
      </c>
      <c r="X124" s="23">
        <v>4.4999999999999998E-2</v>
      </c>
      <c r="Y124" s="23"/>
      <c r="Z124" s="23"/>
      <c r="AA124" s="23"/>
      <c r="AB124" s="23"/>
      <c r="AC124" s="23"/>
      <c r="AD124" s="23">
        <v>0</v>
      </c>
      <c r="AE124" s="23"/>
      <c r="AF124" s="23">
        <v>3.6999999999999998E-2</v>
      </c>
      <c r="AG124" s="23"/>
      <c r="AH124" s="23"/>
      <c r="AI124" s="23"/>
      <c r="AJ124" s="23"/>
      <c r="AK124" s="23">
        <v>4.5999999999999999E-2</v>
      </c>
      <c r="AL124" s="23"/>
      <c r="AM124" s="23"/>
      <c r="AN124" s="23"/>
      <c r="AO124" s="24"/>
    </row>
    <row r="125" spans="1:41">
      <c r="A125" s="29"/>
      <c r="B125" s="23"/>
      <c r="C125" s="23"/>
      <c r="D125" s="23">
        <v>2.1999999999999999E-2</v>
      </c>
      <c r="E125" s="23">
        <v>0</v>
      </c>
      <c r="F125" s="23">
        <v>3.0000000000000001E-3</v>
      </c>
      <c r="G125" s="23">
        <v>0.03</v>
      </c>
      <c r="H125" s="23">
        <v>9.9000000000000005E-2</v>
      </c>
      <c r="I125" s="23">
        <v>0</v>
      </c>
      <c r="J125" s="23">
        <v>0</v>
      </c>
      <c r="K125" s="23">
        <v>7.4999999999999997E-2</v>
      </c>
      <c r="L125" s="23">
        <v>0</v>
      </c>
      <c r="M125" s="23">
        <v>0</v>
      </c>
      <c r="N125" s="23"/>
      <c r="O125" s="23">
        <v>5.6000000000000001E-2</v>
      </c>
      <c r="P125" s="23">
        <v>3.5999999999999997E-2</v>
      </c>
      <c r="Q125" s="23"/>
      <c r="R125" s="23">
        <v>0</v>
      </c>
      <c r="S125" s="23">
        <v>7.4999999999999997E-2</v>
      </c>
      <c r="T125" s="24">
        <v>0.03</v>
      </c>
      <c r="U125" s="10"/>
      <c r="V125" s="29">
        <v>0</v>
      </c>
      <c r="W125" s="23">
        <v>5.3999999999999999E-2</v>
      </c>
      <c r="X125" s="23">
        <v>0</v>
      </c>
      <c r="Y125" s="23"/>
      <c r="Z125" s="23"/>
      <c r="AA125" s="23"/>
      <c r="AB125" s="23"/>
      <c r="AC125" s="23"/>
      <c r="AD125" s="23">
        <v>0</v>
      </c>
      <c r="AE125" s="23"/>
      <c r="AF125" s="23">
        <v>8.1000000000000003E-2</v>
      </c>
      <c r="AG125" s="23"/>
      <c r="AH125" s="23"/>
      <c r="AI125" s="23"/>
      <c r="AJ125" s="23"/>
      <c r="AK125" s="23">
        <v>4.8000000000000001E-2</v>
      </c>
      <c r="AL125" s="23"/>
      <c r="AM125" s="23"/>
      <c r="AN125" s="23"/>
      <c r="AO125" s="24"/>
    </row>
    <row r="126" spans="1:41">
      <c r="A126" s="29"/>
      <c r="B126" s="23"/>
      <c r="C126" s="23"/>
      <c r="D126" s="23">
        <v>8.4000000000000005E-2</v>
      </c>
      <c r="E126" s="23">
        <v>0</v>
      </c>
      <c r="F126" s="23">
        <v>0</v>
      </c>
      <c r="G126" s="23">
        <v>0</v>
      </c>
      <c r="H126" s="23">
        <v>5.2999999999999999E-2</v>
      </c>
      <c r="I126" s="23">
        <v>0</v>
      </c>
      <c r="J126" s="23">
        <v>0</v>
      </c>
      <c r="K126" s="23">
        <v>0</v>
      </c>
      <c r="L126" s="23">
        <v>0</v>
      </c>
      <c r="M126" s="23">
        <v>0</v>
      </c>
      <c r="N126" s="23"/>
      <c r="O126" s="23">
        <v>0</v>
      </c>
      <c r="P126" s="23">
        <v>6.2E-2</v>
      </c>
      <c r="Q126" s="23"/>
      <c r="R126" s="23">
        <v>7.0000000000000007E-2</v>
      </c>
      <c r="S126" s="23">
        <v>2.7E-2</v>
      </c>
      <c r="T126" s="24"/>
      <c r="U126" s="10"/>
      <c r="V126" s="29">
        <v>0</v>
      </c>
      <c r="W126" s="23">
        <v>3.9E-2</v>
      </c>
      <c r="X126" s="23">
        <v>0</v>
      </c>
      <c r="Y126" s="23"/>
      <c r="Z126" s="23"/>
      <c r="AA126" s="23"/>
      <c r="AB126" s="23"/>
      <c r="AC126" s="23"/>
      <c r="AD126" s="23"/>
      <c r="AE126" s="23"/>
      <c r="AF126" s="23">
        <v>9.4E-2</v>
      </c>
      <c r="AG126" s="23"/>
      <c r="AH126" s="23"/>
      <c r="AI126" s="23"/>
      <c r="AJ126" s="23"/>
      <c r="AK126" s="23">
        <v>0</v>
      </c>
      <c r="AL126" s="23"/>
      <c r="AM126" s="23"/>
      <c r="AN126" s="23"/>
      <c r="AO126" s="24"/>
    </row>
    <row r="127" spans="1:41">
      <c r="A127" s="29"/>
      <c r="B127" s="23"/>
      <c r="C127" s="23"/>
      <c r="D127" s="23">
        <v>8.3000000000000004E-2</v>
      </c>
      <c r="E127" s="23">
        <v>0</v>
      </c>
      <c r="F127" s="23">
        <v>0</v>
      </c>
      <c r="G127" s="23">
        <v>0</v>
      </c>
      <c r="H127" s="23">
        <v>4.1000000000000002E-2</v>
      </c>
      <c r="I127" s="23">
        <v>3.1E-2</v>
      </c>
      <c r="J127" s="23">
        <v>0.153</v>
      </c>
      <c r="K127" s="23">
        <v>3.5999999999999997E-2</v>
      </c>
      <c r="L127" s="23">
        <v>0</v>
      </c>
      <c r="M127" s="23">
        <v>0.03</v>
      </c>
      <c r="N127" s="23"/>
      <c r="O127" s="23">
        <v>0.109</v>
      </c>
      <c r="P127" s="23">
        <v>4.9000000000000002E-2</v>
      </c>
      <c r="Q127" s="23"/>
      <c r="R127" s="23">
        <v>0</v>
      </c>
      <c r="S127" s="23">
        <v>0</v>
      </c>
      <c r="T127" s="24"/>
      <c r="U127" s="10"/>
      <c r="V127" s="29"/>
      <c r="W127" s="23">
        <v>3.7999999999999999E-2</v>
      </c>
      <c r="X127" s="23">
        <v>0</v>
      </c>
      <c r="Y127" s="23"/>
      <c r="Z127" s="23"/>
      <c r="AA127" s="23"/>
      <c r="AB127" s="23"/>
      <c r="AC127" s="23"/>
      <c r="AD127" s="23"/>
      <c r="AE127" s="23"/>
      <c r="AF127" s="23">
        <v>5.2999999999999999E-2</v>
      </c>
      <c r="AG127" s="23"/>
      <c r="AH127" s="23"/>
      <c r="AI127" s="23"/>
      <c r="AJ127" s="23"/>
      <c r="AK127" s="23"/>
      <c r="AL127" s="23"/>
      <c r="AM127" s="23"/>
      <c r="AN127" s="23"/>
      <c r="AO127" s="24"/>
    </row>
    <row r="128" spans="1:41">
      <c r="A128" s="29"/>
      <c r="B128" s="23"/>
      <c r="C128" s="23"/>
      <c r="D128" s="23">
        <v>1.6E-2</v>
      </c>
      <c r="E128" s="23">
        <v>3.4000000000000002E-2</v>
      </c>
      <c r="F128" s="23">
        <v>5.2999999999999999E-2</v>
      </c>
      <c r="G128" s="23">
        <v>0</v>
      </c>
      <c r="H128" s="23">
        <v>0</v>
      </c>
      <c r="I128" s="23">
        <v>0</v>
      </c>
      <c r="J128" s="23">
        <v>3.5999999999999997E-2</v>
      </c>
      <c r="K128" s="23">
        <v>0</v>
      </c>
      <c r="L128" s="23">
        <v>4.5999999999999999E-2</v>
      </c>
      <c r="M128" s="23">
        <v>7.0999999999999994E-2</v>
      </c>
      <c r="N128" s="23"/>
      <c r="O128" s="23">
        <v>0</v>
      </c>
      <c r="P128" s="23">
        <v>0</v>
      </c>
      <c r="Q128" s="23"/>
      <c r="R128" s="23">
        <v>0</v>
      </c>
      <c r="S128" s="23">
        <v>0</v>
      </c>
      <c r="T128" s="24"/>
      <c r="U128" s="10"/>
      <c r="V128" s="29"/>
      <c r="W128" s="23">
        <v>0</v>
      </c>
      <c r="X128" s="23">
        <v>0</v>
      </c>
      <c r="Y128" s="23"/>
      <c r="Z128" s="23"/>
      <c r="AA128" s="23"/>
      <c r="AB128" s="23"/>
      <c r="AC128" s="23"/>
      <c r="AD128" s="23"/>
      <c r="AE128" s="23"/>
      <c r="AF128" s="23">
        <v>4.7E-2</v>
      </c>
      <c r="AG128" s="23"/>
      <c r="AH128" s="23"/>
      <c r="AI128" s="23"/>
      <c r="AJ128" s="23"/>
      <c r="AK128" s="23"/>
      <c r="AL128" s="23"/>
      <c r="AM128" s="23"/>
      <c r="AN128" s="23"/>
      <c r="AO128" s="24"/>
    </row>
    <row r="129" spans="1:41">
      <c r="A129" s="29"/>
      <c r="B129" s="23"/>
      <c r="C129" s="23"/>
      <c r="D129" s="23">
        <v>0</v>
      </c>
      <c r="E129" s="23">
        <v>0</v>
      </c>
      <c r="F129" s="23">
        <v>0</v>
      </c>
      <c r="G129" s="23">
        <v>0</v>
      </c>
      <c r="H129" s="23">
        <v>9.1999999999999998E-2</v>
      </c>
      <c r="I129" s="23">
        <v>4.2000000000000003E-2</v>
      </c>
      <c r="J129" s="23">
        <v>0.11799999999999999</v>
      </c>
      <c r="K129" s="23">
        <v>7.0000000000000007E-2</v>
      </c>
      <c r="L129" s="23">
        <v>0</v>
      </c>
      <c r="M129" s="23">
        <v>0</v>
      </c>
      <c r="N129" s="23"/>
      <c r="O129" s="23">
        <v>3.1E-2</v>
      </c>
      <c r="P129" s="23">
        <v>0</v>
      </c>
      <c r="Q129" s="23"/>
      <c r="R129" s="23">
        <v>0</v>
      </c>
      <c r="S129" s="23">
        <v>4.3999999999999997E-2</v>
      </c>
      <c r="T129" s="24"/>
      <c r="U129" s="10"/>
      <c r="V129" s="29"/>
      <c r="W129" s="23">
        <v>0</v>
      </c>
      <c r="X129" s="23">
        <v>0</v>
      </c>
      <c r="Y129" s="23"/>
      <c r="Z129" s="23"/>
      <c r="AA129" s="23"/>
      <c r="AB129" s="23"/>
      <c r="AC129" s="23"/>
      <c r="AD129" s="23"/>
      <c r="AE129" s="23"/>
      <c r="AF129" s="23">
        <v>8.6999999999999994E-2</v>
      </c>
      <c r="AG129" s="23"/>
      <c r="AH129" s="23"/>
      <c r="AI129" s="23"/>
      <c r="AJ129" s="23"/>
      <c r="AK129" s="23"/>
      <c r="AL129" s="23"/>
      <c r="AM129" s="23"/>
      <c r="AN129" s="23"/>
      <c r="AO129" s="24"/>
    </row>
    <row r="130" spans="1:41">
      <c r="A130" s="29"/>
      <c r="B130" s="23"/>
      <c r="C130" s="23"/>
      <c r="D130" s="23">
        <v>0</v>
      </c>
      <c r="E130" s="23">
        <v>0</v>
      </c>
      <c r="F130" s="23">
        <v>0</v>
      </c>
      <c r="G130" s="23">
        <v>1.4999999999999999E-2</v>
      </c>
      <c r="H130" s="23">
        <v>0</v>
      </c>
      <c r="I130" s="23">
        <v>6.8000000000000005E-2</v>
      </c>
      <c r="J130" s="23">
        <v>1.7999999999999999E-2</v>
      </c>
      <c r="K130" s="23">
        <v>4.7E-2</v>
      </c>
      <c r="L130" s="23">
        <v>0.10299999999999999</v>
      </c>
      <c r="M130" s="23">
        <v>7.3999999999999996E-2</v>
      </c>
      <c r="N130" s="23"/>
      <c r="O130" s="23">
        <v>0</v>
      </c>
      <c r="P130" s="23">
        <v>0</v>
      </c>
      <c r="Q130" s="23"/>
      <c r="R130" s="23">
        <v>0</v>
      </c>
      <c r="S130" s="23">
        <v>0.06</v>
      </c>
      <c r="T130" s="24"/>
      <c r="U130" s="10"/>
      <c r="V130" s="29"/>
      <c r="W130" s="23">
        <v>5.1999999999999998E-2</v>
      </c>
      <c r="X130" s="23">
        <v>0</v>
      </c>
      <c r="Y130" s="23"/>
      <c r="Z130" s="23"/>
      <c r="AA130" s="23"/>
      <c r="AB130" s="23"/>
      <c r="AC130" s="23"/>
      <c r="AD130" s="23"/>
      <c r="AE130" s="23"/>
      <c r="AF130" s="23">
        <v>0</v>
      </c>
      <c r="AG130" s="23"/>
      <c r="AH130" s="23"/>
      <c r="AI130" s="23"/>
      <c r="AJ130" s="23"/>
      <c r="AK130" s="23"/>
      <c r="AL130" s="23"/>
      <c r="AM130" s="23"/>
      <c r="AN130" s="23"/>
      <c r="AO130" s="24"/>
    </row>
    <row r="131" spans="1:41">
      <c r="A131" s="29"/>
      <c r="B131" s="23"/>
      <c r="C131" s="23"/>
      <c r="D131" s="23">
        <v>0</v>
      </c>
      <c r="E131" s="23">
        <v>0</v>
      </c>
      <c r="F131" s="23">
        <v>8.3000000000000004E-2</v>
      </c>
      <c r="G131" s="23">
        <v>0</v>
      </c>
      <c r="H131" s="23">
        <v>0</v>
      </c>
      <c r="I131" s="23">
        <v>9.2999999999999999E-2</v>
      </c>
      <c r="J131" s="23">
        <v>0</v>
      </c>
      <c r="K131" s="23">
        <v>0</v>
      </c>
      <c r="L131" s="23"/>
      <c r="M131" s="23">
        <v>0</v>
      </c>
      <c r="N131" s="23"/>
      <c r="O131" s="23">
        <v>0</v>
      </c>
      <c r="P131" s="23">
        <v>0</v>
      </c>
      <c r="Q131" s="23"/>
      <c r="R131" s="23">
        <v>0</v>
      </c>
      <c r="S131" s="23">
        <v>0</v>
      </c>
      <c r="T131" s="24"/>
      <c r="U131" s="10"/>
      <c r="V131" s="29"/>
      <c r="W131" s="23">
        <v>0</v>
      </c>
      <c r="X131" s="23">
        <v>2.9000000000000001E-2</v>
      </c>
      <c r="Y131" s="23"/>
      <c r="Z131" s="23"/>
      <c r="AA131" s="23"/>
      <c r="AB131" s="23"/>
      <c r="AC131" s="23"/>
      <c r="AD131" s="23"/>
      <c r="AE131" s="23"/>
      <c r="AF131" s="23">
        <v>0</v>
      </c>
      <c r="AG131" s="23"/>
      <c r="AH131" s="23"/>
      <c r="AI131" s="23"/>
      <c r="AJ131" s="23"/>
      <c r="AK131" s="23"/>
      <c r="AL131" s="23"/>
      <c r="AM131" s="23"/>
      <c r="AN131" s="23"/>
      <c r="AO131" s="24"/>
    </row>
    <row r="132" spans="1:41">
      <c r="A132" s="29"/>
      <c r="B132" s="23"/>
      <c r="C132" s="23"/>
      <c r="D132" s="23">
        <v>4.9000000000000002E-2</v>
      </c>
      <c r="E132" s="23">
        <v>2.5999999999999999E-2</v>
      </c>
      <c r="F132" s="23">
        <v>0</v>
      </c>
      <c r="G132" s="23">
        <v>0</v>
      </c>
      <c r="H132" s="23">
        <v>0</v>
      </c>
      <c r="I132" s="23">
        <v>0</v>
      </c>
      <c r="J132" s="23">
        <v>0</v>
      </c>
      <c r="K132" s="23"/>
      <c r="L132" s="23"/>
      <c r="M132" s="23">
        <v>0</v>
      </c>
      <c r="N132" s="23"/>
      <c r="O132" s="23">
        <v>0</v>
      </c>
      <c r="P132" s="23">
        <v>0</v>
      </c>
      <c r="Q132" s="23"/>
      <c r="R132" s="23">
        <v>5.0999999999999997E-2</v>
      </c>
      <c r="S132" s="23">
        <v>0</v>
      </c>
      <c r="T132" s="24"/>
      <c r="U132" s="10"/>
      <c r="V132" s="29"/>
      <c r="W132" s="23">
        <v>0</v>
      </c>
      <c r="X132" s="23">
        <v>0</v>
      </c>
      <c r="Y132" s="23"/>
      <c r="Z132" s="23"/>
      <c r="AA132" s="23"/>
      <c r="AB132" s="23"/>
      <c r="AC132" s="23"/>
      <c r="AD132" s="23"/>
      <c r="AE132" s="23"/>
      <c r="AF132" s="23">
        <v>0</v>
      </c>
      <c r="AG132" s="23"/>
      <c r="AH132" s="23"/>
      <c r="AI132" s="23"/>
      <c r="AJ132" s="23"/>
      <c r="AK132" s="23"/>
      <c r="AL132" s="23"/>
      <c r="AM132" s="23"/>
      <c r="AN132" s="23"/>
      <c r="AO132" s="24"/>
    </row>
    <row r="133" spans="1:41">
      <c r="A133" s="29"/>
      <c r="B133" s="23"/>
      <c r="C133" s="23"/>
      <c r="D133" s="23">
        <v>0</v>
      </c>
      <c r="E133" s="23">
        <v>0</v>
      </c>
      <c r="F133" s="23">
        <v>0</v>
      </c>
      <c r="G133" s="23">
        <v>0</v>
      </c>
      <c r="H133" s="23">
        <v>0</v>
      </c>
      <c r="I133" s="23">
        <v>3.1E-2</v>
      </c>
      <c r="J133" s="23">
        <v>9.5000000000000001E-2</v>
      </c>
      <c r="K133" s="23"/>
      <c r="L133" s="23"/>
      <c r="M133" s="23">
        <v>6.2E-2</v>
      </c>
      <c r="N133" s="23"/>
      <c r="O133" s="23">
        <v>0</v>
      </c>
      <c r="P133" s="23">
        <v>0</v>
      </c>
      <c r="Q133" s="23"/>
      <c r="R133" s="23">
        <v>0</v>
      </c>
      <c r="S133" s="23">
        <v>0</v>
      </c>
      <c r="T133" s="24"/>
      <c r="U133" s="10"/>
      <c r="V133" s="29"/>
      <c r="W133" s="23">
        <v>2.1000000000000001E-2</v>
      </c>
      <c r="X133" s="23">
        <v>4.8000000000000001E-2</v>
      </c>
      <c r="Y133" s="23"/>
      <c r="Z133" s="23"/>
      <c r="AA133" s="23"/>
      <c r="AB133" s="23"/>
      <c r="AC133" s="23"/>
      <c r="AD133" s="23"/>
      <c r="AE133" s="23"/>
      <c r="AF133" s="23">
        <v>0</v>
      </c>
      <c r="AG133" s="23"/>
      <c r="AH133" s="23"/>
      <c r="AI133" s="23"/>
      <c r="AJ133" s="23"/>
      <c r="AK133" s="23"/>
      <c r="AL133" s="23"/>
      <c r="AM133" s="23"/>
      <c r="AN133" s="23"/>
      <c r="AO133" s="24"/>
    </row>
    <row r="134" spans="1:41">
      <c r="A134" s="29"/>
      <c r="B134" s="23"/>
      <c r="C134" s="23"/>
      <c r="D134" s="23">
        <v>0</v>
      </c>
      <c r="E134" s="23">
        <v>0</v>
      </c>
      <c r="F134" s="23">
        <v>2.4E-2</v>
      </c>
      <c r="G134" s="23">
        <v>0</v>
      </c>
      <c r="H134" s="23">
        <v>0</v>
      </c>
      <c r="I134" s="23">
        <v>1.2E-2</v>
      </c>
      <c r="J134" s="23">
        <v>1.7000000000000001E-2</v>
      </c>
      <c r="K134" s="23"/>
      <c r="L134" s="23"/>
      <c r="M134" s="23">
        <v>0</v>
      </c>
      <c r="N134" s="23"/>
      <c r="O134" s="23">
        <v>0</v>
      </c>
      <c r="P134" s="23">
        <v>0</v>
      </c>
      <c r="Q134" s="23"/>
      <c r="R134" s="23">
        <v>8.3000000000000004E-2</v>
      </c>
      <c r="S134" s="23">
        <v>0</v>
      </c>
      <c r="T134" s="24"/>
      <c r="U134" s="10"/>
      <c r="V134" s="29"/>
      <c r="W134" s="23">
        <v>0</v>
      </c>
      <c r="X134" s="23">
        <v>0</v>
      </c>
      <c r="Y134" s="23"/>
      <c r="Z134" s="23"/>
      <c r="AA134" s="23"/>
      <c r="AB134" s="23"/>
      <c r="AC134" s="23"/>
      <c r="AD134" s="23"/>
      <c r="AE134" s="23"/>
      <c r="AF134" s="23">
        <v>4.9000000000000002E-2</v>
      </c>
      <c r="AG134" s="23"/>
      <c r="AH134" s="23"/>
      <c r="AI134" s="23"/>
      <c r="AJ134" s="23"/>
      <c r="AK134" s="23"/>
      <c r="AL134" s="23"/>
      <c r="AM134" s="23"/>
      <c r="AN134" s="23"/>
      <c r="AO134" s="24"/>
    </row>
    <row r="135" spans="1:41">
      <c r="A135" s="29"/>
      <c r="B135" s="23"/>
      <c r="C135" s="23"/>
      <c r="D135" s="23">
        <v>8.0000000000000002E-3</v>
      </c>
      <c r="E135" s="23">
        <v>1.0999999999999999E-2</v>
      </c>
      <c r="F135" s="23">
        <v>2E-3</v>
      </c>
      <c r="G135" s="23">
        <v>4.2999999999999997E-2</v>
      </c>
      <c r="H135" s="23">
        <v>0</v>
      </c>
      <c r="I135" s="23">
        <v>4.4999999999999998E-2</v>
      </c>
      <c r="J135" s="23">
        <v>8.1000000000000003E-2</v>
      </c>
      <c r="K135" s="23"/>
      <c r="L135" s="23"/>
      <c r="M135" s="23">
        <v>3.1E-2</v>
      </c>
      <c r="N135" s="23"/>
      <c r="O135" s="23">
        <v>0</v>
      </c>
      <c r="P135" s="23"/>
      <c r="Q135" s="23"/>
      <c r="R135" s="23">
        <v>1.7000000000000001E-2</v>
      </c>
      <c r="S135" s="23">
        <v>0</v>
      </c>
      <c r="T135" s="24"/>
      <c r="U135" s="10"/>
      <c r="V135" s="29"/>
      <c r="W135" s="23">
        <v>3.5999999999999997E-2</v>
      </c>
      <c r="X135" s="23">
        <v>3.4000000000000002E-2</v>
      </c>
      <c r="Y135" s="23"/>
      <c r="Z135" s="23"/>
      <c r="AA135" s="23"/>
      <c r="AB135" s="23"/>
      <c r="AC135" s="23"/>
      <c r="AD135" s="23"/>
      <c r="AE135" s="23"/>
      <c r="AF135" s="23">
        <v>7.0000000000000007E-2</v>
      </c>
      <c r="AG135" s="23"/>
      <c r="AH135" s="23"/>
      <c r="AI135" s="23"/>
      <c r="AJ135" s="23"/>
      <c r="AK135" s="23"/>
      <c r="AL135" s="23"/>
      <c r="AM135" s="23"/>
      <c r="AN135" s="23"/>
      <c r="AO135" s="24"/>
    </row>
    <row r="136" spans="1:41">
      <c r="A136" s="29"/>
      <c r="B136" s="23"/>
      <c r="C136" s="23"/>
      <c r="D136" s="23">
        <v>0</v>
      </c>
      <c r="E136" s="23">
        <v>0</v>
      </c>
      <c r="F136" s="23">
        <v>0.04</v>
      </c>
      <c r="G136" s="23">
        <v>0.13400000000000001</v>
      </c>
      <c r="H136" s="23">
        <v>0.03</v>
      </c>
      <c r="I136" s="23">
        <v>0</v>
      </c>
      <c r="J136" s="23">
        <v>0</v>
      </c>
      <c r="K136" s="23"/>
      <c r="L136" s="23"/>
      <c r="M136" s="23">
        <v>0.09</v>
      </c>
      <c r="N136" s="23"/>
      <c r="O136" s="23">
        <v>0</v>
      </c>
      <c r="P136" s="23"/>
      <c r="Q136" s="23"/>
      <c r="R136" s="23">
        <v>6.4000000000000001E-2</v>
      </c>
      <c r="S136" s="23">
        <v>0</v>
      </c>
      <c r="T136" s="24"/>
      <c r="U136" s="10"/>
      <c r="V136" s="29"/>
      <c r="W136" s="23">
        <v>0</v>
      </c>
      <c r="X136" s="23">
        <v>0</v>
      </c>
      <c r="Y136" s="23"/>
      <c r="Z136" s="23"/>
      <c r="AA136" s="23"/>
      <c r="AB136" s="23"/>
      <c r="AC136" s="23"/>
      <c r="AD136" s="23"/>
      <c r="AE136" s="23"/>
      <c r="AF136" s="23">
        <v>0</v>
      </c>
      <c r="AG136" s="23"/>
      <c r="AH136" s="23"/>
      <c r="AI136" s="23"/>
      <c r="AJ136" s="23"/>
      <c r="AK136" s="23"/>
      <c r="AL136" s="23"/>
      <c r="AM136" s="23"/>
      <c r="AN136" s="23"/>
      <c r="AO136" s="24"/>
    </row>
    <row r="137" spans="1:41">
      <c r="A137" s="29"/>
      <c r="B137" s="23"/>
      <c r="C137" s="23"/>
      <c r="D137" s="23">
        <v>0</v>
      </c>
      <c r="E137" s="23">
        <v>0</v>
      </c>
      <c r="F137" s="23">
        <v>0</v>
      </c>
      <c r="G137" s="23">
        <v>0.15</v>
      </c>
      <c r="H137" s="23">
        <v>0.115</v>
      </c>
      <c r="I137" s="23">
        <v>0</v>
      </c>
      <c r="J137" s="23">
        <v>2.9000000000000001E-2</v>
      </c>
      <c r="K137" s="23"/>
      <c r="L137" s="23"/>
      <c r="M137" s="23">
        <v>0.03</v>
      </c>
      <c r="N137" s="23"/>
      <c r="O137" s="23">
        <v>0</v>
      </c>
      <c r="P137" s="23"/>
      <c r="Q137" s="23"/>
      <c r="R137" s="23">
        <v>0</v>
      </c>
      <c r="S137" s="23">
        <v>0</v>
      </c>
      <c r="T137" s="24"/>
      <c r="U137" s="10"/>
      <c r="V137" s="29"/>
      <c r="W137" s="23">
        <v>0</v>
      </c>
      <c r="X137" s="23"/>
      <c r="Y137" s="23"/>
      <c r="Z137" s="23"/>
      <c r="AA137" s="23"/>
      <c r="AB137" s="23"/>
      <c r="AC137" s="23"/>
      <c r="AD137" s="23"/>
      <c r="AE137" s="23"/>
      <c r="AF137" s="23">
        <v>0</v>
      </c>
      <c r="AG137" s="23"/>
      <c r="AH137" s="23"/>
      <c r="AI137" s="23"/>
      <c r="AJ137" s="23"/>
      <c r="AK137" s="23"/>
      <c r="AL137" s="23"/>
      <c r="AM137" s="23"/>
      <c r="AN137" s="23"/>
      <c r="AO137" s="24"/>
    </row>
    <row r="138" spans="1:41">
      <c r="A138" s="29"/>
      <c r="B138" s="23"/>
      <c r="C138" s="23"/>
      <c r="D138" s="23">
        <v>3.1E-2</v>
      </c>
      <c r="E138" s="23">
        <v>0</v>
      </c>
      <c r="F138" s="23">
        <v>0</v>
      </c>
      <c r="G138" s="23">
        <v>2.9000000000000001E-2</v>
      </c>
      <c r="H138" s="23"/>
      <c r="I138" s="23">
        <v>0</v>
      </c>
      <c r="J138" s="23">
        <v>0</v>
      </c>
      <c r="K138" s="23"/>
      <c r="L138" s="23"/>
      <c r="M138" s="23">
        <v>0</v>
      </c>
      <c r="N138" s="23"/>
      <c r="O138" s="23">
        <v>3.5000000000000003E-2</v>
      </c>
      <c r="P138" s="23"/>
      <c r="Q138" s="23"/>
      <c r="R138" s="23">
        <v>3.1E-2</v>
      </c>
      <c r="S138" s="23">
        <v>0</v>
      </c>
      <c r="T138" s="24"/>
      <c r="U138" s="10"/>
      <c r="V138" s="29"/>
      <c r="W138" s="23"/>
      <c r="X138" s="23"/>
      <c r="Y138" s="23"/>
      <c r="Z138" s="23"/>
      <c r="AA138" s="23"/>
      <c r="AB138" s="23"/>
      <c r="AC138" s="23"/>
      <c r="AD138" s="23"/>
      <c r="AE138" s="23"/>
      <c r="AF138" s="23">
        <v>0</v>
      </c>
      <c r="AG138" s="23"/>
      <c r="AH138" s="23"/>
      <c r="AI138" s="23"/>
      <c r="AJ138" s="23"/>
      <c r="AK138" s="23"/>
      <c r="AL138" s="23"/>
      <c r="AM138" s="23"/>
      <c r="AN138" s="23"/>
      <c r="AO138" s="24"/>
    </row>
    <row r="139" spans="1:41">
      <c r="A139" s="29"/>
      <c r="B139" s="23"/>
      <c r="C139" s="23"/>
      <c r="D139" s="23">
        <v>3.1E-2</v>
      </c>
      <c r="E139" s="23">
        <v>0</v>
      </c>
      <c r="F139" s="23">
        <v>0</v>
      </c>
      <c r="G139" s="23">
        <v>5.5E-2</v>
      </c>
      <c r="H139" s="23"/>
      <c r="I139" s="23">
        <v>5.6000000000000001E-2</v>
      </c>
      <c r="J139" s="23">
        <v>0</v>
      </c>
      <c r="K139" s="23"/>
      <c r="L139" s="23"/>
      <c r="M139" s="23">
        <v>8.0000000000000002E-3</v>
      </c>
      <c r="N139" s="23"/>
      <c r="O139" s="23">
        <v>2.7E-2</v>
      </c>
      <c r="P139" s="23"/>
      <c r="Q139" s="23"/>
      <c r="R139" s="23">
        <v>2.3E-2</v>
      </c>
      <c r="S139" s="23">
        <v>1.6E-2</v>
      </c>
      <c r="T139" s="24"/>
      <c r="U139" s="10"/>
      <c r="V139" s="29"/>
      <c r="W139" s="23"/>
      <c r="X139" s="23"/>
      <c r="Y139" s="23"/>
      <c r="Z139" s="23"/>
      <c r="AA139" s="23"/>
      <c r="AB139" s="23"/>
      <c r="AC139" s="23"/>
      <c r="AD139" s="23"/>
      <c r="AE139" s="23"/>
      <c r="AF139" s="23">
        <v>0</v>
      </c>
      <c r="AG139" s="23"/>
      <c r="AH139" s="23"/>
      <c r="AI139" s="23"/>
      <c r="AJ139" s="23"/>
      <c r="AK139" s="23"/>
      <c r="AL139" s="23"/>
      <c r="AM139" s="23"/>
      <c r="AN139" s="23"/>
      <c r="AO139" s="24"/>
    </row>
    <row r="140" spans="1:41">
      <c r="A140" s="29"/>
      <c r="B140" s="23"/>
      <c r="C140" s="23"/>
      <c r="D140" s="23">
        <v>1.2999999999999999E-2</v>
      </c>
      <c r="E140" s="23">
        <v>0</v>
      </c>
      <c r="F140" s="23">
        <v>0</v>
      </c>
      <c r="G140" s="23">
        <v>0</v>
      </c>
      <c r="H140" s="23"/>
      <c r="I140" s="23">
        <v>0</v>
      </c>
      <c r="J140" s="23">
        <v>0</v>
      </c>
      <c r="K140" s="23"/>
      <c r="L140" s="23"/>
      <c r="M140" s="23">
        <v>8.5999999999999993E-2</v>
      </c>
      <c r="N140" s="23"/>
      <c r="O140" s="23">
        <v>0</v>
      </c>
      <c r="P140" s="23"/>
      <c r="Q140" s="23"/>
      <c r="R140" s="23">
        <v>0</v>
      </c>
      <c r="S140" s="23">
        <v>0</v>
      </c>
      <c r="T140" s="24"/>
      <c r="U140" s="10"/>
      <c r="V140" s="29"/>
      <c r="W140" s="23"/>
      <c r="X140" s="23"/>
      <c r="Y140" s="23"/>
      <c r="Z140" s="23"/>
      <c r="AA140" s="23"/>
      <c r="AB140" s="23"/>
      <c r="AC140" s="23"/>
      <c r="AD140" s="23"/>
      <c r="AE140" s="23"/>
      <c r="AF140" s="23">
        <v>2.5000000000000001E-2</v>
      </c>
      <c r="AG140" s="23"/>
      <c r="AH140" s="23"/>
      <c r="AI140" s="23"/>
      <c r="AJ140" s="23"/>
      <c r="AK140" s="23"/>
      <c r="AL140" s="23"/>
      <c r="AM140" s="23"/>
      <c r="AN140" s="23"/>
      <c r="AO140" s="24"/>
    </row>
    <row r="141" spans="1:41">
      <c r="A141" s="29"/>
      <c r="B141" s="23"/>
      <c r="C141" s="23"/>
      <c r="D141" s="23">
        <v>0</v>
      </c>
      <c r="E141" s="23">
        <v>6.3E-2</v>
      </c>
      <c r="F141" s="23">
        <v>0</v>
      </c>
      <c r="G141" s="23">
        <v>0</v>
      </c>
      <c r="H141" s="23"/>
      <c r="I141" s="23">
        <v>0</v>
      </c>
      <c r="J141" s="23">
        <v>0.14499999999999999</v>
      </c>
      <c r="K141" s="23"/>
      <c r="L141" s="23"/>
      <c r="M141" s="23"/>
      <c r="N141" s="23"/>
      <c r="O141" s="23">
        <v>0</v>
      </c>
      <c r="P141" s="23"/>
      <c r="Q141" s="23"/>
      <c r="R141" s="23">
        <v>0</v>
      </c>
      <c r="S141" s="23">
        <v>0</v>
      </c>
      <c r="T141" s="24"/>
      <c r="U141" s="10"/>
      <c r="V141" s="29"/>
      <c r="W141" s="23"/>
      <c r="X141" s="23"/>
      <c r="Y141" s="23"/>
      <c r="Z141" s="23"/>
      <c r="AA141" s="23"/>
      <c r="AB141" s="23"/>
      <c r="AC141" s="23"/>
      <c r="AD141" s="23"/>
      <c r="AE141" s="23"/>
      <c r="AF141" s="23">
        <v>0</v>
      </c>
      <c r="AG141" s="23"/>
      <c r="AH141" s="23"/>
      <c r="AI141" s="23"/>
      <c r="AJ141" s="23"/>
      <c r="AK141" s="23"/>
      <c r="AL141" s="23"/>
      <c r="AM141" s="23"/>
      <c r="AN141" s="23"/>
      <c r="AO141" s="24"/>
    </row>
    <row r="142" spans="1:41">
      <c r="A142" s="29"/>
      <c r="B142" s="23"/>
      <c r="C142" s="23"/>
      <c r="D142" s="23">
        <v>1.7999999999999999E-2</v>
      </c>
      <c r="E142" s="23"/>
      <c r="F142" s="23">
        <v>0</v>
      </c>
      <c r="G142" s="23">
        <v>1.4E-2</v>
      </c>
      <c r="H142" s="23"/>
      <c r="I142" s="23">
        <v>0</v>
      </c>
      <c r="J142" s="23">
        <v>3.1E-2</v>
      </c>
      <c r="K142" s="23"/>
      <c r="L142" s="23"/>
      <c r="M142" s="23"/>
      <c r="N142" s="23"/>
      <c r="O142" s="23">
        <v>0.114</v>
      </c>
      <c r="P142" s="23"/>
      <c r="Q142" s="23"/>
      <c r="R142" s="23">
        <v>0</v>
      </c>
      <c r="S142" s="23">
        <v>0</v>
      </c>
      <c r="T142" s="24"/>
      <c r="U142" s="10"/>
      <c r="V142" s="29"/>
      <c r="W142" s="23"/>
      <c r="X142" s="23"/>
      <c r="Y142" s="23"/>
      <c r="Z142" s="23"/>
      <c r="AA142" s="23"/>
      <c r="AB142" s="23"/>
      <c r="AC142" s="23"/>
      <c r="AD142" s="23"/>
      <c r="AE142" s="23"/>
      <c r="AF142" s="23">
        <v>0</v>
      </c>
      <c r="AG142" s="23"/>
      <c r="AH142" s="23"/>
      <c r="AI142" s="23"/>
      <c r="AJ142" s="23"/>
      <c r="AK142" s="23"/>
      <c r="AL142" s="23"/>
      <c r="AM142" s="23"/>
      <c r="AN142" s="23"/>
      <c r="AO142" s="24"/>
    </row>
    <row r="143" spans="1:41">
      <c r="A143" s="29"/>
      <c r="B143" s="23"/>
      <c r="C143" s="23"/>
      <c r="D143" s="23">
        <v>0</v>
      </c>
      <c r="E143" s="23"/>
      <c r="F143" s="23">
        <v>0</v>
      </c>
      <c r="G143" s="23">
        <v>0</v>
      </c>
      <c r="H143" s="23"/>
      <c r="I143" s="23">
        <v>0</v>
      </c>
      <c r="J143" s="23">
        <v>3.5999999999999997E-2</v>
      </c>
      <c r="K143" s="23"/>
      <c r="L143" s="23"/>
      <c r="M143" s="23"/>
      <c r="N143" s="23"/>
      <c r="O143" s="23">
        <v>0</v>
      </c>
      <c r="P143" s="23"/>
      <c r="Q143" s="23"/>
      <c r="R143" s="23">
        <v>1.9E-2</v>
      </c>
      <c r="S143" s="23">
        <v>1.7000000000000001E-2</v>
      </c>
      <c r="T143" s="24"/>
      <c r="U143" s="10"/>
      <c r="V143" s="29"/>
      <c r="W143" s="23"/>
      <c r="X143" s="23"/>
      <c r="Y143" s="23"/>
      <c r="Z143" s="23"/>
      <c r="AA143" s="23"/>
      <c r="AB143" s="23"/>
      <c r="AC143" s="23"/>
      <c r="AD143" s="23"/>
      <c r="AE143" s="23"/>
      <c r="AF143" s="23">
        <v>0</v>
      </c>
      <c r="AG143" s="23"/>
      <c r="AH143" s="23"/>
      <c r="AI143" s="23"/>
      <c r="AJ143" s="23"/>
      <c r="AK143" s="23"/>
      <c r="AL143" s="23"/>
      <c r="AM143" s="23"/>
      <c r="AN143" s="23"/>
      <c r="AO143" s="24"/>
    </row>
    <row r="144" spans="1:41">
      <c r="A144" s="29"/>
      <c r="B144" s="23"/>
      <c r="C144" s="23"/>
      <c r="D144" s="23">
        <v>6.8000000000000005E-2</v>
      </c>
      <c r="E144" s="23"/>
      <c r="F144" s="23">
        <v>2.8000000000000001E-2</v>
      </c>
      <c r="G144" s="23">
        <v>0</v>
      </c>
      <c r="H144" s="23"/>
      <c r="I144" s="23">
        <v>9.9000000000000005E-2</v>
      </c>
      <c r="J144" s="23">
        <v>5.1999999999999998E-2</v>
      </c>
      <c r="K144" s="23"/>
      <c r="L144" s="23"/>
      <c r="M144" s="23"/>
      <c r="N144" s="23"/>
      <c r="O144" s="23">
        <v>0</v>
      </c>
      <c r="P144" s="23"/>
      <c r="Q144" s="23"/>
      <c r="R144" s="23">
        <v>0</v>
      </c>
      <c r="S144" s="23">
        <v>0</v>
      </c>
      <c r="T144" s="24"/>
      <c r="U144" s="10"/>
      <c r="V144" s="29"/>
      <c r="W144" s="23"/>
      <c r="X144" s="23"/>
      <c r="Y144" s="23"/>
      <c r="Z144" s="23"/>
      <c r="AA144" s="23"/>
      <c r="AB144" s="23"/>
      <c r="AC144" s="23"/>
      <c r="AD144" s="23"/>
      <c r="AE144" s="23"/>
      <c r="AF144" s="23">
        <v>0</v>
      </c>
      <c r="AG144" s="23"/>
      <c r="AH144" s="23"/>
      <c r="AI144" s="23"/>
      <c r="AJ144" s="23"/>
      <c r="AK144" s="23"/>
      <c r="AL144" s="23"/>
      <c r="AM144" s="23"/>
      <c r="AN144" s="23"/>
      <c r="AO144" s="24"/>
    </row>
    <row r="145" spans="1:41">
      <c r="A145" s="29"/>
      <c r="B145" s="23"/>
      <c r="C145" s="23"/>
      <c r="D145" s="23">
        <v>9.6000000000000002E-2</v>
      </c>
      <c r="E145" s="23"/>
      <c r="F145" s="23">
        <v>0</v>
      </c>
      <c r="G145" s="23">
        <v>5.2999999999999999E-2</v>
      </c>
      <c r="H145" s="23"/>
      <c r="I145" s="23">
        <v>0</v>
      </c>
      <c r="J145" s="23">
        <v>0.03</v>
      </c>
      <c r="K145" s="23"/>
      <c r="L145" s="23"/>
      <c r="M145" s="23"/>
      <c r="N145" s="23"/>
      <c r="O145" s="23">
        <v>0</v>
      </c>
      <c r="P145" s="23"/>
      <c r="Q145" s="23"/>
      <c r="R145" s="23">
        <v>4.5999999999999999E-2</v>
      </c>
      <c r="S145" s="23">
        <v>0</v>
      </c>
      <c r="T145" s="24"/>
      <c r="U145" s="10"/>
      <c r="V145" s="29"/>
      <c r="W145" s="23"/>
      <c r="X145" s="23"/>
      <c r="Y145" s="23"/>
      <c r="Z145" s="23"/>
      <c r="AA145" s="23"/>
      <c r="AB145" s="23"/>
      <c r="AC145" s="23"/>
      <c r="AD145" s="23"/>
      <c r="AE145" s="23"/>
      <c r="AF145" s="23">
        <v>0</v>
      </c>
      <c r="AG145" s="23"/>
      <c r="AH145" s="23"/>
      <c r="AI145" s="23"/>
      <c r="AJ145" s="23"/>
      <c r="AK145" s="23"/>
      <c r="AL145" s="23"/>
      <c r="AM145" s="23"/>
      <c r="AN145" s="23"/>
      <c r="AO145" s="24"/>
    </row>
    <row r="146" spans="1:41" ht="17" thickBot="1">
      <c r="A146" s="29"/>
      <c r="B146" s="23"/>
      <c r="C146" s="23"/>
      <c r="D146" s="23">
        <v>1.2E-2</v>
      </c>
      <c r="E146" s="23"/>
      <c r="F146" s="23">
        <v>5.0999999999999997E-2</v>
      </c>
      <c r="G146" s="23">
        <v>0</v>
      </c>
      <c r="H146" s="23"/>
      <c r="I146" s="23">
        <v>0</v>
      </c>
      <c r="J146" s="23">
        <v>7.5999999999999998E-2</v>
      </c>
      <c r="K146" s="23"/>
      <c r="L146" s="23"/>
      <c r="M146" s="23"/>
      <c r="N146" s="23"/>
      <c r="O146" s="23">
        <v>7.5999999999999998E-2</v>
      </c>
      <c r="P146" s="23"/>
      <c r="Q146" s="23"/>
      <c r="R146" s="23">
        <v>0</v>
      </c>
      <c r="S146" s="23">
        <v>0</v>
      </c>
      <c r="T146" s="24"/>
      <c r="U146" s="10"/>
      <c r="V146" s="31"/>
      <c r="W146" s="27"/>
      <c r="X146" s="27"/>
      <c r="Y146" s="27"/>
      <c r="Z146" s="27"/>
      <c r="AA146" s="27"/>
      <c r="AB146" s="27"/>
      <c r="AC146" s="27"/>
      <c r="AD146" s="27"/>
      <c r="AE146" s="27"/>
      <c r="AF146" s="27">
        <v>7.6999999999999999E-2</v>
      </c>
      <c r="AG146" s="27"/>
      <c r="AH146" s="27"/>
      <c r="AI146" s="27"/>
      <c r="AJ146" s="27"/>
      <c r="AK146" s="27"/>
      <c r="AL146" s="27"/>
      <c r="AM146" s="27"/>
      <c r="AN146" s="27"/>
      <c r="AO146" s="28"/>
    </row>
    <row r="147" spans="1:41">
      <c r="A147" s="29"/>
      <c r="B147" s="23"/>
      <c r="C147" s="23"/>
      <c r="D147" s="23">
        <v>0</v>
      </c>
      <c r="E147" s="23"/>
      <c r="F147" s="23">
        <v>0</v>
      </c>
      <c r="G147" s="23">
        <v>1.7000000000000001E-2</v>
      </c>
      <c r="H147" s="23"/>
      <c r="I147" s="23">
        <v>0</v>
      </c>
      <c r="J147" s="23">
        <v>0</v>
      </c>
      <c r="K147" s="23"/>
      <c r="L147" s="23"/>
      <c r="M147" s="23"/>
      <c r="N147" s="23"/>
      <c r="O147" s="23">
        <v>2.9000000000000001E-2</v>
      </c>
      <c r="P147" s="23"/>
      <c r="Q147" s="23"/>
      <c r="R147" s="23">
        <v>0</v>
      </c>
      <c r="S147" s="23">
        <v>0</v>
      </c>
      <c r="T147" s="24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</row>
    <row r="148" spans="1:41">
      <c r="A148" s="29"/>
      <c r="B148" s="23"/>
      <c r="C148" s="23"/>
      <c r="D148" s="23">
        <v>0</v>
      </c>
      <c r="E148" s="23"/>
      <c r="F148" s="23">
        <v>4.8000000000000001E-2</v>
      </c>
      <c r="G148" s="23">
        <v>0</v>
      </c>
      <c r="H148" s="23"/>
      <c r="I148" s="23">
        <v>0</v>
      </c>
      <c r="J148" s="23">
        <v>0</v>
      </c>
      <c r="K148" s="23"/>
      <c r="L148" s="23"/>
      <c r="M148" s="23"/>
      <c r="N148" s="23"/>
      <c r="O148" s="23">
        <v>4.5999999999999999E-2</v>
      </c>
      <c r="P148" s="23"/>
      <c r="Q148" s="23"/>
      <c r="R148" s="23">
        <v>0</v>
      </c>
      <c r="S148" s="23"/>
      <c r="T148" s="24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</row>
    <row r="149" spans="1:41">
      <c r="A149" s="29"/>
      <c r="B149" s="23"/>
      <c r="C149" s="23"/>
      <c r="D149" s="23">
        <v>0</v>
      </c>
      <c r="E149" s="23"/>
      <c r="F149" s="23">
        <v>0</v>
      </c>
      <c r="G149" s="23">
        <v>8.5000000000000006E-2</v>
      </c>
      <c r="H149" s="23"/>
      <c r="I149" s="23">
        <v>0</v>
      </c>
      <c r="J149" s="23">
        <v>0</v>
      </c>
      <c r="K149" s="23"/>
      <c r="L149" s="23"/>
      <c r="M149" s="23"/>
      <c r="N149" s="23"/>
      <c r="O149" s="23">
        <v>3.5000000000000003E-2</v>
      </c>
      <c r="P149" s="23"/>
      <c r="Q149" s="23"/>
      <c r="R149" s="23">
        <v>0</v>
      </c>
      <c r="S149" s="23"/>
      <c r="T149" s="24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</row>
    <row r="150" spans="1:41">
      <c r="A150" s="29"/>
      <c r="B150" s="23"/>
      <c r="C150" s="23"/>
      <c r="D150" s="23">
        <v>0</v>
      </c>
      <c r="E150" s="23"/>
      <c r="F150" s="23">
        <v>1.4999999999999999E-2</v>
      </c>
      <c r="G150" s="23">
        <v>0</v>
      </c>
      <c r="H150" s="23"/>
      <c r="I150" s="23">
        <v>6.7000000000000004E-2</v>
      </c>
      <c r="J150" s="23">
        <v>0</v>
      </c>
      <c r="K150" s="23"/>
      <c r="L150" s="23"/>
      <c r="M150" s="23"/>
      <c r="N150" s="23"/>
      <c r="O150" s="23"/>
      <c r="P150" s="23"/>
      <c r="Q150" s="23"/>
      <c r="R150" s="23">
        <v>1.9E-2</v>
      </c>
      <c r="S150" s="23"/>
      <c r="T150" s="24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</row>
    <row r="151" spans="1:41">
      <c r="A151" s="29"/>
      <c r="B151" s="23"/>
      <c r="C151" s="23"/>
      <c r="D151" s="23">
        <v>0</v>
      </c>
      <c r="E151" s="23"/>
      <c r="F151" s="23">
        <v>0</v>
      </c>
      <c r="G151" s="23">
        <v>3.2000000000000001E-2</v>
      </c>
      <c r="H151" s="23"/>
      <c r="I151" s="23">
        <v>8.6999999999999994E-2</v>
      </c>
      <c r="J151" s="23">
        <v>0</v>
      </c>
      <c r="K151" s="23"/>
      <c r="L151" s="23"/>
      <c r="M151" s="23"/>
      <c r="N151" s="23"/>
      <c r="O151" s="23"/>
      <c r="P151" s="23"/>
      <c r="Q151" s="23"/>
      <c r="R151" s="23">
        <v>0</v>
      </c>
      <c r="S151" s="23"/>
      <c r="T151" s="24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</row>
    <row r="152" spans="1:41">
      <c r="A152" s="29"/>
      <c r="B152" s="23"/>
      <c r="C152" s="23"/>
      <c r="D152" s="23">
        <v>0.11899999999999999</v>
      </c>
      <c r="E152" s="23"/>
      <c r="F152" s="23">
        <v>0</v>
      </c>
      <c r="G152" s="23">
        <v>1.0999999999999999E-2</v>
      </c>
      <c r="H152" s="23"/>
      <c r="I152" s="23">
        <v>0</v>
      </c>
      <c r="J152" s="23">
        <v>0</v>
      </c>
      <c r="K152" s="23"/>
      <c r="L152" s="23"/>
      <c r="M152" s="23"/>
      <c r="N152" s="23"/>
      <c r="O152" s="23"/>
      <c r="P152" s="23"/>
      <c r="Q152" s="23"/>
      <c r="R152" s="23">
        <v>0</v>
      </c>
      <c r="S152" s="23"/>
      <c r="T152" s="24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</row>
    <row r="153" spans="1:41">
      <c r="A153" s="29"/>
      <c r="B153" s="23"/>
      <c r="C153" s="23"/>
      <c r="D153" s="23"/>
      <c r="E153" s="23"/>
      <c r="F153" s="23">
        <v>0</v>
      </c>
      <c r="G153" s="23">
        <v>0</v>
      </c>
      <c r="H153" s="23"/>
      <c r="I153" s="23">
        <v>3.4000000000000002E-2</v>
      </c>
      <c r="J153" s="23">
        <v>0</v>
      </c>
      <c r="K153" s="23"/>
      <c r="L153" s="23"/>
      <c r="M153" s="23"/>
      <c r="N153" s="23"/>
      <c r="O153" s="23"/>
      <c r="P153" s="23"/>
      <c r="Q153" s="23"/>
      <c r="R153" s="23">
        <v>0</v>
      </c>
      <c r="S153" s="23"/>
      <c r="T153" s="24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</row>
    <row r="154" spans="1:41">
      <c r="A154" s="29"/>
      <c r="B154" s="23"/>
      <c r="C154" s="23"/>
      <c r="D154" s="23"/>
      <c r="E154" s="23"/>
      <c r="F154" s="23">
        <v>0</v>
      </c>
      <c r="G154" s="23">
        <v>0</v>
      </c>
      <c r="H154" s="23"/>
      <c r="I154" s="23">
        <v>7.4999999999999997E-2</v>
      </c>
      <c r="J154" s="23">
        <v>8.3000000000000004E-2</v>
      </c>
      <c r="K154" s="23"/>
      <c r="L154" s="23"/>
      <c r="M154" s="23"/>
      <c r="N154" s="23"/>
      <c r="O154" s="23"/>
      <c r="P154" s="23"/>
      <c r="Q154" s="23"/>
      <c r="R154" s="23">
        <v>0</v>
      </c>
      <c r="S154" s="23"/>
      <c r="T154" s="24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</row>
    <row r="155" spans="1:41">
      <c r="A155" s="29"/>
      <c r="B155" s="23"/>
      <c r="C155" s="23"/>
      <c r="D155" s="23"/>
      <c r="E155" s="23"/>
      <c r="F155" s="23">
        <v>0</v>
      </c>
      <c r="G155" s="23"/>
      <c r="H155" s="23"/>
      <c r="I155" s="23">
        <v>0.05</v>
      </c>
      <c r="J155" s="23">
        <v>3.9E-2</v>
      </c>
      <c r="K155" s="23"/>
      <c r="L155" s="23"/>
      <c r="M155" s="23"/>
      <c r="N155" s="23"/>
      <c r="O155" s="23"/>
      <c r="P155" s="23"/>
      <c r="Q155" s="23"/>
      <c r="R155" s="23">
        <v>0</v>
      </c>
      <c r="S155" s="23"/>
      <c r="T155" s="24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</row>
    <row r="156" spans="1:41">
      <c r="A156" s="29"/>
      <c r="B156" s="23"/>
      <c r="C156" s="23"/>
      <c r="D156" s="23"/>
      <c r="E156" s="23"/>
      <c r="F156" s="23">
        <v>3.5999999999999997E-2</v>
      </c>
      <c r="G156" s="23"/>
      <c r="H156" s="23"/>
      <c r="I156" s="23">
        <v>0</v>
      </c>
      <c r="J156" s="23">
        <v>0</v>
      </c>
      <c r="K156" s="23"/>
      <c r="L156" s="23"/>
      <c r="M156" s="23"/>
      <c r="N156" s="23"/>
      <c r="O156" s="23"/>
      <c r="P156" s="23"/>
      <c r="Q156" s="23"/>
      <c r="R156" s="23">
        <v>0</v>
      </c>
      <c r="S156" s="23"/>
      <c r="T156" s="24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</row>
    <row r="157" spans="1:41">
      <c r="A157" s="29"/>
      <c r="B157" s="23"/>
      <c r="C157" s="23"/>
      <c r="D157" s="23"/>
      <c r="E157" s="23"/>
      <c r="F157" s="23">
        <v>0</v>
      </c>
      <c r="G157" s="23"/>
      <c r="H157" s="23"/>
      <c r="I157" s="23">
        <v>0</v>
      </c>
      <c r="J157" s="23">
        <v>7.4999999999999997E-2</v>
      </c>
      <c r="K157" s="23"/>
      <c r="L157" s="23"/>
      <c r="M157" s="23"/>
      <c r="N157" s="23"/>
      <c r="O157" s="23"/>
      <c r="P157" s="23"/>
      <c r="Q157" s="23"/>
      <c r="R157" s="23">
        <v>0</v>
      </c>
      <c r="S157" s="23"/>
      <c r="T157" s="24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</row>
    <row r="158" spans="1:41">
      <c r="A158" s="29"/>
      <c r="B158" s="23"/>
      <c r="C158" s="23"/>
      <c r="D158" s="23"/>
      <c r="E158" s="23"/>
      <c r="F158" s="23">
        <v>0</v>
      </c>
      <c r="G158" s="23"/>
      <c r="H158" s="23"/>
      <c r="I158" s="23"/>
      <c r="J158" s="23">
        <v>0</v>
      </c>
      <c r="K158" s="23"/>
      <c r="L158" s="23"/>
      <c r="M158" s="23"/>
      <c r="N158" s="23"/>
      <c r="O158" s="23"/>
      <c r="P158" s="23"/>
      <c r="Q158" s="23"/>
      <c r="R158" s="23">
        <v>0</v>
      </c>
      <c r="S158" s="23"/>
      <c r="T158" s="24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</row>
    <row r="159" spans="1:41">
      <c r="A159" s="29"/>
      <c r="B159" s="23"/>
      <c r="C159" s="23"/>
      <c r="D159" s="23"/>
      <c r="E159" s="23"/>
      <c r="F159" s="23">
        <v>1.4999999999999999E-2</v>
      </c>
      <c r="G159" s="23"/>
      <c r="H159" s="23"/>
      <c r="I159" s="23"/>
      <c r="J159" s="23">
        <v>0</v>
      </c>
      <c r="K159" s="23"/>
      <c r="L159" s="23"/>
      <c r="M159" s="23"/>
      <c r="N159" s="23"/>
      <c r="O159" s="23"/>
      <c r="P159" s="23"/>
      <c r="Q159" s="23"/>
      <c r="R159" s="23">
        <v>0</v>
      </c>
      <c r="S159" s="23"/>
      <c r="T159" s="24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</row>
    <row r="160" spans="1:41">
      <c r="A160" s="29"/>
      <c r="B160" s="23"/>
      <c r="C160" s="23"/>
      <c r="D160" s="23"/>
      <c r="E160" s="23"/>
      <c r="F160" s="23">
        <v>6.4000000000000001E-2</v>
      </c>
      <c r="G160" s="23"/>
      <c r="H160" s="23"/>
      <c r="I160" s="23"/>
      <c r="J160" s="23">
        <v>0</v>
      </c>
      <c r="K160" s="23"/>
      <c r="L160" s="23"/>
      <c r="M160" s="23"/>
      <c r="N160" s="23"/>
      <c r="O160" s="23"/>
      <c r="P160" s="23"/>
      <c r="Q160" s="23"/>
      <c r="R160" s="23">
        <v>0</v>
      </c>
      <c r="S160" s="23"/>
      <c r="T160" s="24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</row>
    <row r="161" spans="1:41">
      <c r="A161" s="29"/>
      <c r="B161" s="23"/>
      <c r="C161" s="23"/>
      <c r="D161" s="23"/>
      <c r="E161" s="23"/>
      <c r="F161" s="23">
        <v>0.13800000000000001</v>
      </c>
      <c r="G161" s="23"/>
      <c r="H161" s="23"/>
      <c r="I161" s="23"/>
      <c r="J161" s="23">
        <v>0</v>
      </c>
      <c r="K161" s="23"/>
      <c r="L161" s="23"/>
      <c r="M161" s="23"/>
      <c r="N161" s="23"/>
      <c r="O161" s="23"/>
      <c r="P161" s="23"/>
      <c r="Q161" s="23"/>
      <c r="R161" s="23">
        <v>0</v>
      </c>
      <c r="S161" s="23"/>
      <c r="T161" s="24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</row>
    <row r="162" spans="1:41">
      <c r="A162" s="29"/>
      <c r="B162" s="23"/>
      <c r="C162" s="23"/>
      <c r="D162" s="23"/>
      <c r="E162" s="23"/>
      <c r="F162" s="23">
        <v>7.6999999999999999E-2</v>
      </c>
      <c r="G162" s="23"/>
      <c r="H162" s="23"/>
      <c r="I162" s="23"/>
      <c r="J162" s="23">
        <v>0</v>
      </c>
      <c r="K162" s="23"/>
      <c r="L162" s="23"/>
      <c r="M162" s="23"/>
      <c r="N162" s="23"/>
      <c r="O162" s="23"/>
      <c r="P162" s="23"/>
      <c r="Q162" s="23"/>
      <c r="R162" s="23">
        <v>0</v>
      </c>
      <c r="S162" s="23"/>
      <c r="T162" s="24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</row>
    <row r="163" spans="1:41">
      <c r="A163" s="29"/>
      <c r="B163" s="23"/>
      <c r="C163" s="23"/>
      <c r="D163" s="23"/>
      <c r="E163" s="23"/>
      <c r="F163" s="23">
        <v>0</v>
      </c>
      <c r="G163" s="23"/>
      <c r="H163" s="23"/>
      <c r="I163" s="23"/>
      <c r="J163" s="23">
        <v>0</v>
      </c>
      <c r="K163" s="23"/>
      <c r="L163" s="23"/>
      <c r="M163" s="23"/>
      <c r="N163" s="23"/>
      <c r="O163" s="23"/>
      <c r="P163" s="23"/>
      <c r="Q163" s="23"/>
      <c r="R163" s="23">
        <v>0</v>
      </c>
      <c r="S163" s="23"/>
      <c r="T163" s="24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</row>
    <row r="164" spans="1:41">
      <c r="A164" s="29"/>
      <c r="B164" s="23"/>
      <c r="C164" s="23"/>
      <c r="D164" s="23"/>
      <c r="E164" s="23"/>
      <c r="F164" s="23">
        <v>0</v>
      </c>
      <c r="G164" s="23"/>
      <c r="H164" s="23"/>
      <c r="I164" s="23"/>
      <c r="J164" s="23">
        <v>5.6000000000000001E-2</v>
      </c>
      <c r="K164" s="23"/>
      <c r="L164" s="23"/>
      <c r="M164" s="23"/>
      <c r="N164" s="23"/>
      <c r="O164" s="23"/>
      <c r="P164" s="23"/>
      <c r="Q164" s="23"/>
      <c r="R164" s="23">
        <v>0</v>
      </c>
      <c r="S164" s="23"/>
      <c r="T164" s="24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</row>
    <row r="165" spans="1:41">
      <c r="A165" s="29"/>
      <c r="B165" s="23"/>
      <c r="C165" s="23"/>
      <c r="D165" s="23"/>
      <c r="E165" s="23"/>
      <c r="F165" s="23">
        <v>2.8000000000000001E-2</v>
      </c>
      <c r="G165" s="23"/>
      <c r="H165" s="23"/>
      <c r="I165" s="23"/>
      <c r="J165" s="23">
        <v>0</v>
      </c>
      <c r="K165" s="23"/>
      <c r="L165" s="23"/>
      <c r="M165" s="23"/>
      <c r="N165" s="23"/>
      <c r="O165" s="23"/>
      <c r="P165" s="23"/>
      <c r="Q165" s="23"/>
      <c r="R165" s="23">
        <v>2.5999999999999999E-2</v>
      </c>
      <c r="S165" s="23"/>
      <c r="T165" s="24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</row>
    <row r="166" spans="1:41">
      <c r="A166" s="29"/>
      <c r="B166" s="23"/>
      <c r="C166" s="23"/>
      <c r="D166" s="23"/>
      <c r="E166" s="23"/>
      <c r="F166" s="23">
        <v>0</v>
      </c>
      <c r="G166" s="23"/>
      <c r="H166" s="23"/>
      <c r="I166" s="23"/>
      <c r="J166" s="23">
        <v>0</v>
      </c>
      <c r="K166" s="23"/>
      <c r="L166" s="23"/>
      <c r="M166" s="23"/>
      <c r="N166" s="23"/>
      <c r="O166" s="23"/>
      <c r="P166" s="23"/>
      <c r="Q166" s="23"/>
      <c r="R166" s="23">
        <v>0</v>
      </c>
      <c r="S166" s="23"/>
      <c r="T166" s="24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</row>
    <row r="167" spans="1:41">
      <c r="A167" s="29"/>
      <c r="B167" s="23"/>
      <c r="C167" s="23"/>
      <c r="D167" s="23"/>
      <c r="E167" s="23"/>
      <c r="F167" s="23">
        <v>8.6999999999999994E-2</v>
      </c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>
        <v>0</v>
      </c>
      <c r="S167" s="23"/>
      <c r="T167" s="24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</row>
    <row r="168" spans="1:41">
      <c r="A168" s="29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>
        <v>4.5999999999999999E-2</v>
      </c>
      <c r="S168" s="23"/>
      <c r="T168" s="24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</row>
    <row r="169" spans="1:41">
      <c r="A169" s="29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>
        <v>4.4999999999999998E-2</v>
      </c>
      <c r="S169" s="23"/>
      <c r="T169" s="24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</row>
    <row r="170" spans="1:41">
      <c r="A170" s="29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>
        <v>6.0999999999999999E-2</v>
      </c>
      <c r="S170" s="23"/>
      <c r="T170" s="24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</row>
    <row r="171" spans="1:41">
      <c r="A171" s="29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>
        <v>0</v>
      </c>
      <c r="S171" s="23"/>
      <c r="T171" s="24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</row>
    <row r="172" spans="1:41">
      <c r="A172" s="29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>
        <v>0</v>
      </c>
      <c r="S172" s="23"/>
      <c r="T172" s="24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</row>
    <row r="173" spans="1:41">
      <c r="A173" s="29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>
        <v>0</v>
      </c>
      <c r="S173" s="23"/>
      <c r="T173" s="24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</row>
    <row r="174" spans="1:41">
      <c r="A174" s="29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>
        <v>0</v>
      </c>
      <c r="S174" s="23"/>
      <c r="T174" s="24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</row>
    <row r="175" spans="1:41" ht="17" thickBot="1">
      <c r="A175" s="31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>
        <v>0</v>
      </c>
      <c r="S175" s="27"/>
      <c r="T175" s="28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</row>
    <row r="176" spans="1:4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</row>
    <row r="177" spans="1:4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</row>
    <row r="178" spans="1:4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</row>
    <row r="179" spans="1:4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</row>
    <row r="180" spans="1:4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</row>
  </sheetData>
  <mergeCells count="6">
    <mergeCell ref="A3:T3"/>
    <mergeCell ref="A4:J4"/>
    <mergeCell ref="K4:T4"/>
    <mergeCell ref="V3:AO3"/>
    <mergeCell ref="V4:AE4"/>
    <mergeCell ref="AF4:AO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2DC9C-9ECA-684C-81AC-918B3FAEAECC}">
  <dimension ref="A1:AE347"/>
  <sheetViews>
    <sheetView topLeftCell="A4" zoomScale="55" zoomScaleNormal="55" workbookViewId="0">
      <selection activeCell="B14" sqref="B14"/>
    </sheetView>
  </sheetViews>
  <sheetFormatPr baseColWidth="10" defaultColWidth="10.83203125" defaultRowHeight="16"/>
  <cols>
    <col min="1" max="1" width="46.5" bestFit="1" customWidth="1"/>
    <col min="2" max="2" width="11.83203125" bestFit="1" customWidth="1"/>
    <col min="3" max="3" width="12.33203125" bestFit="1" customWidth="1"/>
    <col min="4" max="4" width="14.6640625" customWidth="1"/>
    <col min="6" max="6" width="19.1640625" customWidth="1"/>
    <col min="7" max="7" width="19.33203125" customWidth="1"/>
    <col min="8" max="8" width="27" customWidth="1"/>
  </cols>
  <sheetData>
    <row r="1" spans="1:31">
      <c r="A1" s="251" t="s">
        <v>259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31">
      <c r="A2" s="48"/>
      <c r="B2" s="76"/>
      <c r="C2" s="76"/>
      <c r="D2" s="76"/>
      <c r="E2" s="76"/>
      <c r="F2" s="76"/>
      <c r="G2" s="76"/>
      <c r="H2" s="76"/>
      <c r="I2" s="76"/>
      <c r="J2" s="76"/>
      <c r="K2" s="76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</row>
    <row r="3" spans="1:31">
      <c r="A3" s="48"/>
      <c r="B3" s="76"/>
      <c r="C3" s="76"/>
      <c r="D3" s="76"/>
      <c r="E3" s="76"/>
      <c r="F3" s="76"/>
      <c r="G3" s="76"/>
      <c r="H3" s="76"/>
      <c r="I3" s="76"/>
      <c r="J3" s="76"/>
      <c r="K3" s="48"/>
    </row>
    <row r="4" spans="1:31">
      <c r="A4" s="48"/>
      <c r="B4" s="48"/>
      <c r="C4" s="48"/>
      <c r="D4" s="48"/>
      <c r="E4" s="76"/>
      <c r="F4" s="76"/>
      <c r="G4" s="76"/>
      <c r="H4" s="76"/>
      <c r="I4" s="76"/>
      <c r="J4" s="76"/>
      <c r="K4" s="48"/>
    </row>
    <row r="5" spans="1:31" ht="17" thickBot="1">
      <c r="A5" s="48"/>
      <c r="B5" s="326" t="s">
        <v>222</v>
      </c>
      <c r="C5" s="326"/>
      <c r="D5" s="326"/>
      <c r="E5" s="76"/>
      <c r="F5" s="326" t="s">
        <v>250</v>
      </c>
      <c r="G5" s="326"/>
      <c r="H5" s="326"/>
      <c r="I5" s="76"/>
      <c r="J5" s="76"/>
      <c r="K5" s="48"/>
    </row>
    <row r="6" spans="1:31" ht="17" thickBot="1">
      <c r="A6" s="48"/>
      <c r="B6" s="60" t="s">
        <v>24</v>
      </c>
      <c r="C6" s="60" t="s">
        <v>25</v>
      </c>
      <c r="D6" s="60" t="s">
        <v>26</v>
      </c>
      <c r="E6" s="48"/>
      <c r="F6" s="60" t="s">
        <v>24</v>
      </c>
      <c r="G6" s="60" t="s">
        <v>25</v>
      </c>
      <c r="H6" s="60" t="s">
        <v>26</v>
      </c>
      <c r="I6" s="76"/>
      <c r="J6" s="76"/>
      <c r="K6" s="48"/>
    </row>
    <row r="7" spans="1:31">
      <c r="A7" s="48"/>
      <c r="B7" s="78">
        <v>2.8800400000000002</v>
      </c>
      <c r="C7" s="79">
        <v>3.8724500000000002</v>
      </c>
      <c r="D7" s="80">
        <v>6.36815</v>
      </c>
      <c r="E7" s="48"/>
      <c r="F7" s="85">
        <v>1.87561</v>
      </c>
      <c r="G7" s="71">
        <v>2.9052600000000002</v>
      </c>
      <c r="H7" s="86">
        <v>2.6088300000000002</v>
      </c>
      <c r="I7" s="48"/>
      <c r="J7" s="48"/>
      <c r="K7" s="48"/>
    </row>
    <row r="8" spans="1:31">
      <c r="A8" s="48"/>
      <c r="B8" s="81">
        <v>3.3457599999999998</v>
      </c>
      <c r="C8" s="73">
        <v>3.3827099999999999</v>
      </c>
      <c r="D8" s="65">
        <v>1.66249</v>
      </c>
      <c r="E8" s="48"/>
      <c r="F8" s="81">
        <v>1.2468399999999999</v>
      </c>
      <c r="G8" s="73">
        <v>6.5356399999999999</v>
      </c>
      <c r="H8" s="64">
        <v>1.95211</v>
      </c>
      <c r="I8" s="48"/>
      <c r="J8" s="48"/>
      <c r="K8" s="48"/>
    </row>
    <row r="9" spans="1:31">
      <c r="A9" s="48"/>
      <c r="B9" s="81">
        <v>1.35487</v>
      </c>
      <c r="C9" s="73">
        <v>2.59612</v>
      </c>
      <c r="D9" s="65">
        <v>4.9339700000000004</v>
      </c>
      <c r="E9" s="48"/>
      <c r="F9" s="81">
        <v>2.00841</v>
      </c>
      <c r="G9" s="73">
        <v>3.4341699999999999</v>
      </c>
      <c r="H9" s="64">
        <v>1.2757700000000001</v>
      </c>
      <c r="I9" s="48"/>
      <c r="J9" s="48"/>
      <c r="K9" s="48"/>
    </row>
    <row r="10" spans="1:31">
      <c r="A10" s="48"/>
      <c r="B10" s="81">
        <v>2.3865599999999998</v>
      </c>
      <c r="C10" s="73">
        <v>1.6260300000000001</v>
      </c>
      <c r="D10" s="65">
        <v>2.1044999999999998</v>
      </c>
      <c r="E10" s="48"/>
      <c r="F10" s="81">
        <v>1.93913</v>
      </c>
      <c r="G10" s="73">
        <v>5.2995200000000002</v>
      </c>
      <c r="H10" s="64">
        <v>1.6061799999999999</v>
      </c>
      <c r="I10" s="48"/>
      <c r="J10" s="48"/>
      <c r="K10" s="48"/>
    </row>
    <row r="11" spans="1:31">
      <c r="A11" s="48"/>
      <c r="B11" s="81">
        <v>2.2507100000000002</v>
      </c>
      <c r="C11" s="73">
        <v>3.11734</v>
      </c>
      <c r="D11" s="65">
        <v>2.4467500000000002</v>
      </c>
      <c r="E11" s="48"/>
      <c r="F11" s="81">
        <v>1.6367100000000001</v>
      </c>
      <c r="G11" s="73">
        <v>2.28471</v>
      </c>
      <c r="H11" s="64">
        <v>1.4920500000000001</v>
      </c>
      <c r="I11" s="48"/>
      <c r="J11" s="48"/>
      <c r="K11" s="48"/>
    </row>
    <row r="12" spans="1:31">
      <c r="A12" s="48"/>
      <c r="B12" s="81">
        <v>1.4330000000000001</v>
      </c>
      <c r="C12" s="73">
        <v>2.4393899999999999</v>
      </c>
      <c r="D12" s="65">
        <v>3.4200499999999998</v>
      </c>
      <c r="E12" s="48"/>
      <c r="F12" s="81">
        <v>1.50468</v>
      </c>
      <c r="G12" s="73">
        <v>3.7401200000000001</v>
      </c>
      <c r="H12" s="64">
        <v>1.29193</v>
      </c>
      <c r="I12" s="48"/>
      <c r="J12" s="48"/>
      <c r="K12" s="48"/>
    </row>
    <row r="13" spans="1:31">
      <c r="A13" s="48"/>
      <c r="B13" s="81">
        <v>1.9833700000000001</v>
      </c>
      <c r="C13" s="73">
        <v>4.0198299999999998</v>
      </c>
      <c r="D13" s="65">
        <v>1.91496</v>
      </c>
      <c r="E13" s="48"/>
      <c r="F13" s="81">
        <v>2.3886099999999999</v>
      </c>
      <c r="G13" s="73">
        <v>5.28</v>
      </c>
      <c r="H13" s="64">
        <v>1.35175</v>
      </c>
      <c r="I13" s="48"/>
      <c r="J13" s="48"/>
      <c r="K13" s="48"/>
    </row>
    <row r="14" spans="1:31">
      <c r="A14" s="48"/>
      <c r="B14" s="81">
        <v>2.4398</v>
      </c>
      <c r="C14" s="73">
        <v>2.83202</v>
      </c>
      <c r="D14" s="65">
        <v>1.12005</v>
      </c>
      <c r="E14" s="48"/>
      <c r="F14" s="81">
        <v>1.7725599999999999</v>
      </c>
      <c r="G14" s="73">
        <v>3.03023</v>
      </c>
      <c r="H14" s="64">
        <v>1.78929</v>
      </c>
      <c r="I14" s="48"/>
      <c r="J14" s="48"/>
      <c r="K14" s="48"/>
    </row>
    <row r="15" spans="1:31">
      <c r="A15" s="48"/>
      <c r="B15" s="81">
        <v>3.19394</v>
      </c>
      <c r="C15" s="73">
        <v>2.2904499999999999</v>
      </c>
      <c r="D15" s="65">
        <v>3.4843299999999999</v>
      </c>
      <c r="E15" s="48"/>
      <c r="F15" s="81">
        <v>1.80175</v>
      </c>
      <c r="G15" s="73">
        <v>3.8958599999999999</v>
      </c>
      <c r="H15" s="64">
        <v>2.1052499999999998</v>
      </c>
      <c r="I15" s="48"/>
      <c r="J15" s="48"/>
      <c r="K15" s="48"/>
    </row>
    <row r="16" spans="1:31">
      <c r="A16" s="48"/>
      <c r="B16" s="81">
        <v>1.0771999999999999</v>
      </c>
      <c r="C16" s="73">
        <v>2.5118299999999998</v>
      </c>
      <c r="D16" s="65">
        <v>1.4820599999999999</v>
      </c>
      <c r="E16" s="48"/>
      <c r="F16" s="81">
        <v>1.6139699999999999</v>
      </c>
      <c r="G16" s="73">
        <v>2.3204099999999999</v>
      </c>
      <c r="H16" s="64">
        <v>1.1779999999999999</v>
      </c>
      <c r="I16" s="48"/>
      <c r="J16" s="48"/>
      <c r="K16" s="48"/>
    </row>
    <row r="17" spans="1:11">
      <c r="A17" s="48"/>
      <c r="B17" s="81">
        <v>1.67283</v>
      </c>
      <c r="C17" s="73">
        <v>2.8039999999999998</v>
      </c>
      <c r="D17" s="65">
        <v>3.78301</v>
      </c>
      <c r="E17" s="48"/>
      <c r="F17" s="81">
        <v>4.1337200000000003</v>
      </c>
      <c r="G17" s="73">
        <v>2.41046</v>
      </c>
      <c r="H17" s="64">
        <v>1.05257</v>
      </c>
      <c r="I17" s="48"/>
      <c r="J17" s="48"/>
      <c r="K17" s="48"/>
    </row>
    <row r="18" spans="1:11">
      <c r="A18" s="48"/>
      <c r="B18" s="81">
        <v>1.9953000000000001</v>
      </c>
      <c r="C18" s="73">
        <v>2.1697099999999998</v>
      </c>
      <c r="D18" s="65">
        <v>2.4815700000000001</v>
      </c>
      <c r="E18" s="48"/>
      <c r="F18" s="81">
        <v>1.6874199999999999</v>
      </c>
      <c r="G18" s="73">
        <v>3.0314700000000001</v>
      </c>
      <c r="H18" s="64">
        <v>1.55921</v>
      </c>
      <c r="I18" s="48"/>
      <c r="J18" s="48"/>
      <c r="K18" s="48"/>
    </row>
    <row r="19" spans="1:11">
      <c r="A19" s="48"/>
      <c r="B19" s="81">
        <v>1.86964</v>
      </c>
      <c r="C19" s="73">
        <v>4.7516400000000001</v>
      </c>
      <c r="D19" s="65">
        <v>2.0815399999999999</v>
      </c>
      <c r="E19" s="48"/>
      <c r="F19" s="81">
        <v>1.3390299999999999</v>
      </c>
      <c r="G19" s="73">
        <v>1.9859</v>
      </c>
      <c r="H19" s="64">
        <v>4.4995200000000004</v>
      </c>
      <c r="I19" s="48"/>
      <c r="J19" s="48"/>
      <c r="K19" s="48"/>
    </row>
    <row r="20" spans="1:11">
      <c r="A20" s="48"/>
      <c r="B20" s="81">
        <v>2.0388600000000001</v>
      </c>
      <c r="C20" s="73">
        <v>2.2838699999999998</v>
      </c>
      <c r="D20" s="65">
        <v>2.1351</v>
      </c>
      <c r="E20" s="48"/>
      <c r="F20" s="81">
        <v>1.56406</v>
      </c>
      <c r="G20" s="73">
        <v>6.7659000000000002</v>
      </c>
      <c r="H20" s="64">
        <v>2.5779200000000002</v>
      </c>
      <c r="I20" s="48"/>
      <c r="J20" s="48"/>
      <c r="K20" s="48"/>
    </row>
    <row r="21" spans="1:11">
      <c r="A21" s="48"/>
      <c r="B21" s="81">
        <v>5.0633900000000001</v>
      </c>
      <c r="C21" s="73">
        <v>3.3440500000000002</v>
      </c>
      <c r="D21" s="65">
        <v>1.51945</v>
      </c>
      <c r="E21" s="48"/>
      <c r="F21" s="81">
        <v>1.3722399999999999</v>
      </c>
      <c r="G21" s="73">
        <v>1.9737199999999999</v>
      </c>
      <c r="H21" s="64">
        <v>2.9533299999999998</v>
      </c>
      <c r="I21" s="48"/>
      <c r="J21" s="48"/>
      <c r="K21" s="48"/>
    </row>
    <row r="22" spans="1:11">
      <c r="A22" s="48"/>
      <c r="B22" s="81">
        <v>3.6240199999999998</v>
      </c>
      <c r="C22" s="73">
        <v>2.49465</v>
      </c>
      <c r="D22" s="65">
        <v>1.5246500000000001</v>
      </c>
      <c r="E22" s="48"/>
      <c r="F22" s="81">
        <v>2.6438299999999999</v>
      </c>
      <c r="G22" s="73">
        <v>7.0014900000000004</v>
      </c>
      <c r="H22" s="64">
        <v>2.5653899999999998</v>
      </c>
      <c r="I22" s="48"/>
      <c r="J22" s="48"/>
      <c r="K22" s="48"/>
    </row>
    <row r="23" spans="1:11">
      <c r="A23" s="48"/>
      <c r="B23" s="81">
        <v>1.9580299999999999</v>
      </c>
      <c r="C23" s="73">
        <v>3.8192300000000001</v>
      </c>
      <c r="D23" s="65">
        <v>2.4367999999999999</v>
      </c>
      <c r="E23" s="48"/>
      <c r="F23" s="81">
        <v>1.3170500000000001</v>
      </c>
      <c r="G23" s="73">
        <v>4.0360800000000001</v>
      </c>
      <c r="H23" s="64">
        <v>2.2021199999999999</v>
      </c>
      <c r="I23" s="48"/>
      <c r="J23" s="48"/>
      <c r="K23" s="48"/>
    </row>
    <row r="24" spans="1:11">
      <c r="A24" s="48"/>
      <c r="B24" s="81">
        <v>1.04436</v>
      </c>
      <c r="C24" s="73">
        <v>2.47106</v>
      </c>
      <c r="D24" s="65">
        <v>1.61941</v>
      </c>
      <c r="E24" s="48"/>
      <c r="F24" s="81">
        <v>1.7136199999999999</v>
      </c>
      <c r="G24" s="73">
        <v>2.45112</v>
      </c>
      <c r="H24" s="64">
        <v>2.3023699999999998</v>
      </c>
      <c r="I24" s="48"/>
      <c r="J24" s="48"/>
      <c r="K24" s="48"/>
    </row>
    <row r="25" spans="1:11">
      <c r="A25" s="48"/>
      <c r="B25" s="81">
        <v>2.1471900000000002</v>
      </c>
      <c r="C25" s="73">
        <v>2.5641400000000001</v>
      </c>
      <c r="D25" s="65">
        <v>4.3127599999999999</v>
      </c>
      <c r="E25" s="48"/>
      <c r="F25" s="81">
        <v>2.1510500000000001</v>
      </c>
      <c r="G25" s="73">
        <v>2.4613200000000002</v>
      </c>
      <c r="H25" s="64">
        <v>2.7824399999999998</v>
      </c>
      <c r="I25" s="48"/>
      <c r="J25" s="48"/>
      <c r="K25" s="48"/>
    </row>
    <row r="26" spans="1:11">
      <c r="A26" s="48"/>
      <c r="B26" s="81">
        <v>1.9338299999999999</v>
      </c>
      <c r="C26" s="73">
        <v>3.8317899999999998</v>
      </c>
      <c r="D26" s="65">
        <v>4.4974100000000004</v>
      </c>
      <c r="E26" s="48"/>
      <c r="F26" s="81">
        <v>1.3632299999999999</v>
      </c>
      <c r="G26" s="73">
        <v>2.9494600000000002</v>
      </c>
      <c r="H26" s="64">
        <v>1.5113399999999999</v>
      </c>
      <c r="I26" s="48"/>
      <c r="J26" s="48"/>
      <c r="K26" s="48"/>
    </row>
    <row r="27" spans="1:11">
      <c r="A27" s="48"/>
      <c r="B27" s="81">
        <v>3.59423</v>
      </c>
      <c r="C27" s="73">
        <v>2.1133199999999999</v>
      </c>
      <c r="D27" s="65">
        <v>2.3151000000000002</v>
      </c>
      <c r="E27" s="48"/>
      <c r="F27" s="81">
        <v>1.2090399999999999</v>
      </c>
      <c r="G27" s="73">
        <v>2.2315399999999999</v>
      </c>
      <c r="H27" s="64">
        <v>1.4327000000000001</v>
      </c>
      <c r="I27" s="48"/>
      <c r="J27" s="48"/>
      <c r="K27" s="48"/>
    </row>
    <row r="28" spans="1:11">
      <c r="A28" s="48"/>
      <c r="B28" s="81">
        <v>1.5044200000000001</v>
      </c>
      <c r="C28" s="73">
        <v>2.7550599999999998</v>
      </c>
      <c r="D28" s="65">
        <v>3.1171899999999999</v>
      </c>
      <c r="E28" s="48"/>
      <c r="F28" s="81">
        <v>4.1199300000000001</v>
      </c>
      <c r="G28" s="73">
        <v>6.0591600000000003</v>
      </c>
      <c r="H28" s="64">
        <v>1.3925799999999999</v>
      </c>
      <c r="I28" s="48"/>
      <c r="J28" s="48"/>
      <c r="K28" s="48"/>
    </row>
    <row r="29" spans="1:11">
      <c r="A29" s="48"/>
      <c r="B29" s="81">
        <v>1.45564</v>
      </c>
      <c r="C29" s="73">
        <v>1.9367799999999999</v>
      </c>
      <c r="D29" s="65">
        <v>3.49051</v>
      </c>
      <c r="E29" s="48"/>
      <c r="F29" s="81">
        <v>2.0541100000000001</v>
      </c>
      <c r="G29" s="73">
        <v>1.77094</v>
      </c>
      <c r="H29" s="64">
        <v>1.4097500000000001</v>
      </c>
      <c r="I29" s="48"/>
      <c r="J29" s="48"/>
      <c r="K29" s="48"/>
    </row>
    <row r="30" spans="1:11">
      <c r="A30" s="48"/>
      <c r="B30" s="81">
        <v>4.1062799999999999</v>
      </c>
      <c r="C30" s="73">
        <v>2.1714799999999999</v>
      </c>
      <c r="D30" s="65">
        <v>2.25441</v>
      </c>
      <c r="E30" s="48"/>
      <c r="F30" s="81">
        <v>2.34259</v>
      </c>
      <c r="G30" s="73">
        <v>2.3559899999999998</v>
      </c>
      <c r="H30" s="64">
        <v>1.60012</v>
      </c>
      <c r="I30" s="48"/>
      <c r="J30" s="48"/>
      <c r="K30" s="48"/>
    </row>
    <row r="31" spans="1:11">
      <c r="A31" s="48"/>
      <c r="B31" s="81">
        <v>1.0408500000000001</v>
      </c>
      <c r="C31" s="73">
        <v>3.0310999999999999</v>
      </c>
      <c r="D31" s="65">
        <v>4.4493499999999999</v>
      </c>
      <c r="E31" s="48"/>
      <c r="F31" s="81">
        <v>2.3424700000000001</v>
      </c>
      <c r="G31" s="73">
        <v>1.3659699999999999</v>
      </c>
      <c r="H31" s="64">
        <v>2.2244999999999999</v>
      </c>
      <c r="I31" s="48"/>
      <c r="J31" s="48"/>
      <c r="K31" s="48"/>
    </row>
    <row r="32" spans="1:11">
      <c r="A32" s="48"/>
      <c r="B32" s="81">
        <v>2.2806999999999999</v>
      </c>
      <c r="C32" s="73">
        <v>2.3434400000000002</v>
      </c>
      <c r="D32" s="65">
        <v>2.8080699999999998</v>
      </c>
      <c r="E32" s="48"/>
      <c r="F32" s="81">
        <v>3.0972499999999998</v>
      </c>
      <c r="G32" s="73">
        <v>3.5597699999999999</v>
      </c>
      <c r="H32" s="64">
        <v>4.2795199999999998</v>
      </c>
      <c r="I32" s="48"/>
      <c r="J32" s="48"/>
      <c r="K32" s="48"/>
    </row>
    <row r="33" spans="1:11">
      <c r="A33" s="48"/>
      <c r="B33" s="81">
        <v>2.6963300000000001</v>
      </c>
      <c r="C33" s="73">
        <v>2.3454999999999999</v>
      </c>
      <c r="D33" s="65">
        <v>4.8221999999999996</v>
      </c>
      <c r="E33" s="48"/>
      <c r="F33" s="81">
        <v>1.5674999999999999</v>
      </c>
      <c r="G33" s="73">
        <v>1.6980200000000001</v>
      </c>
      <c r="H33" s="64">
        <v>1.72384</v>
      </c>
      <c r="I33" s="48"/>
      <c r="J33" s="48"/>
      <c r="K33" s="48"/>
    </row>
    <row r="34" spans="1:11">
      <c r="A34" s="48"/>
      <c r="B34" s="81">
        <v>1.8452999999999999</v>
      </c>
      <c r="C34" s="73">
        <v>2.6421999999999999</v>
      </c>
      <c r="D34" s="65">
        <v>2.0833599999999999</v>
      </c>
      <c r="E34" s="48"/>
      <c r="F34" s="81">
        <v>2.2597700000000001</v>
      </c>
      <c r="G34" s="73">
        <v>3.98278</v>
      </c>
      <c r="H34" s="64">
        <v>1.42879</v>
      </c>
      <c r="I34" s="48"/>
      <c r="J34" s="48"/>
      <c r="K34" s="48"/>
    </row>
    <row r="35" spans="1:11">
      <c r="A35" s="48"/>
      <c r="B35" s="81">
        <v>2.1265399999999999</v>
      </c>
      <c r="C35" s="73">
        <v>3.7516099999999999</v>
      </c>
      <c r="D35" s="65">
        <v>3.70479</v>
      </c>
      <c r="E35" s="48"/>
      <c r="F35" s="81">
        <v>1.1013200000000001</v>
      </c>
      <c r="G35" s="73">
        <v>7.3895</v>
      </c>
      <c r="H35" s="64">
        <v>1.5502499999999999</v>
      </c>
      <c r="I35" s="48"/>
      <c r="J35" s="48"/>
      <c r="K35" s="48"/>
    </row>
    <row r="36" spans="1:11">
      <c r="A36" s="48"/>
      <c r="B36" s="81">
        <v>1.20496</v>
      </c>
      <c r="C36" s="73">
        <v>1.5623199999999999</v>
      </c>
      <c r="D36" s="65">
        <v>2.4267099999999999</v>
      </c>
      <c r="E36" s="48"/>
      <c r="F36" s="81">
        <v>2.08338</v>
      </c>
      <c r="G36" s="73">
        <v>2.8715700000000002</v>
      </c>
      <c r="H36" s="64">
        <v>1.7119599999999999</v>
      </c>
      <c r="I36" s="48"/>
      <c r="J36" s="48"/>
      <c r="K36" s="48"/>
    </row>
    <row r="37" spans="1:11">
      <c r="A37" s="48"/>
      <c r="B37" s="81">
        <v>3.2872699999999999</v>
      </c>
      <c r="C37" s="73">
        <v>2.6152099999999998</v>
      </c>
      <c r="D37" s="65">
        <v>1.6783300000000001</v>
      </c>
      <c r="E37" s="48"/>
      <c r="F37" s="81">
        <v>1.8677999999999999</v>
      </c>
      <c r="G37" s="73">
        <v>2.0001699999999998</v>
      </c>
      <c r="H37" s="64">
        <v>1.63703</v>
      </c>
      <c r="I37" s="48"/>
      <c r="J37" s="48"/>
      <c r="K37" s="48"/>
    </row>
    <row r="38" spans="1:11">
      <c r="A38" s="48"/>
      <c r="B38" s="81">
        <v>2.3171200000000001</v>
      </c>
      <c r="C38" s="73">
        <v>2.4303400000000002</v>
      </c>
      <c r="D38" s="65">
        <v>2.3363800000000001</v>
      </c>
      <c r="E38" s="48"/>
      <c r="F38" s="81">
        <v>1.23542</v>
      </c>
      <c r="G38" s="73">
        <v>1.6213500000000001</v>
      </c>
      <c r="H38" s="64">
        <v>1.1745399999999999</v>
      </c>
      <c r="I38" s="48"/>
      <c r="J38" s="48"/>
      <c r="K38" s="48"/>
    </row>
    <row r="39" spans="1:11">
      <c r="A39" s="48"/>
      <c r="B39" s="81">
        <v>3.8120599999999998</v>
      </c>
      <c r="C39" s="73">
        <v>3.4060199999999998</v>
      </c>
      <c r="D39" s="65">
        <v>2.6619999999999999</v>
      </c>
      <c r="E39" s="48"/>
      <c r="F39" s="81">
        <v>2.2769400000000002</v>
      </c>
      <c r="G39" s="73">
        <v>1.3457399999999999</v>
      </c>
      <c r="H39" s="64">
        <v>3.1855199999999999</v>
      </c>
      <c r="I39" s="48"/>
      <c r="J39" s="48"/>
      <c r="K39" s="48"/>
    </row>
    <row r="40" spans="1:11">
      <c r="A40" s="48"/>
      <c r="B40" s="81">
        <v>1.9533199999999999</v>
      </c>
      <c r="C40" s="73">
        <v>3.1903000000000001</v>
      </c>
      <c r="D40" s="65">
        <v>2.55545</v>
      </c>
      <c r="E40" s="48"/>
      <c r="F40" s="81">
        <v>2.10623</v>
      </c>
      <c r="G40" s="73">
        <v>2.5947200000000001</v>
      </c>
      <c r="H40" s="64">
        <v>2.3950399999999998</v>
      </c>
      <c r="I40" s="48"/>
      <c r="J40" s="48"/>
      <c r="K40" s="48"/>
    </row>
    <row r="41" spans="1:11">
      <c r="A41" s="48"/>
      <c r="B41" s="81">
        <v>2.37934</v>
      </c>
      <c r="C41" s="73">
        <v>2.8490799999999998</v>
      </c>
      <c r="D41" s="65">
        <v>2.9542899999999999</v>
      </c>
      <c r="E41" s="48"/>
      <c r="F41" s="81">
        <v>1.2801899999999999</v>
      </c>
      <c r="G41" s="73">
        <v>1.79023</v>
      </c>
      <c r="H41" s="64">
        <v>2.08432</v>
      </c>
      <c r="I41" s="76"/>
      <c r="J41" s="48"/>
      <c r="K41" s="48"/>
    </row>
    <row r="42" spans="1:11">
      <c r="A42" s="48"/>
      <c r="B42" s="81">
        <v>4.3758299999999997</v>
      </c>
      <c r="C42" s="73">
        <v>2.3388</v>
      </c>
      <c r="D42" s="65">
        <v>2.2601900000000001</v>
      </c>
      <c r="E42" s="48"/>
      <c r="F42" s="81">
        <v>2.4319700000000002</v>
      </c>
      <c r="G42" s="73">
        <v>3.3990800000000001</v>
      </c>
      <c r="H42" s="64">
        <v>1.1645399999999999</v>
      </c>
      <c r="I42" s="76"/>
      <c r="J42" s="48"/>
      <c r="K42" s="48"/>
    </row>
    <row r="43" spans="1:11">
      <c r="A43" s="48"/>
      <c r="B43" s="81">
        <v>4.5366900000000001</v>
      </c>
      <c r="C43" s="73">
        <v>2.7907799999999998</v>
      </c>
      <c r="D43" s="65">
        <v>3.5005700000000002</v>
      </c>
      <c r="E43" s="48"/>
      <c r="F43" s="81">
        <v>1.38422</v>
      </c>
      <c r="G43" s="73">
        <v>2.0400399999999999</v>
      </c>
      <c r="H43" s="64">
        <v>1.51814</v>
      </c>
      <c r="I43" s="76"/>
      <c r="J43" s="48"/>
      <c r="K43" s="48"/>
    </row>
    <row r="44" spans="1:11">
      <c r="A44" s="48"/>
      <c r="B44" s="81">
        <v>1.43649</v>
      </c>
      <c r="C44" s="73">
        <v>3.7176499999999999</v>
      </c>
      <c r="D44" s="65">
        <v>1.79295</v>
      </c>
      <c r="E44" s="48"/>
      <c r="F44" s="81">
        <v>1.98312</v>
      </c>
      <c r="G44" s="73">
        <v>2.5289999999999999</v>
      </c>
      <c r="H44" s="64">
        <v>1.29</v>
      </c>
      <c r="I44" s="76"/>
      <c r="J44" s="48"/>
      <c r="K44" s="48"/>
    </row>
    <row r="45" spans="1:11">
      <c r="A45" s="48"/>
      <c r="B45" s="81">
        <v>4.9396500000000003</v>
      </c>
      <c r="C45" s="73">
        <v>2.2732100000000002</v>
      </c>
      <c r="D45" s="65">
        <v>2.08866</v>
      </c>
      <c r="E45" s="48"/>
      <c r="F45" s="81">
        <v>1.49918</v>
      </c>
      <c r="G45" s="73">
        <v>1.4376199999999999</v>
      </c>
      <c r="H45" s="64">
        <v>1.00118</v>
      </c>
      <c r="I45" s="76"/>
      <c r="J45" s="48"/>
      <c r="K45" s="48"/>
    </row>
    <row r="46" spans="1:11">
      <c r="A46" s="48"/>
      <c r="B46" s="81">
        <v>2.3422499999999999</v>
      </c>
      <c r="C46" s="73">
        <v>2.0442200000000001</v>
      </c>
      <c r="D46" s="65">
        <v>1.9181699999999999</v>
      </c>
      <c r="E46" s="48"/>
      <c r="F46" s="81">
        <v>1.8794999999999999</v>
      </c>
      <c r="G46" s="73">
        <v>2.4972300000000001</v>
      </c>
      <c r="H46" s="64">
        <v>1.00441</v>
      </c>
      <c r="I46" s="76"/>
      <c r="J46" s="48"/>
      <c r="K46" s="48"/>
    </row>
    <row r="47" spans="1:11">
      <c r="A47" s="48"/>
      <c r="B47" s="81">
        <v>1.087</v>
      </c>
      <c r="C47" s="73">
        <v>2.7330899999999998</v>
      </c>
      <c r="D47" s="65">
        <v>4.5151700000000003</v>
      </c>
      <c r="E47" s="48"/>
      <c r="F47" s="81">
        <v>1.0183800000000001</v>
      </c>
      <c r="G47" s="73">
        <v>1.31793</v>
      </c>
      <c r="H47" s="64">
        <v>1.1777200000000001</v>
      </c>
      <c r="I47" s="76"/>
      <c r="J47" s="48"/>
      <c r="K47" s="48"/>
    </row>
    <row r="48" spans="1:11">
      <c r="A48" s="48"/>
      <c r="B48" s="81">
        <v>2.05898</v>
      </c>
      <c r="C48" s="73">
        <v>1.8092200000000001</v>
      </c>
      <c r="D48" s="65">
        <v>1.7337400000000001</v>
      </c>
      <c r="E48" s="48"/>
      <c r="F48" s="81">
        <v>1.10039</v>
      </c>
      <c r="G48" s="73">
        <v>2.3210099999999998</v>
      </c>
      <c r="H48" s="64">
        <v>1.79339</v>
      </c>
      <c r="I48" s="76"/>
      <c r="J48" s="48"/>
      <c r="K48" s="48"/>
    </row>
    <row r="49" spans="1:11">
      <c r="A49" s="48"/>
      <c r="B49" s="81">
        <v>1.4491000000000001</v>
      </c>
      <c r="C49" s="73">
        <v>3.2914300000000001</v>
      </c>
      <c r="D49" s="65">
        <v>2.45235</v>
      </c>
      <c r="E49" s="48"/>
      <c r="F49" s="81">
        <v>1.5570299999999999</v>
      </c>
      <c r="G49" s="73">
        <v>4.0585599999999999</v>
      </c>
      <c r="H49" s="64">
        <v>1.38398</v>
      </c>
      <c r="I49" s="76"/>
      <c r="J49" s="48"/>
      <c r="K49" s="48"/>
    </row>
    <row r="50" spans="1:11">
      <c r="A50" s="48"/>
      <c r="B50" s="81">
        <v>1.32931</v>
      </c>
      <c r="C50" s="73">
        <v>2.8412099999999998</v>
      </c>
      <c r="D50" s="65">
        <v>1.6806700000000001</v>
      </c>
      <c r="E50" s="48"/>
      <c r="F50" s="81">
        <v>1.38825</v>
      </c>
      <c r="G50" s="73">
        <v>2.1996899999999999</v>
      </c>
      <c r="H50" s="64">
        <v>1.96835</v>
      </c>
      <c r="I50" s="76"/>
      <c r="J50" s="48"/>
      <c r="K50" s="48"/>
    </row>
    <row r="51" spans="1:11">
      <c r="A51" s="48"/>
      <c r="B51" s="81">
        <v>1.01142</v>
      </c>
      <c r="C51" s="73">
        <v>1.8105899999999999</v>
      </c>
      <c r="D51" s="65">
        <v>3.15842</v>
      </c>
      <c r="E51" s="48"/>
      <c r="F51" s="81">
        <v>1.3409</v>
      </c>
      <c r="G51" s="73">
        <v>1.8435699999999999</v>
      </c>
      <c r="H51" s="64">
        <v>1.7026300000000001</v>
      </c>
      <c r="I51" s="76"/>
      <c r="J51" s="48"/>
      <c r="K51" s="48"/>
    </row>
    <row r="52" spans="1:11">
      <c r="A52" s="48"/>
      <c r="B52" s="81">
        <v>2.68994</v>
      </c>
      <c r="C52" s="73">
        <v>1.95034</v>
      </c>
      <c r="D52" s="65">
        <v>2.6415899999999999</v>
      </c>
      <c r="E52" s="48"/>
      <c r="F52" s="81">
        <v>1.53847</v>
      </c>
      <c r="G52" s="73">
        <v>3.6838899999999999</v>
      </c>
      <c r="H52" s="64">
        <v>1.1311199999999999</v>
      </c>
      <c r="I52" s="76"/>
      <c r="J52" s="48"/>
      <c r="K52" s="48"/>
    </row>
    <row r="53" spans="1:11">
      <c r="A53" s="48"/>
      <c r="B53" s="81">
        <v>2.78809</v>
      </c>
      <c r="C53" s="73">
        <v>8.9073600000000006</v>
      </c>
      <c r="D53" s="65">
        <v>3.70397</v>
      </c>
      <c r="E53" s="48"/>
      <c r="F53" s="81">
        <v>1.15303</v>
      </c>
      <c r="G53" s="73">
        <v>1.8640600000000001</v>
      </c>
      <c r="H53" s="64">
        <v>1.3845499999999999</v>
      </c>
      <c r="I53" s="76"/>
      <c r="J53" s="48"/>
      <c r="K53" s="48"/>
    </row>
    <row r="54" spans="1:11">
      <c r="A54" s="48"/>
      <c r="B54" s="81">
        <v>1.42994</v>
      </c>
      <c r="C54" s="73">
        <v>3.4723999999999999</v>
      </c>
      <c r="D54" s="65">
        <v>3.75373</v>
      </c>
      <c r="E54" s="48"/>
      <c r="F54" s="81">
        <v>1.4234</v>
      </c>
      <c r="G54" s="73">
        <v>2.4048500000000002</v>
      </c>
      <c r="H54" s="64">
        <v>1.5630299999999999</v>
      </c>
      <c r="I54" s="76"/>
      <c r="J54" s="48"/>
      <c r="K54" s="48"/>
    </row>
    <row r="55" spans="1:11">
      <c r="A55" s="48"/>
      <c r="B55" s="81">
        <v>1.28796</v>
      </c>
      <c r="C55" s="73">
        <v>2.66669</v>
      </c>
      <c r="D55" s="65">
        <v>3.0083000000000002</v>
      </c>
      <c r="E55" s="48"/>
      <c r="F55" s="81">
        <v>1.60833</v>
      </c>
      <c r="G55" s="73">
        <v>7.2598200000000004</v>
      </c>
      <c r="H55" s="64">
        <v>1.3848100000000001</v>
      </c>
      <c r="I55" s="76"/>
      <c r="J55" s="48"/>
      <c r="K55" s="48"/>
    </row>
    <row r="56" spans="1:11">
      <c r="A56" s="48"/>
      <c r="B56" s="81">
        <v>1.0772600000000001</v>
      </c>
      <c r="C56" s="73">
        <v>1.3157700000000001</v>
      </c>
      <c r="D56" s="65">
        <v>1.3289299999999999</v>
      </c>
      <c r="E56" s="48"/>
      <c r="F56" s="81">
        <v>1.11768</v>
      </c>
      <c r="G56" s="73">
        <v>2.5451100000000002</v>
      </c>
      <c r="H56" s="64">
        <v>1.87975</v>
      </c>
      <c r="I56" s="76"/>
      <c r="J56" s="48"/>
      <c r="K56" s="48"/>
    </row>
    <row r="57" spans="1:11">
      <c r="A57" s="48"/>
      <c r="B57" s="81">
        <v>1.6669700000000001</v>
      </c>
      <c r="C57" s="73">
        <v>2.0312600000000001</v>
      </c>
      <c r="D57" s="65">
        <v>1.2540199999999999</v>
      </c>
      <c r="E57" s="48"/>
      <c r="F57" s="81">
        <v>1.63846</v>
      </c>
      <c r="G57" s="73">
        <v>3.7679800000000001</v>
      </c>
      <c r="H57" s="64">
        <v>1.8441099999999999</v>
      </c>
      <c r="I57" s="76"/>
      <c r="J57" s="48"/>
      <c r="K57" s="48"/>
    </row>
    <row r="58" spans="1:11">
      <c r="A58" s="48"/>
      <c r="B58" s="81">
        <v>1.3681000000000001</v>
      </c>
      <c r="C58" s="73">
        <v>1.7530399999999999</v>
      </c>
      <c r="D58" s="65">
        <v>3.2416800000000001</v>
      </c>
      <c r="E58" s="48"/>
      <c r="F58" s="81">
        <v>1.21</v>
      </c>
      <c r="G58" s="73">
        <v>2.38856</v>
      </c>
      <c r="H58" s="64">
        <v>1.7531099999999999</v>
      </c>
      <c r="I58" s="48"/>
      <c r="J58" s="48"/>
      <c r="K58" s="48"/>
    </row>
    <row r="59" spans="1:11">
      <c r="A59" s="48"/>
      <c r="B59" s="81">
        <v>2.17035</v>
      </c>
      <c r="C59" s="73">
        <v>1.81701</v>
      </c>
      <c r="D59" s="65">
        <v>1.83586</v>
      </c>
      <c r="E59" s="48"/>
      <c r="F59" s="81">
        <v>1.07437</v>
      </c>
      <c r="G59" s="73">
        <v>1.43459</v>
      </c>
      <c r="H59" s="64">
        <v>1.5716000000000001</v>
      </c>
      <c r="I59" s="48"/>
      <c r="J59" s="48"/>
      <c r="K59" s="48"/>
    </row>
    <row r="60" spans="1:11">
      <c r="A60" s="48"/>
      <c r="B60" s="81">
        <v>1.3292600000000001</v>
      </c>
      <c r="C60" s="73">
        <v>1.3653599999999999</v>
      </c>
      <c r="D60" s="65">
        <v>4.9975800000000001</v>
      </c>
      <c r="E60" s="48"/>
      <c r="F60" s="81">
        <v>2.4237000000000002</v>
      </c>
      <c r="G60" s="73">
        <v>2.1218499999999998</v>
      </c>
      <c r="H60" s="64">
        <v>1.94506</v>
      </c>
      <c r="I60" s="48"/>
      <c r="J60" s="48"/>
      <c r="K60" s="48"/>
    </row>
    <row r="61" spans="1:11">
      <c r="A61" s="48"/>
      <c r="B61" s="81">
        <v>1.47295</v>
      </c>
      <c r="C61" s="73">
        <v>1.3475999999999999</v>
      </c>
      <c r="D61" s="65">
        <v>2.82843</v>
      </c>
      <c r="E61" s="48"/>
      <c r="F61" s="81">
        <v>2.9017400000000002</v>
      </c>
      <c r="G61" s="73">
        <v>1.0307200000000001</v>
      </c>
      <c r="H61" s="64">
        <v>2.04948</v>
      </c>
      <c r="I61" s="48"/>
      <c r="J61" s="48"/>
      <c r="K61" s="48"/>
    </row>
    <row r="62" spans="1:11">
      <c r="A62" s="48"/>
      <c r="B62" s="81">
        <v>1.6451</v>
      </c>
      <c r="C62" s="73">
        <v>2.01505</v>
      </c>
      <c r="D62" s="65">
        <v>3.5950700000000002</v>
      </c>
      <c r="E62" s="48"/>
      <c r="F62" s="81">
        <v>2.0358100000000001</v>
      </c>
      <c r="G62" s="73">
        <v>6.1556199999999999</v>
      </c>
      <c r="H62" s="64">
        <v>1.14568</v>
      </c>
      <c r="I62" s="48"/>
      <c r="J62" s="48"/>
      <c r="K62" s="48"/>
    </row>
    <row r="63" spans="1:11">
      <c r="A63" s="48"/>
      <c r="B63" s="81">
        <v>2.9613100000000001</v>
      </c>
      <c r="C63" s="73">
        <v>2.7412399999999999</v>
      </c>
      <c r="D63" s="65">
        <v>2.7955399999999999</v>
      </c>
      <c r="E63" s="48"/>
      <c r="F63" s="81">
        <v>2.6027100000000001</v>
      </c>
      <c r="G63" s="73">
        <v>2.2301500000000001</v>
      </c>
      <c r="H63" s="64">
        <v>1.2877400000000001</v>
      </c>
      <c r="I63" s="48"/>
      <c r="J63" s="48"/>
      <c r="K63" s="48"/>
    </row>
    <row r="64" spans="1:11">
      <c r="A64" s="48"/>
      <c r="B64" s="81">
        <v>1.87476</v>
      </c>
      <c r="C64" s="73">
        <v>3.1968999999999999</v>
      </c>
      <c r="D64" s="65">
        <v>4.6016000000000004</v>
      </c>
      <c r="E64" s="48"/>
      <c r="F64" s="81">
        <v>2.1821299999999999</v>
      </c>
      <c r="G64" s="73">
        <v>1.85189</v>
      </c>
      <c r="H64" s="64">
        <v>1.1605700000000001</v>
      </c>
      <c r="I64" s="48"/>
      <c r="J64" s="48"/>
      <c r="K64" s="48"/>
    </row>
    <row r="65" spans="1:11">
      <c r="A65" s="48"/>
      <c r="B65" s="81">
        <v>1.84022</v>
      </c>
      <c r="C65" s="73">
        <v>2.44896</v>
      </c>
      <c r="D65" s="65">
        <v>3.5365000000000002</v>
      </c>
      <c r="E65" s="48"/>
      <c r="F65" s="81">
        <v>2.2387000000000001</v>
      </c>
      <c r="G65" s="73">
        <v>2.5002499999999999</v>
      </c>
      <c r="H65" s="64">
        <v>2.0304099999999998</v>
      </c>
      <c r="I65" s="48"/>
      <c r="J65" s="48"/>
      <c r="K65" s="48"/>
    </row>
    <row r="66" spans="1:11">
      <c r="A66" s="48"/>
      <c r="B66" s="81">
        <v>1.23224</v>
      </c>
      <c r="C66" s="73">
        <v>2.8031899999999998</v>
      </c>
      <c r="D66" s="65">
        <v>2.8522099999999999</v>
      </c>
      <c r="E66" s="48"/>
      <c r="F66" s="81">
        <v>1.95147</v>
      </c>
      <c r="G66" s="73">
        <v>2.1848800000000002</v>
      </c>
      <c r="H66" s="64">
        <v>1.5220199999999999</v>
      </c>
      <c r="I66" s="48"/>
      <c r="J66" s="48"/>
      <c r="K66" s="48"/>
    </row>
    <row r="67" spans="1:11">
      <c r="A67" s="48"/>
      <c r="B67" s="81">
        <v>2.4325100000000002</v>
      </c>
      <c r="C67" s="73">
        <v>4.9672900000000002</v>
      </c>
      <c r="D67" s="65">
        <v>2.49247</v>
      </c>
      <c r="E67" s="48"/>
      <c r="F67" s="81">
        <v>2.19455</v>
      </c>
      <c r="G67" s="73">
        <v>3.2541099999999998</v>
      </c>
      <c r="H67" s="64">
        <v>1.2617100000000001</v>
      </c>
      <c r="I67" s="48"/>
      <c r="J67" s="48"/>
      <c r="K67" s="48"/>
    </row>
    <row r="68" spans="1:11">
      <c r="A68" s="48"/>
      <c r="B68" s="81">
        <v>1.26579</v>
      </c>
      <c r="C68" s="73">
        <v>4.2979700000000003</v>
      </c>
      <c r="D68" s="65">
        <v>2.9785699999999999</v>
      </c>
      <c r="E68" s="48"/>
      <c r="F68" s="81">
        <v>2.09436</v>
      </c>
      <c r="G68" s="73">
        <v>2.0195799999999999</v>
      </c>
      <c r="H68" s="64">
        <v>1.2829699999999999</v>
      </c>
      <c r="I68" s="48"/>
      <c r="J68" s="48"/>
      <c r="K68" s="48"/>
    </row>
    <row r="69" spans="1:11">
      <c r="A69" s="48"/>
      <c r="B69" s="81">
        <v>1.97228</v>
      </c>
      <c r="C69" s="73">
        <v>1.7844899999999999</v>
      </c>
      <c r="D69" s="65">
        <v>3.4739800000000001</v>
      </c>
      <c r="E69" s="48"/>
      <c r="F69" s="81">
        <v>1.4781299999999999</v>
      </c>
      <c r="G69" s="73">
        <v>1.1270199999999999</v>
      </c>
      <c r="H69" s="64">
        <v>1.9947900000000001</v>
      </c>
      <c r="I69" s="48"/>
      <c r="J69" s="48"/>
      <c r="K69" s="48"/>
    </row>
    <row r="70" spans="1:11">
      <c r="A70" s="48"/>
      <c r="B70" s="81">
        <v>2.0244900000000001</v>
      </c>
      <c r="C70" s="73">
        <v>2.1943199999999998</v>
      </c>
      <c r="D70" s="65">
        <v>2.82551</v>
      </c>
      <c r="E70" s="48"/>
      <c r="F70" s="81">
        <v>1.6905300000000001</v>
      </c>
      <c r="G70" s="73">
        <v>1.3268899999999999</v>
      </c>
      <c r="H70" s="64">
        <v>1.3823700000000001</v>
      </c>
      <c r="I70" s="48"/>
      <c r="J70" s="48"/>
      <c r="K70" s="48"/>
    </row>
    <row r="71" spans="1:11">
      <c r="A71" s="48"/>
      <c r="B71" s="81">
        <v>1.19814</v>
      </c>
      <c r="C71" s="73">
        <v>2.4190399999999999</v>
      </c>
      <c r="D71" s="65">
        <v>2.1490800000000001</v>
      </c>
      <c r="E71" s="48"/>
      <c r="F71" s="81">
        <v>2.0401500000000001</v>
      </c>
      <c r="G71" s="73">
        <v>2.3827099999999999</v>
      </c>
      <c r="H71" s="64">
        <v>1.3129500000000001</v>
      </c>
      <c r="I71" s="48"/>
      <c r="J71" s="48"/>
      <c r="K71" s="48"/>
    </row>
    <row r="72" spans="1:11">
      <c r="A72" s="48"/>
      <c r="B72" s="81">
        <v>1.5048600000000001</v>
      </c>
      <c r="C72" s="73">
        <v>2.9279199999999999</v>
      </c>
      <c r="D72" s="65">
        <v>3.66039</v>
      </c>
      <c r="E72" s="48"/>
      <c r="F72" s="81">
        <v>2.43452</v>
      </c>
      <c r="G72" s="73">
        <v>2.5831200000000001</v>
      </c>
      <c r="H72" s="64">
        <v>1.3633900000000001</v>
      </c>
      <c r="I72" s="48"/>
      <c r="J72" s="48"/>
      <c r="K72" s="48"/>
    </row>
    <row r="73" spans="1:11">
      <c r="A73" s="48"/>
      <c r="B73" s="81">
        <v>1.3028500000000001</v>
      </c>
      <c r="C73" s="73">
        <v>9.4393499999999992</v>
      </c>
      <c r="D73" s="65">
        <v>2.4243800000000002</v>
      </c>
      <c r="E73" s="48"/>
      <c r="F73" s="81">
        <v>1.8806099999999999</v>
      </c>
      <c r="G73" s="73">
        <v>5.7020900000000001</v>
      </c>
      <c r="H73" s="64">
        <v>1.07881</v>
      </c>
      <c r="I73" s="48"/>
      <c r="J73" s="48"/>
      <c r="K73" s="48"/>
    </row>
    <row r="74" spans="1:11">
      <c r="A74" s="48"/>
      <c r="B74" s="81">
        <v>1.2994600000000001</v>
      </c>
      <c r="C74" s="73">
        <v>2.6401699999999999</v>
      </c>
      <c r="D74" s="65">
        <v>2.7200099999999998</v>
      </c>
      <c r="E74" s="48"/>
      <c r="F74" s="81">
        <v>2.16364</v>
      </c>
      <c r="G74" s="73">
        <v>2.92536</v>
      </c>
      <c r="H74" s="64">
        <v>1.23108</v>
      </c>
      <c r="I74" s="48"/>
      <c r="J74" s="48"/>
      <c r="K74" s="48"/>
    </row>
    <row r="75" spans="1:11">
      <c r="A75" s="48"/>
      <c r="B75" s="81">
        <v>1.2440500000000001</v>
      </c>
      <c r="C75" s="73">
        <v>1.82169</v>
      </c>
      <c r="D75" s="65">
        <v>3.5355699999999999</v>
      </c>
      <c r="E75" s="48"/>
      <c r="F75" s="81">
        <v>2.3085300000000002</v>
      </c>
      <c r="G75" s="73">
        <v>2.5837599999999998</v>
      </c>
      <c r="H75" s="64">
        <v>1.1169899999999999</v>
      </c>
      <c r="I75" s="48"/>
      <c r="J75" s="48"/>
      <c r="K75" s="48"/>
    </row>
    <row r="76" spans="1:11">
      <c r="A76" s="48"/>
      <c r="B76" s="81">
        <v>1.71601</v>
      </c>
      <c r="C76" s="73">
        <v>2.2394699999999998</v>
      </c>
      <c r="D76" s="65">
        <v>4.4217399999999998</v>
      </c>
      <c r="E76" s="48"/>
      <c r="F76" s="81">
        <v>1.97177</v>
      </c>
      <c r="G76" s="73">
        <v>3.30369</v>
      </c>
      <c r="H76" s="64">
        <v>1.18719</v>
      </c>
      <c r="I76" s="48"/>
      <c r="J76" s="48"/>
      <c r="K76" s="48"/>
    </row>
    <row r="77" spans="1:11">
      <c r="A77" s="48"/>
      <c r="B77" s="81">
        <v>3.6903899999999998</v>
      </c>
      <c r="C77" s="73">
        <v>3.2275800000000001</v>
      </c>
      <c r="D77" s="65">
        <v>2.6438899999999999</v>
      </c>
      <c r="E77" s="48"/>
      <c r="F77" s="81">
        <v>1.2519199999999999</v>
      </c>
      <c r="G77" s="73">
        <v>2.1097899999999998</v>
      </c>
      <c r="H77" s="64">
        <v>1.5765400000000001</v>
      </c>
      <c r="I77" s="48"/>
      <c r="J77" s="48"/>
      <c r="K77" s="48"/>
    </row>
    <row r="78" spans="1:11">
      <c r="A78" s="48"/>
      <c r="B78" s="81">
        <v>1.45652</v>
      </c>
      <c r="C78" s="73">
        <v>2.3807</v>
      </c>
      <c r="D78" s="65">
        <v>2.0971600000000001</v>
      </c>
      <c r="E78" s="48"/>
      <c r="F78" s="81">
        <v>2.0674700000000001</v>
      </c>
      <c r="G78" s="73">
        <v>3.2095699999999998</v>
      </c>
      <c r="H78" s="64">
        <v>1.514</v>
      </c>
      <c r="I78" s="48"/>
      <c r="J78" s="48"/>
      <c r="K78" s="48"/>
    </row>
    <row r="79" spans="1:11">
      <c r="A79" s="48"/>
      <c r="B79" s="81">
        <v>1.2233700000000001</v>
      </c>
      <c r="C79" s="73">
        <v>1.9025799999999999</v>
      </c>
      <c r="D79" s="65">
        <v>2.0891199999999999</v>
      </c>
      <c r="E79" s="48"/>
      <c r="F79" s="81">
        <v>2.2442899999999999</v>
      </c>
      <c r="G79" s="73">
        <v>1.61717</v>
      </c>
      <c r="H79" s="64">
        <v>2.9424399999999999</v>
      </c>
      <c r="I79" s="48"/>
      <c r="J79" s="48"/>
      <c r="K79" s="48"/>
    </row>
    <row r="80" spans="1:11">
      <c r="A80" s="48"/>
      <c r="B80" s="81">
        <v>1.22255</v>
      </c>
      <c r="C80" s="73">
        <v>3.2200799999999998</v>
      </c>
      <c r="D80" s="65">
        <v>4.9615</v>
      </c>
      <c r="E80" s="48"/>
      <c r="F80" s="81">
        <v>1.7186900000000001</v>
      </c>
      <c r="G80" s="73">
        <v>1.33003</v>
      </c>
      <c r="H80" s="64">
        <v>1.5383100000000001</v>
      </c>
      <c r="I80" s="48"/>
      <c r="J80" s="48"/>
      <c r="K80" s="48"/>
    </row>
    <row r="81" spans="1:11">
      <c r="A81" s="48"/>
      <c r="B81" s="81">
        <v>1.22027</v>
      </c>
      <c r="C81" s="73">
        <v>2.17245</v>
      </c>
      <c r="D81" s="65">
        <v>1.04358</v>
      </c>
      <c r="E81" s="48"/>
      <c r="F81" s="81">
        <v>1.6803399999999999</v>
      </c>
      <c r="G81" s="73">
        <v>1.29619</v>
      </c>
      <c r="H81" s="64">
        <v>1.0477700000000001</v>
      </c>
      <c r="I81" s="48"/>
      <c r="J81" s="48"/>
      <c r="K81" s="48"/>
    </row>
    <row r="82" spans="1:11">
      <c r="A82" s="48"/>
      <c r="B82" s="81">
        <v>1.38592</v>
      </c>
      <c r="C82" s="73">
        <v>1.6702699999999999</v>
      </c>
      <c r="D82" s="65">
        <v>2.91153</v>
      </c>
      <c r="E82" s="48"/>
      <c r="F82" s="81">
        <v>1.86195</v>
      </c>
      <c r="G82" s="73">
        <v>3.3029500000000001</v>
      </c>
      <c r="H82" s="64">
        <v>1.0324199999999999</v>
      </c>
      <c r="I82" s="48"/>
      <c r="J82" s="48"/>
      <c r="K82" s="48"/>
    </row>
    <row r="83" spans="1:11">
      <c r="A83" s="48"/>
      <c r="B83" s="81">
        <v>2.7243599999999999</v>
      </c>
      <c r="C83" s="73">
        <v>2.1279599999999999</v>
      </c>
      <c r="D83" s="65">
        <v>1.6294999999999999</v>
      </c>
      <c r="E83" s="48"/>
      <c r="F83" s="81">
        <v>1.85697</v>
      </c>
      <c r="G83" s="73">
        <v>2.2951600000000001</v>
      </c>
      <c r="H83" s="64">
        <v>1.2542599999999999</v>
      </c>
      <c r="I83" s="48"/>
      <c r="J83" s="48"/>
      <c r="K83" s="48"/>
    </row>
    <row r="84" spans="1:11">
      <c r="A84" s="48"/>
      <c r="B84" s="81">
        <v>1.31911</v>
      </c>
      <c r="C84" s="73">
        <v>2.5306299999999999</v>
      </c>
      <c r="D84" s="65">
        <v>4.1826600000000003</v>
      </c>
      <c r="E84" s="48"/>
      <c r="F84" s="81">
        <v>1.1482600000000001</v>
      </c>
      <c r="G84" s="73">
        <v>5.8026200000000001</v>
      </c>
      <c r="H84" s="64">
        <v>1.46438</v>
      </c>
      <c r="I84" s="48"/>
      <c r="J84" s="48"/>
      <c r="K84" s="77"/>
    </row>
    <row r="85" spans="1:11">
      <c r="A85" s="48"/>
      <c r="B85" s="81">
        <v>1.7487699999999999</v>
      </c>
      <c r="C85" s="73">
        <v>2.2489599999999998</v>
      </c>
      <c r="D85" s="65">
        <v>3.33419</v>
      </c>
      <c r="E85" s="48"/>
      <c r="F85" s="81">
        <v>1.71268</v>
      </c>
      <c r="G85" s="73">
        <v>2.3683800000000002</v>
      </c>
      <c r="H85" s="65"/>
      <c r="I85" s="48"/>
      <c r="J85" s="48"/>
      <c r="K85" s="77"/>
    </row>
    <row r="86" spans="1:11">
      <c r="A86" s="48"/>
      <c r="B86" s="81">
        <v>2.1026899999999999</v>
      </c>
      <c r="C86" s="73">
        <v>2.2707700000000002</v>
      </c>
      <c r="D86" s="65">
        <v>4.6074000000000002</v>
      </c>
      <c r="E86" s="48"/>
      <c r="F86" s="81">
        <v>1.1605700000000001</v>
      </c>
      <c r="G86" s="73">
        <v>1.4671000000000001</v>
      </c>
      <c r="H86" s="65"/>
      <c r="I86" s="48"/>
      <c r="J86" s="48"/>
      <c r="K86" s="77"/>
    </row>
    <row r="87" spans="1:11">
      <c r="A87" s="48"/>
      <c r="B87" s="81">
        <v>1.47933</v>
      </c>
      <c r="C87" s="73">
        <v>2.8107099999999998</v>
      </c>
      <c r="D87" s="65">
        <v>2.4921700000000002</v>
      </c>
      <c r="E87" s="48"/>
      <c r="F87" s="81">
        <v>1.0646</v>
      </c>
      <c r="G87" s="73">
        <v>1.27668</v>
      </c>
      <c r="H87" s="65"/>
      <c r="I87" s="48"/>
      <c r="J87" s="48"/>
      <c r="K87" s="77"/>
    </row>
    <row r="88" spans="1:11">
      <c r="A88" s="48"/>
      <c r="B88" s="81">
        <v>1.9202699999999999</v>
      </c>
      <c r="C88" s="73">
        <v>1.60195</v>
      </c>
      <c r="D88" s="65">
        <v>2.6129099999999998</v>
      </c>
      <c r="E88" s="48"/>
      <c r="F88" s="81">
        <v>1.41523</v>
      </c>
      <c r="G88" s="73">
        <v>1.7804800000000001</v>
      </c>
      <c r="H88" s="65"/>
      <c r="I88" s="48"/>
      <c r="J88" s="48"/>
      <c r="K88" s="77"/>
    </row>
    <row r="89" spans="1:11">
      <c r="A89" s="48"/>
      <c r="B89" s="81">
        <v>2.28138</v>
      </c>
      <c r="C89" s="73">
        <v>1.67259</v>
      </c>
      <c r="D89" s="65">
        <v>2.47756</v>
      </c>
      <c r="E89" s="48"/>
      <c r="F89" s="81">
        <v>1.85398</v>
      </c>
      <c r="G89" s="73">
        <v>1.8519600000000001</v>
      </c>
      <c r="H89" s="65"/>
      <c r="I89" s="48"/>
      <c r="J89" s="48"/>
      <c r="K89" s="77"/>
    </row>
    <row r="90" spans="1:11">
      <c r="A90" s="48"/>
      <c r="B90" s="81">
        <v>1.6754</v>
      </c>
      <c r="C90" s="73">
        <v>1.8377600000000001</v>
      </c>
      <c r="D90" s="65">
        <v>2.3807499999999999</v>
      </c>
      <c r="E90" s="48"/>
      <c r="F90" s="81">
        <v>2.1956600000000002</v>
      </c>
      <c r="G90" s="73">
        <v>2.2705899999999999</v>
      </c>
      <c r="H90" s="65"/>
      <c r="I90" s="48"/>
      <c r="J90" s="48"/>
      <c r="K90" s="77"/>
    </row>
    <row r="91" spans="1:11">
      <c r="A91" s="48"/>
      <c r="B91" s="81">
        <v>1.93377</v>
      </c>
      <c r="C91" s="73">
        <v>1.4395899999999999</v>
      </c>
      <c r="D91" s="65">
        <v>3.6826300000000001</v>
      </c>
      <c r="E91" s="48"/>
      <c r="F91" s="81">
        <v>1.13785</v>
      </c>
      <c r="G91" s="73">
        <v>1.0859099999999999</v>
      </c>
      <c r="H91" s="65"/>
      <c r="I91" s="48"/>
      <c r="J91" s="48"/>
      <c r="K91" s="77"/>
    </row>
    <row r="92" spans="1:11">
      <c r="A92" s="48"/>
      <c r="B92" s="81">
        <v>1.4392400000000001</v>
      </c>
      <c r="C92" s="73">
        <v>2.2321</v>
      </c>
      <c r="D92" s="65">
        <v>1.69276</v>
      </c>
      <c r="E92" s="48"/>
      <c r="F92" s="81">
        <v>1.2998000000000001</v>
      </c>
      <c r="G92" s="73">
        <v>2.4339599999999999</v>
      </c>
      <c r="H92" s="65"/>
      <c r="I92" s="48"/>
      <c r="J92" s="48"/>
      <c r="K92" s="77"/>
    </row>
    <row r="93" spans="1:11">
      <c r="A93" s="48"/>
      <c r="B93" s="81">
        <v>1.23986</v>
      </c>
      <c r="C93" s="73">
        <v>2.52135</v>
      </c>
      <c r="D93" s="65">
        <v>3.5528900000000001</v>
      </c>
      <c r="E93" s="48"/>
      <c r="F93" s="81">
        <v>1.5204500000000001</v>
      </c>
      <c r="G93" s="73">
        <v>1.72281</v>
      </c>
      <c r="H93" s="65"/>
      <c r="I93" s="48"/>
      <c r="J93" s="48"/>
      <c r="K93" s="77"/>
    </row>
    <row r="94" spans="1:11">
      <c r="A94" s="48"/>
      <c r="B94" s="81">
        <v>1.42204</v>
      </c>
      <c r="C94" s="73">
        <v>1.60883</v>
      </c>
      <c r="D94" s="65">
        <v>1.7126600000000001</v>
      </c>
      <c r="E94" s="48"/>
      <c r="F94" s="81">
        <v>1.0526599999999999</v>
      </c>
      <c r="G94" s="73">
        <v>3.3501500000000002</v>
      </c>
      <c r="H94" s="65"/>
      <c r="I94" s="48"/>
      <c r="J94" s="48"/>
      <c r="K94" s="77"/>
    </row>
    <row r="95" spans="1:11">
      <c r="A95" s="48"/>
      <c r="B95" s="81">
        <v>1.0487899999999999</v>
      </c>
      <c r="C95" s="73">
        <v>1.23108</v>
      </c>
      <c r="D95" s="65">
        <v>1.4336199999999999</v>
      </c>
      <c r="E95" s="48"/>
      <c r="F95" s="81">
        <v>1.30568</v>
      </c>
      <c r="G95" s="73">
        <v>3.04799</v>
      </c>
      <c r="H95" s="65"/>
      <c r="I95" s="48"/>
      <c r="J95" s="48"/>
      <c r="K95" s="77"/>
    </row>
    <row r="96" spans="1:11">
      <c r="A96" s="48"/>
      <c r="B96" s="81">
        <v>1.5131600000000001</v>
      </c>
      <c r="C96" s="73">
        <v>5.34734</v>
      </c>
      <c r="D96" s="65">
        <v>2.673</v>
      </c>
      <c r="E96" s="48"/>
      <c r="F96" s="81">
        <v>1.28281</v>
      </c>
      <c r="G96" s="73">
        <v>2.2657699999999998</v>
      </c>
      <c r="H96" s="65"/>
      <c r="I96" s="48"/>
      <c r="J96" s="48"/>
      <c r="K96" s="77"/>
    </row>
    <row r="97" spans="1:11">
      <c r="A97" s="48"/>
      <c r="B97" s="81">
        <v>1.3168899999999999</v>
      </c>
      <c r="C97" s="73">
        <v>1.6231100000000001</v>
      </c>
      <c r="D97" s="65">
        <v>2.7679299999999998</v>
      </c>
      <c r="E97" s="48"/>
      <c r="F97" s="81">
        <v>1.51111</v>
      </c>
      <c r="G97" s="73">
        <v>2.55789</v>
      </c>
      <c r="H97" s="65"/>
      <c r="I97" s="48"/>
      <c r="J97" s="48"/>
      <c r="K97" s="77"/>
    </row>
    <row r="98" spans="1:11">
      <c r="A98" s="48"/>
      <c r="B98" s="81">
        <v>1.0559799999999999</v>
      </c>
      <c r="C98" s="73">
        <v>1.9562900000000001</v>
      </c>
      <c r="D98" s="65">
        <v>3.1682700000000001</v>
      </c>
      <c r="E98" s="48"/>
      <c r="F98" s="81">
        <v>1.27173</v>
      </c>
      <c r="G98" s="73">
        <v>2.0036299999999998</v>
      </c>
      <c r="H98" s="65"/>
      <c r="I98" s="48"/>
      <c r="J98" s="48"/>
      <c r="K98" s="77"/>
    </row>
    <row r="99" spans="1:11">
      <c r="A99" s="48"/>
      <c r="B99" s="81">
        <v>1.6911499999999999</v>
      </c>
      <c r="C99" s="73">
        <v>1.5426800000000001</v>
      </c>
      <c r="D99" s="65">
        <v>2.6747200000000002</v>
      </c>
      <c r="E99" s="48"/>
      <c r="F99" s="81">
        <v>1.97153</v>
      </c>
      <c r="G99" s="73">
        <v>3.0868199999999999</v>
      </c>
      <c r="H99" s="65"/>
      <c r="I99" s="48"/>
      <c r="J99" s="48"/>
      <c r="K99" s="77"/>
    </row>
    <row r="100" spans="1:11">
      <c r="A100" s="48"/>
      <c r="B100" s="81">
        <v>2.4660600000000001</v>
      </c>
      <c r="C100" s="73">
        <v>1.44217</v>
      </c>
      <c r="D100" s="65">
        <v>4.1786500000000002</v>
      </c>
      <c r="E100" s="48"/>
      <c r="F100" s="81">
        <v>1.40276</v>
      </c>
      <c r="G100" s="73">
        <v>3.0846399999999998</v>
      </c>
      <c r="H100" s="65"/>
      <c r="I100" s="48"/>
      <c r="J100" s="48"/>
      <c r="K100" s="77"/>
    </row>
    <row r="101" spans="1:11">
      <c r="A101" s="48"/>
      <c r="B101" s="81">
        <v>1.68343</v>
      </c>
      <c r="C101" s="73">
        <v>1.1747000000000001</v>
      </c>
      <c r="D101" s="65">
        <v>4.1709500000000004</v>
      </c>
      <c r="E101" s="48"/>
      <c r="F101" s="81">
        <v>2.1355400000000002</v>
      </c>
      <c r="G101" s="73">
        <v>1.2366299999999999</v>
      </c>
      <c r="H101" s="65"/>
      <c r="I101" s="48"/>
      <c r="J101" s="48"/>
      <c r="K101" s="77"/>
    </row>
    <row r="102" spans="1:11">
      <c r="A102" s="48"/>
      <c r="B102" s="81">
        <v>1.5273099999999999</v>
      </c>
      <c r="C102" s="73">
        <v>1.5916999999999999</v>
      </c>
      <c r="D102" s="65">
        <v>4.2374400000000003</v>
      </c>
      <c r="E102" s="48"/>
      <c r="F102" s="81">
        <v>1.6958800000000001</v>
      </c>
      <c r="G102" s="73">
        <v>1.73912</v>
      </c>
      <c r="H102" s="65"/>
      <c r="I102" s="48"/>
      <c r="J102" s="48"/>
      <c r="K102" s="77"/>
    </row>
    <row r="103" spans="1:11">
      <c r="A103" s="48"/>
      <c r="B103" s="81">
        <v>2.0776699999999999</v>
      </c>
      <c r="C103" s="73">
        <v>1.65446</v>
      </c>
      <c r="D103" s="65">
        <v>2.4278</v>
      </c>
      <c r="E103" s="48"/>
      <c r="F103" s="81">
        <v>1.1605000000000001</v>
      </c>
      <c r="G103" s="73">
        <v>3.1230000000000002</v>
      </c>
      <c r="H103" s="65"/>
      <c r="I103" s="48"/>
      <c r="J103" s="48"/>
      <c r="K103" s="77"/>
    </row>
    <row r="104" spans="1:11">
      <c r="A104" s="48"/>
      <c r="B104" s="81">
        <v>1.6941999999999999</v>
      </c>
      <c r="C104" s="73">
        <v>2.0807899999999999</v>
      </c>
      <c r="D104" s="65">
        <v>3.40286</v>
      </c>
      <c r="E104" s="48"/>
      <c r="F104" s="81">
        <v>1.57999</v>
      </c>
      <c r="G104" s="73">
        <v>3.9192800000000001</v>
      </c>
      <c r="H104" s="65"/>
      <c r="I104" s="48"/>
      <c r="J104" s="48"/>
      <c r="K104" s="77"/>
    </row>
    <row r="105" spans="1:11">
      <c r="A105" s="48"/>
      <c r="B105" s="81">
        <v>1.27813</v>
      </c>
      <c r="C105" s="73">
        <v>3.4745900000000001</v>
      </c>
      <c r="D105" s="65">
        <v>2.50143</v>
      </c>
      <c r="E105" s="48"/>
      <c r="F105" s="81">
        <v>1.77857</v>
      </c>
      <c r="G105" s="73">
        <v>1.8777200000000001</v>
      </c>
      <c r="H105" s="65"/>
      <c r="I105" s="48"/>
      <c r="J105" s="48"/>
      <c r="K105" s="77"/>
    </row>
    <row r="106" spans="1:11">
      <c r="A106" s="48"/>
      <c r="B106" s="81">
        <v>1.5173000000000001</v>
      </c>
      <c r="C106" s="73">
        <v>3.48936</v>
      </c>
      <c r="D106" s="65">
        <v>2.0308999999999999</v>
      </c>
      <c r="E106" s="48"/>
      <c r="F106" s="81">
        <v>1.1860900000000001</v>
      </c>
      <c r="G106" s="73">
        <v>2.1044900000000002</v>
      </c>
      <c r="H106" s="65"/>
      <c r="I106" s="48"/>
      <c r="J106" s="48"/>
      <c r="K106" s="77"/>
    </row>
    <row r="107" spans="1:11">
      <c r="A107" s="48"/>
      <c r="B107" s="81">
        <v>1.5011399999999999</v>
      </c>
      <c r="C107" s="73">
        <v>1.605</v>
      </c>
      <c r="D107" s="65">
        <v>2.3110599999999999</v>
      </c>
      <c r="E107" s="48"/>
      <c r="F107" s="81">
        <v>1.14923</v>
      </c>
      <c r="G107" s="73">
        <v>1.98963</v>
      </c>
      <c r="H107" s="65"/>
      <c r="I107" s="48"/>
      <c r="J107" s="48"/>
      <c r="K107" s="77"/>
    </row>
    <row r="108" spans="1:11">
      <c r="A108" s="48"/>
      <c r="B108" s="81">
        <v>1.6175299999999999</v>
      </c>
      <c r="C108" s="73">
        <v>1.1304799999999999</v>
      </c>
      <c r="D108" s="65">
        <v>1.36073</v>
      </c>
      <c r="E108" s="48"/>
      <c r="F108" s="81">
        <v>1.19414</v>
      </c>
      <c r="G108" s="73">
        <v>6.9420200000000003</v>
      </c>
      <c r="H108" s="65"/>
      <c r="I108" s="48"/>
      <c r="J108" s="48"/>
      <c r="K108" s="77"/>
    </row>
    <row r="109" spans="1:11">
      <c r="A109" s="48"/>
      <c r="B109" s="81">
        <v>1.05098</v>
      </c>
      <c r="C109" s="73">
        <v>1.93788</v>
      </c>
      <c r="D109" s="65">
        <v>2.9759000000000002</v>
      </c>
      <c r="E109" s="48"/>
      <c r="F109" s="81">
        <v>1.3680399999999999</v>
      </c>
      <c r="G109" s="73">
        <v>4.2450400000000004</v>
      </c>
      <c r="H109" s="65"/>
      <c r="I109" s="48"/>
      <c r="J109" s="48"/>
      <c r="K109" s="77"/>
    </row>
    <row r="110" spans="1:11">
      <c r="A110" s="48"/>
      <c r="B110" s="81">
        <v>1.18764</v>
      </c>
      <c r="C110" s="73">
        <v>2.8772099999999998</v>
      </c>
      <c r="D110" s="65">
        <v>2.6877399999999998</v>
      </c>
      <c r="E110" s="48"/>
      <c r="F110" s="81">
        <v>1.5319400000000001</v>
      </c>
      <c r="G110" s="73">
        <v>1.13565</v>
      </c>
      <c r="H110" s="65"/>
      <c r="I110" s="48"/>
      <c r="J110" s="48"/>
      <c r="K110" s="77"/>
    </row>
    <row r="111" spans="1:11">
      <c r="A111" s="48"/>
      <c r="B111" s="81">
        <v>1.3168800000000001</v>
      </c>
      <c r="C111" s="73">
        <v>2.34307</v>
      </c>
      <c r="D111" s="65">
        <v>1.12754</v>
      </c>
      <c r="E111" s="48"/>
      <c r="F111" s="81">
        <v>1.51529</v>
      </c>
      <c r="G111" s="73">
        <v>2.4868999999999999</v>
      </c>
      <c r="H111" s="65"/>
      <c r="I111" s="48"/>
      <c r="J111" s="48"/>
      <c r="K111" s="77"/>
    </row>
    <row r="112" spans="1:11">
      <c r="A112" s="48"/>
      <c r="B112" s="81">
        <v>1.1281000000000001</v>
      </c>
      <c r="C112" s="73">
        <v>1.7979700000000001</v>
      </c>
      <c r="D112" s="65">
        <v>3.0722100000000001</v>
      </c>
      <c r="E112" s="48"/>
      <c r="F112" s="81">
        <v>1.0495699999999999</v>
      </c>
      <c r="G112" s="73">
        <v>2.0104899999999999</v>
      </c>
      <c r="H112" s="65"/>
      <c r="I112" s="48"/>
      <c r="J112" s="48"/>
      <c r="K112" s="77"/>
    </row>
    <row r="113" spans="1:11">
      <c r="A113" s="48"/>
      <c r="B113" s="81">
        <v>1.0462</v>
      </c>
      <c r="C113" s="73">
        <v>3.9895299999999998</v>
      </c>
      <c r="D113" s="65">
        <v>2.4652599999999998</v>
      </c>
      <c r="E113" s="48"/>
      <c r="F113" s="81">
        <v>1.1713800000000001</v>
      </c>
      <c r="G113" s="73">
        <v>2.55877</v>
      </c>
      <c r="H113" s="65"/>
      <c r="I113" s="48"/>
      <c r="J113" s="48"/>
      <c r="K113" s="77"/>
    </row>
    <row r="114" spans="1:11">
      <c r="A114" s="48"/>
      <c r="B114" s="81">
        <v>1.0398099999999999</v>
      </c>
      <c r="C114" s="73">
        <v>2.6466699999999999</v>
      </c>
      <c r="D114" s="65">
        <v>3.1317400000000002</v>
      </c>
      <c r="E114" s="48"/>
      <c r="F114" s="81">
        <v>1.736</v>
      </c>
      <c r="G114" s="73">
        <v>1.3299799999999999</v>
      </c>
      <c r="H114" s="65"/>
      <c r="I114" s="48"/>
      <c r="J114" s="48"/>
      <c r="K114" s="77"/>
    </row>
    <row r="115" spans="1:11">
      <c r="A115" s="48"/>
      <c r="B115" s="81">
        <v>1.1651</v>
      </c>
      <c r="C115" s="73">
        <v>3.1513800000000001</v>
      </c>
      <c r="D115" s="65">
        <v>1.8939299999999999</v>
      </c>
      <c r="E115" s="48"/>
      <c r="F115" s="81">
        <v>1.1766799999999999</v>
      </c>
      <c r="G115" s="73">
        <v>1.83484</v>
      </c>
      <c r="H115" s="65"/>
      <c r="I115" s="48"/>
      <c r="J115" s="48"/>
      <c r="K115" s="77"/>
    </row>
    <row r="116" spans="1:11">
      <c r="A116" s="48"/>
      <c r="B116" s="81">
        <v>1.2131000000000001</v>
      </c>
      <c r="C116" s="73">
        <v>2.4049299999999998</v>
      </c>
      <c r="D116" s="65">
        <v>4.4315300000000004</v>
      </c>
      <c r="E116" s="48"/>
      <c r="F116" s="81">
        <v>2.3892500000000001</v>
      </c>
      <c r="G116" s="73">
        <v>3.5282100000000001</v>
      </c>
      <c r="H116" s="65"/>
      <c r="I116" s="48"/>
      <c r="J116" s="48"/>
      <c r="K116" s="77"/>
    </row>
    <row r="117" spans="1:11">
      <c r="A117" s="48"/>
      <c r="B117" s="81">
        <v>1.1039600000000001</v>
      </c>
      <c r="C117" s="73">
        <v>2.3673899999999999</v>
      </c>
      <c r="D117" s="65">
        <v>3.4063300000000001</v>
      </c>
      <c r="E117" s="48"/>
      <c r="F117" s="81">
        <v>1.2303200000000001</v>
      </c>
      <c r="G117" s="73">
        <v>2.4732699999999999</v>
      </c>
      <c r="H117" s="65"/>
      <c r="I117" s="48"/>
      <c r="J117" s="48"/>
      <c r="K117" s="77"/>
    </row>
    <row r="118" spans="1:11">
      <c r="A118" s="48"/>
      <c r="B118" s="81">
        <v>1.1700699999999999</v>
      </c>
      <c r="C118" s="73">
        <v>1.4144099999999999</v>
      </c>
      <c r="D118" s="65">
        <v>2.6187100000000001</v>
      </c>
      <c r="E118" s="48"/>
      <c r="F118" s="81">
        <v>2.0264000000000002</v>
      </c>
      <c r="G118" s="73">
        <v>7.2589499999999996</v>
      </c>
      <c r="H118" s="65"/>
      <c r="I118" s="48"/>
      <c r="J118" s="48"/>
      <c r="K118" s="77"/>
    </row>
    <row r="119" spans="1:11">
      <c r="A119" s="48"/>
      <c r="B119" s="81">
        <v>1.2116199999999999</v>
      </c>
      <c r="C119" s="73">
        <v>1.73272</v>
      </c>
      <c r="D119" s="65">
        <v>3.03152</v>
      </c>
      <c r="E119" s="48"/>
      <c r="F119" s="81">
        <v>1.58325</v>
      </c>
      <c r="G119" s="73">
        <v>1.05189</v>
      </c>
      <c r="H119" s="65"/>
      <c r="I119" s="48"/>
      <c r="J119" s="48"/>
      <c r="K119" s="77"/>
    </row>
    <row r="120" spans="1:11">
      <c r="A120" s="48"/>
      <c r="B120" s="81"/>
      <c r="C120" s="73">
        <v>2.1900300000000001</v>
      </c>
      <c r="D120" s="65">
        <v>1.1924999999999999</v>
      </c>
      <c r="E120" s="48"/>
      <c r="F120" s="81">
        <v>2.2137099999999998</v>
      </c>
      <c r="G120" s="73">
        <v>1.9921</v>
      </c>
      <c r="H120" s="65"/>
      <c r="I120" s="48"/>
      <c r="J120" s="48"/>
      <c r="K120" s="77"/>
    </row>
    <row r="121" spans="1:11">
      <c r="A121" s="48"/>
      <c r="B121" s="81"/>
      <c r="C121" s="73">
        <v>2.1281500000000002</v>
      </c>
      <c r="D121" s="65">
        <v>2.24037</v>
      </c>
      <c r="E121" s="48"/>
      <c r="F121" s="81">
        <v>1.1555200000000001</v>
      </c>
      <c r="G121" s="73">
        <v>1.96695</v>
      </c>
      <c r="H121" s="65"/>
      <c r="I121" s="48"/>
      <c r="J121" s="48"/>
      <c r="K121" s="77"/>
    </row>
    <row r="122" spans="1:11">
      <c r="A122" s="48"/>
      <c r="B122" s="81"/>
      <c r="C122" s="73">
        <v>2.0358499999999999</v>
      </c>
      <c r="D122" s="65">
        <v>2.3590100000000001</v>
      </c>
      <c r="E122" s="48"/>
      <c r="F122" s="81">
        <v>1.46349</v>
      </c>
      <c r="G122" s="73">
        <v>1.7626599999999999</v>
      </c>
      <c r="H122" s="65"/>
      <c r="I122" s="48"/>
      <c r="J122" s="48"/>
      <c r="K122" s="77"/>
    </row>
    <row r="123" spans="1:11">
      <c r="A123" s="48"/>
      <c r="B123" s="81"/>
      <c r="C123" s="73">
        <v>1.6860299999999999</v>
      </c>
      <c r="D123" s="65">
        <v>2.2735300000000001</v>
      </c>
      <c r="E123" s="48"/>
      <c r="F123" s="81">
        <v>1.2380100000000001</v>
      </c>
      <c r="G123" s="73">
        <v>3.7240199999999999</v>
      </c>
      <c r="H123" s="65"/>
      <c r="I123" s="48"/>
      <c r="J123" s="48"/>
      <c r="K123" s="77"/>
    </row>
    <row r="124" spans="1:11">
      <c r="A124" s="48"/>
      <c r="B124" s="81"/>
      <c r="C124" s="73">
        <v>1.8590500000000001</v>
      </c>
      <c r="D124" s="65">
        <v>3.33291</v>
      </c>
      <c r="E124" s="48"/>
      <c r="F124" s="81">
        <v>1.45018</v>
      </c>
      <c r="G124" s="73">
        <v>1.0844499999999999</v>
      </c>
      <c r="H124" s="65"/>
      <c r="I124" s="48"/>
      <c r="J124" s="48"/>
      <c r="K124" s="77"/>
    </row>
    <row r="125" spans="1:11">
      <c r="A125" s="48"/>
      <c r="B125" s="81"/>
      <c r="C125" s="73">
        <v>1.9607300000000001</v>
      </c>
      <c r="D125" s="65">
        <v>2.9346299999999998</v>
      </c>
      <c r="E125" s="48"/>
      <c r="F125" s="81">
        <v>1.4340900000000001</v>
      </c>
      <c r="G125" s="73">
        <v>2.1230199999999999</v>
      </c>
      <c r="H125" s="65"/>
      <c r="I125" s="48"/>
      <c r="J125" s="48"/>
      <c r="K125" s="77"/>
    </row>
    <row r="126" spans="1:11">
      <c r="A126" s="48"/>
      <c r="B126" s="81"/>
      <c r="C126" s="73">
        <v>1.3271999999999999</v>
      </c>
      <c r="D126" s="65">
        <v>1.605</v>
      </c>
      <c r="E126" s="48"/>
      <c r="F126" s="81">
        <v>1.26729</v>
      </c>
      <c r="G126" s="73">
        <v>2.34097</v>
      </c>
      <c r="H126" s="65"/>
      <c r="I126" s="48"/>
      <c r="J126" s="48"/>
      <c r="K126" s="77"/>
    </row>
    <row r="127" spans="1:11">
      <c r="A127" s="48"/>
      <c r="B127" s="81"/>
      <c r="C127" s="73">
        <v>1.80952</v>
      </c>
      <c r="D127" s="65">
        <v>3.2634599999999998</v>
      </c>
      <c r="E127" s="48"/>
      <c r="F127" s="81">
        <v>1.3065899999999999</v>
      </c>
      <c r="G127" s="73">
        <v>2.2755100000000001</v>
      </c>
      <c r="H127" s="65"/>
      <c r="I127" s="48"/>
      <c r="J127" s="48"/>
      <c r="K127" s="77"/>
    </row>
    <row r="128" spans="1:11">
      <c r="A128" s="48"/>
      <c r="B128" s="81"/>
      <c r="C128" s="73">
        <v>2.02474</v>
      </c>
      <c r="D128" s="65">
        <v>1.4288000000000001</v>
      </c>
      <c r="E128" s="48"/>
      <c r="F128" s="81">
        <v>1.04156</v>
      </c>
      <c r="G128" s="73">
        <v>1.96045</v>
      </c>
      <c r="H128" s="65"/>
      <c r="I128" s="48"/>
      <c r="J128" s="48"/>
      <c r="K128" s="77"/>
    </row>
    <row r="129" spans="1:11">
      <c r="A129" s="48"/>
      <c r="B129" s="81"/>
      <c r="C129" s="73">
        <v>1.8022199999999999</v>
      </c>
      <c r="D129" s="65">
        <v>3.5957599999999998</v>
      </c>
      <c r="E129" s="48"/>
      <c r="F129" s="81">
        <v>1.1988000000000001</v>
      </c>
      <c r="G129" s="73">
        <v>5.1582400000000002</v>
      </c>
      <c r="H129" s="65"/>
      <c r="I129" s="48"/>
      <c r="J129" s="48"/>
      <c r="K129" s="77"/>
    </row>
    <row r="130" spans="1:11">
      <c r="A130" s="48"/>
      <c r="B130" s="81"/>
      <c r="C130" s="73">
        <v>1.7301500000000001</v>
      </c>
      <c r="D130" s="65">
        <v>2.2968000000000002</v>
      </c>
      <c r="E130" s="48"/>
      <c r="F130" s="81">
        <v>1.0444199999999999</v>
      </c>
      <c r="G130" s="73">
        <v>1.26318</v>
      </c>
      <c r="H130" s="65"/>
      <c r="I130" s="48"/>
      <c r="J130" s="48"/>
      <c r="K130" s="77"/>
    </row>
    <row r="131" spans="1:11">
      <c r="A131" s="48"/>
      <c r="B131" s="81"/>
      <c r="C131" s="73">
        <v>4.7383899999999999</v>
      </c>
      <c r="D131" s="65">
        <v>3.1709299999999998</v>
      </c>
      <c r="E131" s="48"/>
      <c r="F131" s="81">
        <v>1.10606</v>
      </c>
      <c r="G131" s="73">
        <v>2.9861200000000001</v>
      </c>
      <c r="H131" s="65"/>
      <c r="I131" s="48"/>
      <c r="J131" s="48"/>
      <c r="K131" s="77"/>
    </row>
    <row r="132" spans="1:11">
      <c r="A132" s="48"/>
      <c r="B132" s="81"/>
      <c r="C132" s="73">
        <v>3.7383299999999999</v>
      </c>
      <c r="D132" s="65">
        <v>2.2772000000000001</v>
      </c>
      <c r="E132" s="48"/>
      <c r="F132" s="81">
        <v>2.21821</v>
      </c>
      <c r="G132" s="73">
        <v>2.4720599999999999</v>
      </c>
      <c r="H132" s="65"/>
      <c r="I132" s="48"/>
      <c r="J132" s="48"/>
      <c r="K132" s="77"/>
    </row>
    <row r="133" spans="1:11">
      <c r="A133" s="48"/>
      <c r="B133" s="81"/>
      <c r="C133" s="73">
        <v>1.5973299999999999</v>
      </c>
      <c r="D133" s="65">
        <v>1.8843099999999999</v>
      </c>
      <c r="E133" s="48"/>
      <c r="F133" s="81">
        <v>1.3279700000000001</v>
      </c>
      <c r="G133" s="73">
        <v>2.3325999999999998</v>
      </c>
      <c r="H133" s="65"/>
      <c r="I133" s="48"/>
      <c r="J133" s="48"/>
      <c r="K133" s="77"/>
    </row>
    <row r="134" spans="1:11">
      <c r="A134" s="48"/>
      <c r="B134" s="81"/>
      <c r="C134" s="73">
        <v>4.2479500000000003</v>
      </c>
      <c r="D134" s="65">
        <v>1.4287300000000001</v>
      </c>
      <c r="E134" s="48"/>
      <c r="F134" s="81">
        <v>2.0111400000000001</v>
      </c>
      <c r="G134" s="73">
        <v>2.49315</v>
      </c>
      <c r="H134" s="65"/>
      <c r="I134" s="48"/>
      <c r="J134" s="48"/>
      <c r="K134" s="77"/>
    </row>
    <row r="135" spans="1:11">
      <c r="A135" s="48"/>
      <c r="B135" s="81"/>
      <c r="C135" s="73">
        <v>3.0731000000000002</v>
      </c>
      <c r="D135" s="65">
        <v>2.6818499999999998</v>
      </c>
      <c r="E135" s="48"/>
      <c r="F135" s="81">
        <v>2.0690599999999999</v>
      </c>
      <c r="G135" s="73">
        <v>2.9262999999999999</v>
      </c>
      <c r="H135" s="65"/>
      <c r="I135" s="48"/>
      <c r="J135" s="48"/>
      <c r="K135" s="77"/>
    </row>
    <row r="136" spans="1:11">
      <c r="A136" s="48"/>
      <c r="B136" s="81"/>
      <c r="C136" s="73">
        <v>2.6867399999999999</v>
      </c>
      <c r="D136" s="65">
        <v>3.8950399999999998</v>
      </c>
      <c r="E136" s="48"/>
      <c r="F136" s="81">
        <v>2.3979200000000001</v>
      </c>
      <c r="G136" s="73">
        <v>1.60859</v>
      </c>
      <c r="H136" s="65"/>
      <c r="I136" s="48"/>
      <c r="J136" s="48"/>
      <c r="K136" s="77"/>
    </row>
    <row r="137" spans="1:11">
      <c r="A137" s="48"/>
      <c r="B137" s="81"/>
      <c r="C137" s="73">
        <v>1.61077</v>
      </c>
      <c r="D137" s="65">
        <v>1.9715199999999999</v>
      </c>
      <c r="E137" s="48"/>
      <c r="F137" s="81">
        <v>1.9998499999999999</v>
      </c>
      <c r="G137" s="73">
        <v>1.3889400000000001</v>
      </c>
      <c r="H137" s="65"/>
      <c r="I137" s="48"/>
      <c r="J137" s="48"/>
      <c r="K137" s="77"/>
    </row>
    <row r="138" spans="1:11">
      <c r="A138" s="48"/>
      <c r="B138" s="81"/>
      <c r="C138" s="73">
        <v>1.3432299999999999</v>
      </c>
      <c r="D138" s="65">
        <v>2.0514800000000002</v>
      </c>
      <c r="E138" s="48"/>
      <c r="F138" s="81">
        <v>2.4039999999999999</v>
      </c>
      <c r="G138" s="73">
        <v>3.3063600000000002</v>
      </c>
      <c r="H138" s="65"/>
      <c r="I138" s="48"/>
      <c r="J138" s="48"/>
      <c r="K138" s="77"/>
    </row>
    <row r="139" spans="1:11">
      <c r="A139" s="48"/>
      <c r="B139" s="81"/>
      <c r="C139" s="73">
        <v>2.6471100000000001</v>
      </c>
      <c r="D139" s="65">
        <v>2.3383699999999998</v>
      </c>
      <c r="E139" s="48"/>
      <c r="F139" s="81">
        <v>1.36693</v>
      </c>
      <c r="G139" s="73">
        <v>3.0376099999999999</v>
      </c>
      <c r="H139" s="65"/>
      <c r="I139" s="48"/>
      <c r="J139" s="48"/>
      <c r="K139" s="77"/>
    </row>
    <row r="140" spans="1:11">
      <c r="A140" s="48"/>
      <c r="B140" s="81"/>
      <c r="C140" s="73">
        <v>3.2602199999999999</v>
      </c>
      <c r="D140" s="65">
        <v>1.64524</v>
      </c>
      <c r="E140" s="48"/>
      <c r="F140" s="81">
        <v>1.399</v>
      </c>
      <c r="G140" s="73">
        <v>2.3283299999999998</v>
      </c>
      <c r="H140" s="65"/>
      <c r="I140" s="48"/>
      <c r="J140" s="48"/>
      <c r="K140" s="77"/>
    </row>
    <row r="141" spans="1:11">
      <c r="A141" s="48"/>
      <c r="B141" s="81"/>
      <c r="C141" s="73">
        <v>6.3201200000000002</v>
      </c>
      <c r="D141" s="65">
        <v>1.3709100000000001</v>
      </c>
      <c r="E141" s="48"/>
      <c r="F141" s="81">
        <v>1.1960599999999999</v>
      </c>
      <c r="G141" s="73"/>
      <c r="H141" s="65"/>
      <c r="I141" s="48"/>
      <c r="J141" s="48"/>
      <c r="K141" s="77"/>
    </row>
    <row r="142" spans="1:11">
      <c r="A142" s="48"/>
      <c r="B142" s="81"/>
      <c r="C142" s="73">
        <v>4.0010599999999998</v>
      </c>
      <c r="D142" s="65">
        <v>1.7166399999999999</v>
      </c>
      <c r="E142" s="48"/>
      <c r="F142" s="81">
        <v>1.5409999999999999</v>
      </c>
      <c r="G142" s="73"/>
      <c r="H142" s="65"/>
      <c r="I142" s="48"/>
      <c r="J142" s="48"/>
      <c r="K142" s="77"/>
    </row>
    <row r="143" spans="1:11">
      <c r="A143" s="48"/>
      <c r="B143" s="81"/>
      <c r="C143" s="73">
        <v>2.1807500000000002</v>
      </c>
      <c r="D143" s="65">
        <v>3.1991999999999998</v>
      </c>
      <c r="E143" s="48"/>
      <c r="F143" s="81">
        <v>1.05603</v>
      </c>
      <c r="G143" s="73"/>
      <c r="H143" s="65"/>
      <c r="I143" s="48"/>
      <c r="J143" s="48"/>
      <c r="K143" s="77"/>
    </row>
    <row r="144" spans="1:11">
      <c r="A144" s="48"/>
      <c r="B144" s="81"/>
      <c r="C144" s="73">
        <v>1.8975599999999999</v>
      </c>
      <c r="D144" s="65">
        <v>1.12066</v>
      </c>
      <c r="E144" s="48"/>
      <c r="F144" s="81">
        <v>3.0305800000000001</v>
      </c>
      <c r="G144" s="73"/>
      <c r="H144" s="65"/>
      <c r="I144" s="48"/>
      <c r="J144" s="48"/>
      <c r="K144" s="77"/>
    </row>
    <row r="145" spans="1:11">
      <c r="A145" s="48"/>
      <c r="B145" s="81"/>
      <c r="C145" s="73">
        <v>2.2589100000000002</v>
      </c>
      <c r="D145" s="65">
        <v>1.1727099999999999</v>
      </c>
      <c r="E145" s="48"/>
      <c r="F145" s="81">
        <v>1.14408</v>
      </c>
      <c r="G145" s="73"/>
      <c r="H145" s="65"/>
      <c r="I145" s="48"/>
      <c r="J145" s="48"/>
      <c r="K145" s="77"/>
    </row>
    <row r="146" spans="1:11">
      <c r="A146" s="48"/>
      <c r="B146" s="81"/>
      <c r="C146" s="73">
        <v>1.7652099999999999</v>
      </c>
      <c r="D146" s="65">
        <v>2.10534</v>
      </c>
      <c r="E146" s="48"/>
      <c r="F146" s="81">
        <v>1.1549400000000001</v>
      </c>
      <c r="G146" s="73"/>
      <c r="H146" s="65"/>
      <c r="I146" s="48"/>
      <c r="J146" s="48"/>
      <c r="K146" s="48"/>
    </row>
    <row r="147" spans="1:11">
      <c r="A147" s="48"/>
      <c r="B147" s="81"/>
      <c r="C147" s="73">
        <v>5.1871200000000002</v>
      </c>
      <c r="D147" s="65">
        <v>1.5549500000000001</v>
      </c>
      <c r="E147" s="48"/>
      <c r="F147" s="81">
        <v>1.86697</v>
      </c>
      <c r="G147" s="73"/>
      <c r="H147" s="65"/>
      <c r="I147" s="48"/>
      <c r="J147" s="48"/>
      <c r="K147" s="48"/>
    </row>
    <row r="148" spans="1:11">
      <c r="A148" s="48"/>
      <c r="B148" s="81"/>
      <c r="C148" s="73">
        <v>2.3576299999999999</v>
      </c>
      <c r="D148" s="65">
        <v>1.2504299999999999</v>
      </c>
      <c r="E148" s="48"/>
      <c r="F148" s="81">
        <v>2.0824400000000001</v>
      </c>
      <c r="G148" s="73"/>
      <c r="H148" s="65"/>
      <c r="I148" s="48"/>
      <c r="J148" s="48"/>
      <c r="K148" s="48"/>
    </row>
    <row r="149" spans="1:11">
      <c r="A149" s="48"/>
      <c r="B149" s="81"/>
      <c r="C149" s="73">
        <v>1.45418</v>
      </c>
      <c r="D149" s="65">
        <v>1.4104399999999999</v>
      </c>
      <c r="E149" s="48"/>
      <c r="F149" s="81">
        <v>2.8128700000000002</v>
      </c>
      <c r="G149" s="73"/>
      <c r="H149" s="65"/>
      <c r="I149" s="48"/>
      <c r="J149" s="48"/>
      <c r="K149" s="48"/>
    </row>
    <row r="150" spans="1:11">
      <c r="A150" s="48"/>
      <c r="B150" s="81"/>
      <c r="C150" s="73">
        <v>1.4105399999999999</v>
      </c>
      <c r="D150" s="65">
        <v>2.34348</v>
      </c>
      <c r="E150" s="48"/>
      <c r="F150" s="81">
        <v>3.64438</v>
      </c>
      <c r="G150" s="73"/>
      <c r="H150" s="65"/>
      <c r="I150" s="48"/>
      <c r="J150" s="48"/>
      <c r="K150" s="48"/>
    </row>
    <row r="151" spans="1:11">
      <c r="A151" s="48"/>
      <c r="B151" s="81"/>
      <c r="C151" s="73">
        <v>1.6090599999999999</v>
      </c>
      <c r="D151" s="65">
        <v>1.6562399999999999</v>
      </c>
      <c r="E151" s="48"/>
      <c r="F151" s="81">
        <v>5.5267799999999996</v>
      </c>
      <c r="G151" s="73"/>
      <c r="H151" s="65"/>
      <c r="I151" s="48"/>
      <c r="J151" s="48"/>
      <c r="K151" s="48"/>
    </row>
    <row r="152" spans="1:11">
      <c r="A152" s="48"/>
      <c r="B152" s="81"/>
      <c r="C152" s="73">
        <v>2.4962300000000002</v>
      </c>
      <c r="D152" s="65">
        <v>1.59731</v>
      </c>
      <c r="E152" s="48"/>
      <c r="F152" s="81">
        <v>1.81392</v>
      </c>
      <c r="G152" s="73"/>
      <c r="H152" s="65"/>
      <c r="I152" s="48"/>
      <c r="J152" s="48"/>
      <c r="K152" s="48"/>
    </row>
    <row r="153" spans="1:11">
      <c r="A153" s="48"/>
      <c r="B153" s="81"/>
      <c r="C153" s="73">
        <v>2.4991699999999999</v>
      </c>
      <c r="D153" s="65">
        <v>2.3275800000000002</v>
      </c>
      <c r="E153" s="48"/>
      <c r="F153" s="81">
        <v>1.6393</v>
      </c>
      <c r="G153" s="73"/>
      <c r="H153" s="65"/>
      <c r="I153" s="48"/>
      <c r="J153" s="48"/>
      <c r="K153" s="48"/>
    </row>
    <row r="154" spans="1:11">
      <c r="A154" s="48"/>
      <c r="B154" s="81"/>
      <c r="C154" s="73">
        <v>1.71089</v>
      </c>
      <c r="D154" s="65">
        <v>1.0378700000000001</v>
      </c>
      <c r="E154" s="48"/>
      <c r="F154" s="81">
        <v>1.93791</v>
      </c>
      <c r="G154" s="73"/>
      <c r="H154" s="65"/>
      <c r="I154" s="48"/>
      <c r="J154" s="48"/>
      <c r="K154" s="48"/>
    </row>
    <row r="155" spans="1:11">
      <c r="A155" s="48"/>
      <c r="B155" s="81"/>
      <c r="C155" s="73">
        <v>3.3275399999999999</v>
      </c>
      <c r="D155" s="65">
        <v>1.48221</v>
      </c>
      <c r="E155" s="48"/>
      <c r="F155" s="81">
        <v>1.45143</v>
      </c>
      <c r="G155" s="73"/>
      <c r="H155" s="65"/>
      <c r="I155" s="48"/>
      <c r="J155" s="48"/>
      <c r="K155" s="48"/>
    </row>
    <row r="156" spans="1:11">
      <c r="A156" s="48"/>
      <c r="B156" s="81"/>
      <c r="C156" s="73">
        <v>2.6810100000000001</v>
      </c>
      <c r="D156" s="65"/>
      <c r="E156" s="48"/>
      <c r="F156" s="81">
        <v>2.0545900000000001</v>
      </c>
      <c r="G156" s="73"/>
      <c r="H156" s="65"/>
      <c r="I156" s="48"/>
      <c r="J156" s="48"/>
      <c r="K156" s="48"/>
    </row>
    <row r="157" spans="1:11">
      <c r="A157" s="48"/>
      <c r="B157" s="81"/>
      <c r="C157" s="73">
        <v>3.87622</v>
      </c>
      <c r="D157" s="65"/>
      <c r="E157" s="48"/>
      <c r="F157" s="81">
        <v>3.54142</v>
      </c>
      <c r="G157" s="73"/>
      <c r="H157" s="65"/>
      <c r="I157" s="48"/>
      <c r="J157" s="48"/>
      <c r="K157" s="48"/>
    </row>
    <row r="158" spans="1:11">
      <c r="A158" s="48"/>
      <c r="B158" s="81"/>
      <c r="C158" s="73">
        <v>1.65384</v>
      </c>
      <c r="D158" s="65"/>
      <c r="E158" s="48"/>
      <c r="F158" s="81">
        <v>1.33717</v>
      </c>
      <c r="G158" s="73"/>
      <c r="H158" s="65"/>
      <c r="I158" s="48"/>
      <c r="J158" s="48"/>
      <c r="K158" s="48"/>
    </row>
    <row r="159" spans="1:11">
      <c r="A159" s="48"/>
      <c r="B159" s="81"/>
      <c r="C159" s="73">
        <v>2.8803100000000001</v>
      </c>
      <c r="D159" s="65"/>
      <c r="E159" s="48"/>
      <c r="F159" s="81">
        <v>1.6439999999999999</v>
      </c>
      <c r="G159" s="73"/>
      <c r="H159" s="65"/>
      <c r="I159" s="48"/>
      <c r="J159" s="48"/>
      <c r="K159" s="48"/>
    </row>
    <row r="160" spans="1:11">
      <c r="A160" s="48"/>
      <c r="B160" s="81"/>
      <c r="C160" s="73">
        <v>3.4326699999999999</v>
      </c>
      <c r="D160" s="65"/>
      <c r="E160" s="48"/>
      <c r="F160" s="81">
        <v>1.2818400000000001</v>
      </c>
      <c r="G160" s="73"/>
      <c r="H160" s="65"/>
      <c r="I160" s="48"/>
      <c r="J160" s="48"/>
      <c r="K160" s="48"/>
    </row>
    <row r="161" spans="1:11">
      <c r="A161" s="48"/>
      <c r="B161" s="81"/>
      <c r="C161" s="73">
        <v>1.85642</v>
      </c>
      <c r="D161" s="65"/>
      <c r="E161" s="48"/>
      <c r="F161" s="81">
        <v>1.4993399999999999</v>
      </c>
      <c r="G161" s="73"/>
      <c r="H161" s="65"/>
      <c r="I161" s="48"/>
      <c r="J161" s="48"/>
      <c r="K161" s="48"/>
    </row>
    <row r="162" spans="1:11">
      <c r="A162" s="48"/>
      <c r="B162" s="81"/>
      <c r="C162" s="73">
        <v>3.7498999999999998</v>
      </c>
      <c r="D162" s="65"/>
      <c r="E162" s="48"/>
      <c r="F162" s="81">
        <v>2.0016600000000002</v>
      </c>
      <c r="G162" s="73"/>
      <c r="H162" s="65"/>
      <c r="I162" s="48"/>
      <c r="J162" s="48"/>
      <c r="K162" s="48"/>
    </row>
    <row r="163" spans="1:11">
      <c r="A163" s="48"/>
      <c r="B163" s="81"/>
      <c r="C163" s="73">
        <v>1.8577900000000001</v>
      </c>
      <c r="D163" s="65"/>
      <c r="E163" s="48"/>
      <c r="F163" s="81">
        <v>1.2483500000000001</v>
      </c>
      <c r="G163" s="73"/>
      <c r="H163" s="65"/>
      <c r="I163" s="48"/>
      <c r="J163" s="48"/>
      <c r="K163" s="48"/>
    </row>
    <row r="164" spans="1:11">
      <c r="A164" s="48"/>
      <c r="B164" s="81"/>
      <c r="C164" s="73">
        <v>2.19591</v>
      </c>
      <c r="D164" s="65"/>
      <c r="E164" s="48"/>
      <c r="F164" s="81">
        <v>1.3822700000000001</v>
      </c>
      <c r="G164" s="73"/>
      <c r="H164" s="65"/>
      <c r="I164" s="48"/>
      <c r="J164" s="48"/>
      <c r="K164" s="48"/>
    </row>
    <row r="165" spans="1:11">
      <c r="A165" s="48"/>
      <c r="B165" s="81"/>
      <c r="C165" s="73">
        <v>3.3169300000000002</v>
      </c>
      <c r="D165" s="65"/>
      <c r="E165" s="48"/>
      <c r="F165" s="81">
        <v>2.0666199999999999</v>
      </c>
      <c r="G165" s="73"/>
      <c r="H165" s="65"/>
      <c r="I165" s="48"/>
      <c r="J165" s="48"/>
      <c r="K165" s="48"/>
    </row>
    <row r="166" spans="1:11">
      <c r="A166" s="48"/>
      <c r="B166" s="81"/>
      <c r="C166" s="73">
        <v>2.2267399999999999</v>
      </c>
      <c r="D166" s="65"/>
      <c r="E166" s="48"/>
      <c r="F166" s="81">
        <v>1.02529</v>
      </c>
      <c r="G166" s="73"/>
      <c r="H166" s="65"/>
      <c r="I166" s="48"/>
      <c r="J166" s="48"/>
      <c r="K166" s="48"/>
    </row>
    <row r="167" spans="1:11">
      <c r="A167" s="48"/>
      <c r="B167" s="81"/>
      <c r="C167" s="73">
        <v>2.6542699999999999</v>
      </c>
      <c r="D167" s="65"/>
      <c r="E167" s="48"/>
      <c r="F167" s="81">
        <v>1.2851399999999999</v>
      </c>
      <c r="G167" s="73"/>
      <c r="H167" s="65"/>
      <c r="I167" s="48"/>
      <c r="J167" s="48"/>
      <c r="K167" s="48"/>
    </row>
    <row r="168" spans="1:11">
      <c r="A168" s="48"/>
      <c r="B168" s="81"/>
      <c r="C168" s="73">
        <v>2.2691499999999998</v>
      </c>
      <c r="D168" s="65"/>
      <c r="E168" s="48"/>
      <c r="F168" s="81">
        <v>1.0157700000000001</v>
      </c>
      <c r="G168" s="73"/>
      <c r="H168" s="65"/>
      <c r="I168" s="48"/>
      <c r="J168" s="48"/>
      <c r="K168" s="48"/>
    </row>
    <row r="169" spans="1:11">
      <c r="A169" s="48"/>
      <c r="B169" s="81"/>
      <c r="C169" s="73">
        <v>2.0809000000000002</v>
      </c>
      <c r="D169" s="65"/>
      <c r="E169" s="48"/>
      <c r="F169" s="81">
        <v>1.35501</v>
      </c>
      <c r="G169" s="73"/>
      <c r="H169" s="65"/>
      <c r="I169" s="48"/>
      <c r="J169" s="48"/>
      <c r="K169" s="48"/>
    </row>
    <row r="170" spans="1:11">
      <c r="A170" s="48"/>
      <c r="B170" s="81"/>
      <c r="C170" s="73">
        <v>2.2549899999999998</v>
      </c>
      <c r="D170" s="65"/>
      <c r="E170" s="48"/>
      <c r="F170" s="81">
        <v>1.59771</v>
      </c>
      <c r="G170" s="73"/>
      <c r="H170" s="65"/>
      <c r="I170" s="48"/>
      <c r="J170" s="48"/>
      <c r="K170" s="48"/>
    </row>
    <row r="171" spans="1:11">
      <c r="A171" s="48"/>
      <c r="B171" s="81"/>
      <c r="C171" s="73">
        <v>2.2781199999999999</v>
      </c>
      <c r="D171" s="65"/>
      <c r="E171" s="48"/>
      <c r="F171" s="81">
        <v>2.03539</v>
      </c>
      <c r="G171" s="73"/>
      <c r="H171" s="65"/>
      <c r="I171" s="48"/>
      <c r="J171" s="48"/>
      <c r="K171" s="48"/>
    </row>
    <row r="172" spans="1:11">
      <c r="A172" s="48"/>
      <c r="B172" s="81"/>
      <c r="C172" s="73">
        <v>3.8255599999999998</v>
      </c>
      <c r="D172" s="65"/>
      <c r="E172" s="48"/>
      <c r="F172" s="81">
        <v>1.47953</v>
      </c>
      <c r="G172" s="73"/>
      <c r="H172" s="65"/>
      <c r="I172" s="48"/>
      <c r="J172" s="48"/>
      <c r="K172" s="48"/>
    </row>
    <row r="173" spans="1:11">
      <c r="A173" s="48"/>
      <c r="B173" s="81"/>
      <c r="C173" s="73">
        <v>2.53288</v>
      </c>
      <c r="D173" s="65"/>
      <c r="E173" s="48"/>
      <c r="F173" s="81">
        <v>2.1806299999999998</v>
      </c>
      <c r="G173" s="73"/>
      <c r="H173" s="65"/>
      <c r="I173" s="48"/>
      <c r="J173" s="48"/>
      <c r="K173" s="48"/>
    </row>
    <row r="174" spans="1:11">
      <c r="A174" s="48"/>
      <c r="B174" s="81"/>
      <c r="C174" s="73">
        <v>1.92191</v>
      </c>
      <c r="D174" s="65"/>
      <c r="E174" s="48"/>
      <c r="F174" s="81">
        <v>4.1097799999999998</v>
      </c>
      <c r="G174" s="73"/>
      <c r="H174" s="65"/>
      <c r="I174" s="48"/>
      <c r="J174" s="48"/>
      <c r="K174" s="48"/>
    </row>
    <row r="175" spans="1:11">
      <c r="A175" s="48"/>
      <c r="B175" s="81"/>
      <c r="C175" s="73">
        <v>1.86608</v>
      </c>
      <c r="D175" s="65"/>
      <c r="E175" s="48"/>
      <c r="F175" s="81">
        <v>1.7723199999999999</v>
      </c>
      <c r="G175" s="73"/>
      <c r="H175" s="65"/>
      <c r="I175" s="48"/>
      <c r="J175" s="48"/>
      <c r="K175" s="48"/>
    </row>
    <row r="176" spans="1:11">
      <c r="A176" s="48"/>
      <c r="B176" s="81"/>
      <c r="C176" s="73">
        <v>3.9356399999999998</v>
      </c>
      <c r="D176" s="65"/>
      <c r="E176" s="48"/>
      <c r="F176" s="81">
        <v>1.98505</v>
      </c>
      <c r="G176" s="73"/>
      <c r="H176" s="65"/>
      <c r="I176" s="48"/>
      <c r="J176" s="48"/>
      <c r="K176" s="48"/>
    </row>
    <row r="177" spans="1:11">
      <c r="A177" s="48"/>
      <c r="B177" s="81"/>
      <c r="C177" s="73">
        <v>1.1911499999999999</v>
      </c>
      <c r="D177" s="65"/>
      <c r="E177" s="48"/>
      <c r="F177" s="81">
        <v>1.3220799999999999</v>
      </c>
      <c r="G177" s="73"/>
      <c r="H177" s="65"/>
      <c r="I177" s="48"/>
      <c r="J177" s="48"/>
      <c r="K177" s="48"/>
    </row>
    <row r="178" spans="1:11">
      <c r="A178" s="48"/>
      <c r="B178" s="81"/>
      <c r="C178" s="73">
        <v>2.2492899999999998</v>
      </c>
      <c r="D178" s="65"/>
      <c r="E178" s="48"/>
      <c r="F178" s="81">
        <v>2.8596499999999998</v>
      </c>
      <c r="G178" s="73"/>
      <c r="H178" s="65"/>
      <c r="I178" s="48"/>
      <c r="J178" s="48"/>
      <c r="K178" s="48"/>
    </row>
    <row r="179" spans="1:11">
      <c r="A179" s="48"/>
      <c r="B179" s="81"/>
      <c r="C179" s="73">
        <v>2.2317300000000002</v>
      </c>
      <c r="D179" s="65"/>
      <c r="E179" s="48"/>
      <c r="F179" s="81">
        <v>1.5054099999999999</v>
      </c>
      <c r="G179" s="73"/>
      <c r="H179" s="65"/>
      <c r="I179" s="48"/>
      <c r="J179" s="48"/>
      <c r="K179" s="48"/>
    </row>
    <row r="180" spans="1:11">
      <c r="A180" s="48"/>
      <c r="B180" s="81"/>
      <c r="C180" s="73">
        <v>1.4577599999999999</v>
      </c>
      <c r="D180" s="65"/>
      <c r="E180" s="48"/>
      <c r="F180" s="81">
        <v>2.22607</v>
      </c>
      <c r="G180" s="73"/>
      <c r="H180" s="65"/>
      <c r="I180" s="48"/>
      <c r="J180" s="48"/>
      <c r="K180" s="48"/>
    </row>
    <row r="181" spans="1:11">
      <c r="A181" s="48"/>
      <c r="B181" s="81"/>
      <c r="C181" s="73">
        <v>1.7060599999999999</v>
      </c>
      <c r="D181" s="65"/>
      <c r="E181" s="48"/>
      <c r="F181" s="81">
        <v>1.3400099999999999</v>
      </c>
      <c r="G181" s="73"/>
      <c r="H181" s="65"/>
      <c r="I181" s="48"/>
      <c r="J181" s="48"/>
      <c r="K181" s="48"/>
    </row>
    <row r="182" spans="1:11">
      <c r="A182" s="48"/>
      <c r="B182" s="81"/>
      <c r="C182" s="73">
        <v>1.8744099999999999</v>
      </c>
      <c r="D182" s="65"/>
      <c r="E182" s="48"/>
      <c r="F182" s="81">
        <v>2.9395899999999999</v>
      </c>
      <c r="G182" s="73"/>
      <c r="H182" s="65"/>
      <c r="I182" s="48"/>
      <c r="J182" s="48"/>
      <c r="K182" s="48"/>
    </row>
    <row r="183" spans="1:11">
      <c r="A183" s="48"/>
      <c r="B183" s="81"/>
      <c r="C183" s="73">
        <v>1.75288</v>
      </c>
      <c r="D183" s="65"/>
      <c r="E183" s="48"/>
      <c r="F183" s="81">
        <v>1.1466000000000001</v>
      </c>
      <c r="G183" s="73"/>
      <c r="H183" s="65"/>
      <c r="I183" s="48"/>
      <c r="J183" s="48"/>
      <c r="K183" s="48"/>
    </row>
    <row r="184" spans="1:11">
      <c r="A184" s="48"/>
      <c r="B184" s="81"/>
      <c r="C184" s="73">
        <v>2.0529600000000001</v>
      </c>
      <c r="D184" s="65"/>
      <c r="E184" s="48"/>
      <c r="F184" s="81">
        <v>1.5255799999999999</v>
      </c>
      <c r="G184" s="73"/>
      <c r="H184" s="65"/>
      <c r="I184" s="48"/>
      <c r="J184" s="48"/>
      <c r="K184" s="48"/>
    </row>
    <row r="185" spans="1:11">
      <c r="A185" s="48"/>
      <c r="B185" s="81"/>
      <c r="C185" s="73">
        <v>3.31881</v>
      </c>
      <c r="D185" s="65"/>
      <c r="E185" s="48"/>
      <c r="F185" s="81">
        <v>2.63944</v>
      </c>
      <c r="G185" s="73"/>
      <c r="H185" s="65"/>
      <c r="I185" s="48"/>
      <c r="J185" s="48"/>
      <c r="K185" s="48"/>
    </row>
    <row r="186" spans="1:11">
      <c r="A186" s="48"/>
      <c r="B186" s="81"/>
      <c r="C186" s="73">
        <v>1.2966800000000001</v>
      </c>
      <c r="D186" s="65"/>
      <c r="E186" s="48"/>
      <c r="F186" s="81">
        <v>2.5106799999999998</v>
      </c>
      <c r="G186" s="73"/>
      <c r="H186" s="65"/>
      <c r="I186" s="48"/>
      <c r="J186" s="48"/>
      <c r="K186" s="48"/>
    </row>
    <row r="187" spans="1:11">
      <c r="A187" s="48"/>
      <c r="B187" s="81"/>
      <c r="C187" s="73">
        <v>5.0560999999999998</v>
      </c>
      <c r="D187" s="65"/>
      <c r="E187" s="48"/>
      <c r="F187" s="81">
        <v>1.5537099999999999</v>
      </c>
      <c r="G187" s="73"/>
      <c r="H187" s="65"/>
      <c r="I187" s="48"/>
      <c r="J187" s="48"/>
      <c r="K187" s="48"/>
    </row>
    <row r="188" spans="1:11">
      <c r="A188" s="48"/>
      <c r="B188" s="81"/>
      <c r="C188" s="73">
        <v>1.9671700000000001</v>
      </c>
      <c r="D188" s="65"/>
      <c r="E188" s="48"/>
      <c r="F188" s="81">
        <v>1.2113</v>
      </c>
      <c r="G188" s="73"/>
      <c r="H188" s="65"/>
      <c r="I188" s="48"/>
      <c r="J188" s="48"/>
      <c r="K188" s="48"/>
    </row>
    <row r="189" spans="1:11">
      <c r="A189" s="48"/>
      <c r="B189" s="81"/>
      <c r="C189" s="73">
        <v>1.08534</v>
      </c>
      <c r="D189" s="65"/>
      <c r="E189" s="48"/>
      <c r="F189" s="81">
        <v>1.1731799999999999</v>
      </c>
      <c r="G189" s="73"/>
      <c r="H189" s="65"/>
      <c r="I189" s="48"/>
      <c r="J189" s="48"/>
      <c r="K189" s="48"/>
    </row>
    <row r="190" spans="1:11">
      <c r="A190" s="48"/>
      <c r="B190" s="81"/>
      <c r="C190" s="73">
        <v>2.5453399999999999</v>
      </c>
      <c r="D190" s="65"/>
      <c r="E190" s="48"/>
      <c r="F190" s="81">
        <v>1.4304699999999999</v>
      </c>
      <c r="G190" s="73"/>
      <c r="H190" s="65"/>
      <c r="I190" s="48"/>
      <c r="J190" s="48"/>
      <c r="K190" s="48"/>
    </row>
    <row r="191" spans="1:11">
      <c r="A191" s="48"/>
      <c r="B191" s="81"/>
      <c r="C191" s="73">
        <v>2.3363</v>
      </c>
      <c r="D191" s="65"/>
      <c r="E191" s="48"/>
      <c r="F191" s="81">
        <v>3.4780799999999998</v>
      </c>
      <c r="G191" s="73"/>
      <c r="H191" s="65"/>
      <c r="I191" s="48"/>
      <c r="J191" s="48"/>
      <c r="K191" s="48"/>
    </row>
    <row r="192" spans="1:11">
      <c r="A192" s="48"/>
      <c r="B192" s="81"/>
      <c r="C192" s="73">
        <v>1.65985</v>
      </c>
      <c r="D192" s="65"/>
      <c r="E192" s="48"/>
      <c r="F192" s="81">
        <v>2.1040700000000001</v>
      </c>
      <c r="G192" s="73"/>
      <c r="H192" s="65"/>
      <c r="I192" s="48"/>
      <c r="J192" s="48"/>
      <c r="K192" s="48"/>
    </row>
    <row r="193" spans="1:11">
      <c r="A193" s="48"/>
      <c r="B193" s="81"/>
      <c r="C193" s="73">
        <v>1.4957499999999999</v>
      </c>
      <c r="D193" s="65"/>
      <c r="E193" s="48"/>
      <c r="F193" s="81">
        <v>1.1432599999999999</v>
      </c>
      <c r="G193" s="73"/>
      <c r="H193" s="65"/>
      <c r="I193" s="48"/>
      <c r="J193" s="48"/>
      <c r="K193" s="48"/>
    </row>
    <row r="194" spans="1:11" ht="17" thickBot="1">
      <c r="A194" s="48"/>
      <c r="B194" s="81"/>
      <c r="C194" s="73">
        <v>1.15595</v>
      </c>
      <c r="D194" s="65"/>
      <c r="E194" s="48"/>
      <c r="F194" s="83">
        <v>1.2895099999999999</v>
      </c>
      <c r="G194" s="75"/>
      <c r="H194" s="67"/>
      <c r="I194" s="48"/>
      <c r="J194" s="48"/>
      <c r="K194" s="48"/>
    </row>
    <row r="195" spans="1:11">
      <c r="A195" s="48"/>
      <c r="B195" s="81"/>
      <c r="C195" s="73">
        <v>1.7807500000000001</v>
      </c>
      <c r="D195" s="65"/>
      <c r="E195" s="48"/>
      <c r="F195" s="48"/>
      <c r="G195" s="48"/>
      <c r="H195" s="48"/>
      <c r="I195" s="48"/>
      <c r="J195" s="48"/>
      <c r="K195" s="48"/>
    </row>
    <row r="196" spans="1:11">
      <c r="A196" s="48"/>
      <c r="B196" s="81"/>
      <c r="C196" s="73">
        <v>2.58988</v>
      </c>
      <c r="D196" s="65"/>
      <c r="E196" s="48"/>
      <c r="F196" s="48"/>
      <c r="G196" s="48"/>
      <c r="H196" s="48"/>
      <c r="I196" s="48"/>
      <c r="J196" s="48"/>
      <c r="K196" s="48"/>
    </row>
    <row r="197" spans="1:11">
      <c r="A197" s="48"/>
      <c r="B197" s="81"/>
      <c r="C197" s="73">
        <v>2.9881799999999998</v>
      </c>
      <c r="D197" s="65"/>
      <c r="E197" s="48"/>
      <c r="F197" s="48"/>
      <c r="G197" s="48"/>
      <c r="H197" s="48"/>
      <c r="I197" s="48"/>
      <c r="J197" s="48"/>
      <c r="K197" s="48"/>
    </row>
    <row r="198" spans="1:11">
      <c r="A198" s="48"/>
      <c r="B198" s="81"/>
      <c r="C198" s="73">
        <v>1.4329700000000001</v>
      </c>
      <c r="D198" s="65"/>
      <c r="E198" s="48"/>
      <c r="F198" s="48"/>
      <c r="G198" s="48"/>
      <c r="H198" s="48"/>
      <c r="I198" s="48"/>
      <c r="J198" s="48"/>
      <c r="K198" s="48"/>
    </row>
    <row r="199" spans="1:11">
      <c r="A199" s="48"/>
      <c r="B199" s="81"/>
      <c r="C199" s="73">
        <v>1.4763500000000001</v>
      </c>
      <c r="D199" s="65"/>
      <c r="E199" s="48"/>
      <c r="F199" s="48"/>
      <c r="G199" s="48"/>
      <c r="H199" s="48"/>
      <c r="I199" s="48"/>
      <c r="J199" s="48"/>
      <c r="K199" s="48"/>
    </row>
    <row r="200" spans="1:11">
      <c r="A200" s="48"/>
      <c r="B200" s="81"/>
      <c r="C200" s="73">
        <v>1.7456100000000001</v>
      </c>
      <c r="D200" s="65"/>
      <c r="E200" s="48"/>
      <c r="F200" s="48"/>
      <c r="G200" s="48"/>
      <c r="H200" s="48"/>
      <c r="I200" s="48"/>
      <c r="J200" s="48"/>
      <c r="K200" s="48"/>
    </row>
    <row r="201" spans="1:11">
      <c r="A201" s="48"/>
      <c r="B201" s="81"/>
      <c r="C201" s="73">
        <v>4.3107300000000004</v>
      </c>
      <c r="D201" s="65"/>
      <c r="E201" s="48"/>
      <c r="F201" s="48"/>
      <c r="G201" s="48"/>
      <c r="H201" s="48"/>
      <c r="I201" s="48"/>
      <c r="J201" s="48"/>
      <c r="K201" s="48"/>
    </row>
    <row r="202" spans="1:11">
      <c r="A202" s="48"/>
      <c r="B202" s="81"/>
      <c r="C202" s="73">
        <v>1.2415099999999999</v>
      </c>
      <c r="D202" s="65"/>
      <c r="E202" s="48"/>
      <c r="F202" s="48"/>
      <c r="G202" s="48"/>
      <c r="H202" s="48"/>
      <c r="I202" s="48"/>
      <c r="J202" s="48"/>
      <c r="K202" s="48"/>
    </row>
    <row r="203" spans="1:11">
      <c r="A203" s="48"/>
      <c r="B203" s="81"/>
      <c r="C203" s="73">
        <v>1.4826699999999999</v>
      </c>
      <c r="D203" s="65"/>
      <c r="E203" s="48"/>
      <c r="F203" s="48"/>
      <c r="G203" s="48"/>
      <c r="H203" s="48"/>
      <c r="I203" s="48"/>
      <c r="J203" s="48"/>
      <c r="K203" s="48"/>
    </row>
    <row r="204" spans="1:11">
      <c r="A204" s="48"/>
      <c r="B204" s="81"/>
      <c r="C204" s="73">
        <v>1.8442499999999999</v>
      </c>
      <c r="D204" s="65"/>
      <c r="E204" s="48"/>
      <c r="F204" s="48"/>
      <c r="G204" s="48"/>
      <c r="H204" s="48"/>
      <c r="I204" s="48"/>
      <c r="J204" s="48"/>
      <c r="K204" s="48"/>
    </row>
    <row r="205" spans="1:11">
      <c r="A205" s="48"/>
      <c r="B205" s="81"/>
      <c r="C205" s="73">
        <v>1.74549</v>
      </c>
      <c r="D205" s="65"/>
      <c r="E205" s="48"/>
      <c r="F205" s="48"/>
      <c r="G205" s="48"/>
      <c r="H205" s="48"/>
      <c r="I205" s="48"/>
      <c r="J205" s="48"/>
      <c r="K205" s="48"/>
    </row>
    <row r="206" spans="1:11">
      <c r="A206" s="48"/>
      <c r="B206" s="81"/>
      <c r="C206" s="73">
        <v>1.89177</v>
      </c>
      <c r="D206" s="65"/>
      <c r="E206" s="48"/>
      <c r="F206" s="48"/>
      <c r="G206" s="48"/>
      <c r="H206" s="48"/>
      <c r="I206" s="48"/>
      <c r="J206" s="48"/>
      <c r="K206" s="48"/>
    </row>
    <row r="207" spans="1:11">
      <c r="A207" s="48"/>
      <c r="B207" s="81"/>
      <c r="C207" s="73">
        <v>2.3267500000000001</v>
      </c>
      <c r="D207" s="65"/>
      <c r="E207" s="48"/>
      <c r="F207" s="48"/>
      <c r="G207" s="48"/>
      <c r="H207" s="48"/>
      <c r="I207" s="48"/>
      <c r="J207" s="48"/>
      <c r="K207" s="48"/>
    </row>
    <row r="208" spans="1:11">
      <c r="A208" s="48"/>
      <c r="B208" s="81"/>
      <c r="C208" s="73">
        <v>2.9500600000000001</v>
      </c>
      <c r="D208" s="65"/>
      <c r="E208" s="48"/>
      <c r="F208" s="48"/>
      <c r="G208" s="48"/>
      <c r="H208" s="48"/>
      <c r="I208" s="48"/>
      <c r="J208" s="48"/>
      <c r="K208" s="48"/>
    </row>
    <row r="209" spans="1:11">
      <c r="A209" s="48"/>
      <c r="B209" s="81"/>
      <c r="C209" s="73">
        <v>1.29026</v>
      </c>
      <c r="D209" s="65"/>
      <c r="E209" s="48"/>
      <c r="F209" s="48"/>
      <c r="G209" s="48"/>
      <c r="H209" s="48"/>
      <c r="I209" s="48"/>
      <c r="J209" s="48"/>
      <c r="K209" s="48"/>
    </row>
    <row r="210" spans="1:11">
      <c r="A210" s="48"/>
      <c r="B210" s="81"/>
      <c r="C210" s="73">
        <v>1.8013699999999999</v>
      </c>
      <c r="D210" s="65"/>
      <c r="E210" s="48"/>
      <c r="F210" s="48"/>
      <c r="G210" s="48"/>
      <c r="H210" s="48"/>
      <c r="I210" s="48"/>
      <c r="J210" s="48"/>
      <c r="K210" s="48"/>
    </row>
    <row r="211" spans="1:11">
      <c r="A211" s="48"/>
      <c r="B211" s="81"/>
      <c r="C211" s="73">
        <v>1.4643200000000001</v>
      </c>
      <c r="D211" s="65"/>
      <c r="E211" s="48"/>
      <c r="F211" s="48"/>
      <c r="G211" s="48"/>
      <c r="H211" s="48"/>
      <c r="I211" s="48"/>
      <c r="J211" s="48"/>
      <c r="K211" s="48"/>
    </row>
    <row r="212" spans="1:11">
      <c r="A212" s="48"/>
      <c r="B212" s="81"/>
      <c r="C212" s="73">
        <v>2.3391000000000002</v>
      </c>
      <c r="D212" s="65"/>
      <c r="E212" s="48"/>
      <c r="F212" s="48"/>
      <c r="G212" s="48"/>
      <c r="H212" s="48"/>
      <c r="I212" s="48"/>
      <c r="J212" s="48"/>
      <c r="K212" s="48"/>
    </row>
    <row r="213" spans="1:11">
      <c r="A213" s="48"/>
      <c r="B213" s="81"/>
      <c r="C213" s="73">
        <v>1.4495400000000001</v>
      </c>
      <c r="D213" s="65"/>
      <c r="E213" s="48"/>
      <c r="F213" s="48"/>
      <c r="G213" s="48"/>
      <c r="H213" s="48"/>
      <c r="I213" s="48"/>
      <c r="J213" s="48"/>
      <c r="K213" s="48"/>
    </row>
    <row r="214" spans="1:11">
      <c r="A214" s="48"/>
      <c r="B214" s="81"/>
      <c r="C214" s="73">
        <v>1.3777999999999999</v>
      </c>
      <c r="D214" s="65"/>
      <c r="E214" s="48"/>
      <c r="F214" s="48"/>
      <c r="G214" s="48"/>
      <c r="H214" s="48"/>
      <c r="I214" s="48"/>
      <c r="J214" s="48"/>
      <c r="K214" s="48"/>
    </row>
    <row r="215" spans="1:11" ht="17" thickBot="1">
      <c r="A215" s="48"/>
      <c r="B215" s="83"/>
      <c r="C215" s="75">
        <v>1.72878</v>
      </c>
      <c r="D215" s="67"/>
      <c r="E215" s="48"/>
      <c r="F215" s="48"/>
      <c r="G215" s="48"/>
      <c r="H215" s="48"/>
      <c r="I215" s="48"/>
      <c r="J215" s="48"/>
      <c r="K215" s="48"/>
    </row>
    <row r="216" spans="1:11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</row>
    <row r="217" spans="1:11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</row>
    <row r="218" spans="1:11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</row>
    <row r="219" spans="1:11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</row>
    <row r="220" spans="1:11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</row>
    <row r="221" spans="1:11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</row>
    <row r="222" spans="1:11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</row>
    <row r="223" spans="1:11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</row>
    <row r="224" spans="1:11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</row>
    <row r="225" spans="1:11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</row>
    <row r="226" spans="1:11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</row>
    <row r="227" spans="1:11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</row>
    <row r="228" spans="1:11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</row>
    <row r="229" spans="1:11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</row>
    <row r="230" spans="1:11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</row>
    <row r="231" spans="1:11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</row>
    <row r="232" spans="1:11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</row>
    <row r="233" spans="1:11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</row>
    <row r="234" spans="1:11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</row>
    <row r="235" spans="1:11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</row>
    <row r="236" spans="1:11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</row>
    <row r="237" spans="1:11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</row>
    <row r="238" spans="1:11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</row>
    <row r="239" spans="1:11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</row>
    <row r="240" spans="1:11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</row>
    <row r="241" spans="1:11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</row>
    <row r="242" spans="1:11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</row>
    <row r="243" spans="1:11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</row>
    <row r="244" spans="1:11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</row>
    <row r="245" spans="1:11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</row>
    <row r="246" spans="1:11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</row>
    <row r="247" spans="1:11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</row>
    <row r="248" spans="1:11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</row>
    <row r="249" spans="1:11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</row>
    <row r="250" spans="1:11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</row>
    <row r="251" spans="1:11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</row>
    <row r="252" spans="1:11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</row>
    <row r="253" spans="1:11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</row>
    <row r="254" spans="1:11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</row>
    <row r="255" spans="1:11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</row>
    <row r="256" spans="1:11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</row>
    <row r="257" spans="1:11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</row>
    <row r="258" spans="1:11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</row>
    <row r="259" spans="1:11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</row>
    <row r="260" spans="1:11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</row>
    <row r="261" spans="1:11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</row>
    <row r="262" spans="1:11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</row>
    <row r="263" spans="1:11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</row>
    <row r="264" spans="1:11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</row>
    <row r="265" spans="1:11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</row>
    <row r="266" spans="1:11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48"/>
    </row>
    <row r="267" spans="1:11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48"/>
    </row>
    <row r="268" spans="1:11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48"/>
    </row>
    <row r="269" spans="1:11">
      <c r="A269" s="48"/>
      <c r="B269" s="48"/>
      <c r="C269" s="48"/>
      <c r="D269" s="48"/>
      <c r="E269" s="48"/>
      <c r="F269" s="48"/>
      <c r="G269" s="48"/>
      <c r="H269" s="48"/>
      <c r="I269" s="48"/>
      <c r="J269" s="48"/>
      <c r="K269" s="48"/>
    </row>
    <row r="270" spans="1:11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48"/>
    </row>
    <row r="271" spans="1:11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48"/>
    </row>
    <row r="272" spans="1:11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48"/>
    </row>
    <row r="273" spans="1:11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48"/>
    </row>
    <row r="274" spans="1:11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48"/>
    </row>
    <row r="275" spans="1:11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48"/>
    </row>
    <row r="276" spans="1:11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48"/>
    </row>
    <row r="277" spans="1:11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48"/>
    </row>
    <row r="278" spans="1:11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48"/>
    </row>
    <row r="279" spans="1:11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48"/>
    </row>
    <row r="280" spans="1:11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48"/>
    </row>
    <row r="281" spans="1:11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48"/>
    </row>
    <row r="282" spans="1:11">
      <c r="A282" s="48"/>
      <c r="B282" s="48"/>
      <c r="C282" s="48"/>
      <c r="D282" s="48"/>
      <c r="E282" s="48"/>
      <c r="F282" s="48"/>
      <c r="G282" s="48"/>
      <c r="H282" s="48"/>
      <c r="I282" s="48"/>
      <c r="J282" s="48"/>
      <c r="K282" s="48"/>
    </row>
    <row r="283" spans="1:11">
      <c r="A283" s="48"/>
      <c r="B283" s="48"/>
      <c r="C283" s="48"/>
      <c r="D283" s="48"/>
      <c r="E283" s="48"/>
      <c r="F283" s="48"/>
      <c r="G283" s="48"/>
      <c r="H283" s="48"/>
      <c r="I283" s="48"/>
      <c r="J283" s="48"/>
      <c r="K283" s="48"/>
    </row>
    <row r="284" spans="1:11">
      <c r="A284" s="48"/>
      <c r="B284" s="48"/>
      <c r="C284" s="48"/>
      <c r="D284" s="48"/>
      <c r="E284" s="48"/>
      <c r="F284" s="48"/>
      <c r="G284" s="48"/>
      <c r="H284" s="48"/>
      <c r="I284" s="48"/>
      <c r="J284" s="48"/>
      <c r="K284" s="48"/>
    </row>
    <row r="285" spans="1:11">
      <c r="A285" s="48"/>
      <c r="B285" s="48"/>
      <c r="C285" s="48"/>
      <c r="D285" s="48"/>
      <c r="E285" s="48"/>
      <c r="F285" s="48"/>
      <c r="G285" s="48"/>
      <c r="H285" s="48"/>
      <c r="I285" s="48"/>
      <c r="J285" s="48"/>
      <c r="K285" s="48"/>
    </row>
    <row r="286" spans="1:11">
      <c r="A286" s="48"/>
      <c r="B286" s="48"/>
      <c r="C286" s="48"/>
      <c r="D286" s="48"/>
      <c r="E286" s="48"/>
      <c r="F286" s="48"/>
      <c r="G286" s="48"/>
      <c r="H286" s="48"/>
      <c r="I286" s="48"/>
      <c r="J286" s="48"/>
      <c r="K286" s="48"/>
    </row>
    <row r="287" spans="1:11">
      <c r="A287" s="48"/>
      <c r="B287" s="48"/>
      <c r="C287" s="48"/>
      <c r="D287" s="48"/>
      <c r="E287" s="48"/>
      <c r="F287" s="48"/>
      <c r="G287" s="48"/>
      <c r="H287" s="48"/>
      <c r="I287" s="48"/>
      <c r="J287" s="48"/>
      <c r="K287" s="48"/>
    </row>
    <row r="288" spans="1:11">
      <c r="A288" s="48"/>
      <c r="B288" s="48"/>
      <c r="C288" s="48"/>
      <c r="D288" s="48"/>
      <c r="E288" s="48"/>
      <c r="F288" s="48"/>
      <c r="G288" s="48"/>
      <c r="H288" s="48"/>
      <c r="I288" s="48"/>
      <c r="J288" s="48"/>
      <c r="K288" s="48"/>
    </row>
    <row r="289" spans="1:11">
      <c r="A289" s="48"/>
      <c r="B289" s="48"/>
      <c r="C289" s="48"/>
      <c r="D289" s="48"/>
      <c r="E289" s="48"/>
      <c r="F289" s="48"/>
      <c r="G289" s="48"/>
      <c r="H289" s="48"/>
      <c r="I289" s="48"/>
      <c r="J289" s="48"/>
      <c r="K289" s="48"/>
    </row>
    <row r="290" spans="1:11">
      <c r="A290" s="48"/>
      <c r="B290" s="48"/>
      <c r="C290" s="48"/>
      <c r="D290" s="48"/>
      <c r="E290" s="48"/>
      <c r="F290" s="48"/>
      <c r="G290" s="48"/>
      <c r="H290" s="48"/>
      <c r="I290" s="48"/>
      <c r="J290" s="48"/>
      <c r="K290" s="48"/>
    </row>
    <row r="291" spans="1:11">
      <c r="A291" s="48"/>
      <c r="B291" s="48"/>
      <c r="C291" s="48"/>
      <c r="D291" s="48"/>
      <c r="E291" s="48"/>
      <c r="F291" s="48"/>
      <c r="G291" s="48"/>
      <c r="H291" s="48"/>
      <c r="I291" s="48"/>
      <c r="J291" s="48"/>
      <c r="K291" s="48"/>
    </row>
    <row r="292" spans="1:11">
      <c r="A292" s="48"/>
      <c r="B292" s="48"/>
      <c r="C292" s="48"/>
      <c r="D292" s="48"/>
      <c r="E292" s="48"/>
      <c r="F292" s="48"/>
      <c r="G292" s="48"/>
      <c r="H292" s="48"/>
      <c r="I292" s="48"/>
      <c r="J292" s="48"/>
      <c r="K292" s="48"/>
    </row>
    <row r="293" spans="1:11">
      <c r="A293" s="48"/>
      <c r="B293" s="48"/>
      <c r="C293" s="48"/>
      <c r="D293" s="48"/>
      <c r="E293" s="48"/>
      <c r="F293" s="48"/>
      <c r="G293" s="48"/>
      <c r="H293" s="48"/>
      <c r="I293" s="48"/>
      <c r="J293" s="48"/>
      <c r="K293" s="48"/>
    </row>
    <row r="294" spans="1:11">
      <c r="A294" s="48"/>
      <c r="B294" s="48"/>
      <c r="C294" s="48"/>
      <c r="D294" s="48"/>
      <c r="E294" s="48"/>
      <c r="F294" s="48"/>
      <c r="G294" s="48"/>
      <c r="H294" s="48"/>
      <c r="I294" s="48"/>
      <c r="J294" s="48"/>
      <c r="K294" s="48"/>
    </row>
    <row r="295" spans="1:11">
      <c r="A295" s="48"/>
      <c r="B295" s="48"/>
      <c r="C295" s="48"/>
      <c r="D295" s="48"/>
      <c r="E295" s="48"/>
      <c r="F295" s="48"/>
      <c r="G295" s="48"/>
      <c r="H295" s="48"/>
      <c r="I295" s="48"/>
      <c r="J295" s="48"/>
      <c r="K295" s="48"/>
    </row>
    <row r="296" spans="1:11">
      <c r="A296" s="48"/>
      <c r="B296" s="48"/>
      <c r="C296" s="48"/>
      <c r="D296" s="48"/>
      <c r="E296" s="48"/>
      <c r="F296" s="48"/>
      <c r="G296" s="48"/>
      <c r="H296" s="48"/>
      <c r="I296" s="48"/>
      <c r="J296" s="48"/>
      <c r="K296" s="48"/>
    </row>
    <row r="297" spans="1:11">
      <c r="A297" s="48"/>
      <c r="B297" s="48"/>
      <c r="C297" s="48"/>
      <c r="D297" s="48"/>
      <c r="E297" s="48"/>
      <c r="F297" s="48"/>
      <c r="G297" s="48"/>
      <c r="H297" s="48"/>
      <c r="I297" s="48"/>
      <c r="J297" s="48"/>
      <c r="K297" s="48"/>
    </row>
    <row r="298" spans="1:11">
      <c r="A298" s="48"/>
      <c r="B298" s="48"/>
      <c r="C298" s="48"/>
      <c r="D298" s="48"/>
      <c r="E298" s="48"/>
      <c r="F298" s="48"/>
      <c r="G298" s="48"/>
      <c r="H298" s="48"/>
      <c r="I298" s="48"/>
      <c r="J298" s="48"/>
      <c r="K298" s="48"/>
    </row>
    <row r="299" spans="1:11">
      <c r="A299" s="48"/>
      <c r="B299" s="48"/>
      <c r="C299" s="48"/>
      <c r="D299" s="48"/>
      <c r="E299" s="48"/>
      <c r="F299" s="48"/>
      <c r="G299" s="48"/>
      <c r="H299" s="48"/>
      <c r="I299" s="48"/>
      <c r="J299" s="48"/>
      <c r="K299" s="48"/>
    </row>
    <row r="300" spans="1:11">
      <c r="A300" s="48"/>
      <c r="B300" s="48"/>
      <c r="C300" s="48"/>
      <c r="D300" s="48"/>
      <c r="E300" s="48"/>
      <c r="F300" s="48"/>
      <c r="G300" s="48"/>
      <c r="H300" s="48"/>
      <c r="I300" s="48"/>
      <c r="J300" s="48"/>
      <c r="K300" s="48"/>
    </row>
    <row r="301" spans="1:11">
      <c r="A301" s="48"/>
      <c r="B301" s="48"/>
      <c r="C301" s="48"/>
      <c r="D301" s="48"/>
      <c r="E301" s="48"/>
      <c r="F301" s="48"/>
      <c r="G301" s="48"/>
      <c r="H301" s="48"/>
      <c r="I301" s="48"/>
      <c r="J301" s="48"/>
      <c r="K301" s="48"/>
    </row>
    <row r="302" spans="1:11">
      <c r="A302" s="48"/>
      <c r="B302" s="48"/>
      <c r="C302" s="48"/>
      <c r="D302" s="48"/>
      <c r="E302" s="48"/>
      <c r="F302" s="48"/>
      <c r="G302" s="48"/>
      <c r="H302" s="48"/>
      <c r="I302" s="48"/>
      <c r="J302" s="48"/>
      <c r="K302" s="48"/>
    </row>
    <row r="303" spans="1:11">
      <c r="A303" s="48"/>
      <c r="B303" s="48"/>
      <c r="C303" s="48"/>
      <c r="D303" s="48"/>
      <c r="E303" s="48"/>
      <c r="F303" s="48"/>
      <c r="G303" s="48"/>
      <c r="H303" s="48"/>
      <c r="I303" s="48"/>
      <c r="J303" s="48"/>
      <c r="K303" s="48"/>
    </row>
    <row r="304" spans="1:11">
      <c r="A304" s="48"/>
      <c r="B304" s="48"/>
      <c r="C304" s="48"/>
      <c r="D304" s="48"/>
      <c r="E304" s="48"/>
      <c r="F304" s="48"/>
      <c r="G304" s="48"/>
      <c r="H304" s="48"/>
      <c r="I304" s="48"/>
      <c r="J304" s="48"/>
      <c r="K304" s="48"/>
    </row>
    <row r="305" spans="1:11">
      <c r="A305" s="48"/>
      <c r="B305" s="48"/>
      <c r="C305" s="48"/>
      <c r="D305" s="48"/>
      <c r="E305" s="48"/>
      <c r="F305" s="48"/>
      <c r="G305" s="48"/>
      <c r="H305" s="48"/>
      <c r="I305" s="48"/>
      <c r="J305" s="48"/>
      <c r="K305" s="48"/>
    </row>
    <row r="306" spans="1:11">
      <c r="A306" s="48"/>
      <c r="B306" s="48"/>
      <c r="C306" s="48"/>
      <c r="D306" s="48"/>
      <c r="E306" s="48"/>
      <c r="F306" s="48"/>
      <c r="G306" s="48"/>
      <c r="H306" s="48"/>
      <c r="I306" s="48"/>
      <c r="J306" s="48"/>
      <c r="K306" s="48"/>
    </row>
    <row r="307" spans="1:11">
      <c r="A307" s="48"/>
      <c r="B307" s="48"/>
      <c r="C307" s="48"/>
      <c r="D307" s="48"/>
      <c r="E307" s="48"/>
      <c r="F307" s="48"/>
      <c r="G307" s="48"/>
      <c r="H307" s="48"/>
      <c r="I307" s="48"/>
      <c r="J307" s="48"/>
      <c r="K307" s="48"/>
    </row>
    <row r="308" spans="1:11">
      <c r="A308" s="48"/>
      <c r="B308" s="48"/>
      <c r="C308" s="48"/>
      <c r="D308" s="48"/>
      <c r="E308" s="48"/>
      <c r="F308" s="48"/>
      <c r="G308" s="48"/>
      <c r="H308" s="48"/>
      <c r="I308" s="48"/>
      <c r="J308" s="48"/>
      <c r="K308" s="48"/>
    </row>
    <row r="309" spans="1:11">
      <c r="A309" s="48"/>
      <c r="B309" s="48"/>
      <c r="C309" s="48"/>
      <c r="D309" s="48"/>
      <c r="E309" s="48"/>
      <c r="F309" s="48"/>
      <c r="G309" s="48"/>
      <c r="H309" s="48"/>
      <c r="I309" s="48"/>
      <c r="J309" s="48"/>
      <c r="K309" s="48"/>
    </row>
    <row r="310" spans="1:11">
      <c r="A310" s="48"/>
      <c r="B310" s="48"/>
      <c r="C310" s="48"/>
      <c r="D310" s="48"/>
      <c r="E310" s="48"/>
      <c r="F310" s="48"/>
      <c r="G310" s="48"/>
      <c r="H310" s="48"/>
      <c r="I310" s="48"/>
      <c r="J310" s="48"/>
      <c r="K310" s="48"/>
    </row>
    <row r="311" spans="1:11">
      <c r="A311" s="48"/>
      <c r="B311" s="48"/>
      <c r="C311" s="48"/>
      <c r="D311" s="48"/>
      <c r="E311" s="48"/>
      <c r="F311" s="48"/>
      <c r="G311" s="48"/>
      <c r="H311" s="48"/>
      <c r="I311" s="48"/>
      <c r="J311" s="48"/>
      <c r="K311" s="48"/>
    </row>
    <row r="312" spans="1:11">
      <c r="A312" s="48"/>
      <c r="B312" s="48"/>
      <c r="C312" s="48"/>
      <c r="D312" s="48"/>
      <c r="E312" s="48"/>
      <c r="F312" s="48"/>
      <c r="G312" s="48"/>
      <c r="H312" s="48"/>
      <c r="I312" s="48"/>
      <c r="J312" s="48"/>
      <c r="K312" s="48"/>
    </row>
    <row r="313" spans="1:11">
      <c r="A313" s="48"/>
      <c r="B313" s="48"/>
      <c r="C313" s="48"/>
      <c r="D313" s="48"/>
      <c r="E313" s="48"/>
      <c r="F313" s="48"/>
      <c r="G313" s="48"/>
      <c r="H313" s="48"/>
      <c r="I313" s="48"/>
      <c r="J313" s="48"/>
      <c r="K313" s="48"/>
    </row>
    <row r="314" spans="1:11">
      <c r="A314" s="48"/>
      <c r="B314" s="48"/>
      <c r="C314" s="48"/>
      <c r="D314" s="48"/>
      <c r="E314" s="48"/>
      <c r="F314" s="48"/>
      <c r="G314" s="48"/>
      <c r="H314" s="48"/>
      <c r="I314" s="48"/>
      <c r="J314" s="48"/>
      <c r="K314" s="48"/>
    </row>
    <row r="315" spans="1:11">
      <c r="A315" s="48"/>
      <c r="B315" s="48"/>
      <c r="C315" s="48"/>
      <c r="D315" s="48"/>
      <c r="E315" s="48"/>
      <c r="F315" s="48"/>
      <c r="G315" s="48"/>
      <c r="H315" s="48"/>
      <c r="I315" s="48"/>
      <c r="J315" s="48"/>
      <c r="K315" s="48"/>
    </row>
    <row r="316" spans="1:11">
      <c r="A316" s="48"/>
      <c r="B316" s="48"/>
      <c r="C316" s="48"/>
      <c r="D316" s="48"/>
      <c r="E316" s="48"/>
      <c r="F316" s="48"/>
      <c r="G316" s="48"/>
      <c r="H316" s="48"/>
      <c r="I316" s="48"/>
      <c r="J316" s="48"/>
      <c r="K316" s="48"/>
    </row>
    <row r="317" spans="1:11">
      <c r="A317" s="48"/>
      <c r="B317" s="48"/>
      <c r="C317" s="48"/>
      <c r="D317" s="48"/>
      <c r="E317" s="48"/>
      <c r="F317" s="48"/>
      <c r="G317" s="48"/>
      <c r="H317" s="48"/>
      <c r="I317" s="48"/>
      <c r="J317" s="48"/>
      <c r="K317" s="48"/>
    </row>
    <row r="318" spans="1:11">
      <c r="A318" s="48"/>
      <c r="B318" s="48"/>
      <c r="C318" s="48"/>
      <c r="D318" s="48"/>
      <c r="E318" s="48"/>
      <c r="F318" s="48"/>
      <c r="G318" s="48"/>
      <c r="H318" s="48"/>
      <c r="I318" s="48"/>
      <c r="J318" s="48"/>
      <c r="K318" s="48"/>
    </row>
    <row r="319" spans="1:11">
      <c r="A319" s="48"/>
      <c r="B319" s="48"/>
      <c r="C319" s="48"/>
      <c r="D319" s="48"/>
      <c r="E319" s="48"/>
      <c r="F319" s="48"/>
      <c r="G319" s="48"/>
      <c r="H319" s="48"/>
      <c r="I319" s="48"/>
      <c r="J319" s="48"/>
      <c r="K319" s="48"/>
    </row>
    <row r="320" spans="1:11">
      <c r="A320" s="48"/>
      <c r="B320" s="48"/>
      <c r="C320" s="48"/>
      <c r="D320" s="48"/>
      <c r="E320" s="48"/>
      <c r="F320" s="48"/>
      <c r="G320" s="48"/>
      <c r="H320" s="48"/>
      <c r="I320" s="48"/>
      <c r="J320" s="48"/>
      <c r="K320" s="48"/>
    </row>
    <row r="321" spans="1:11">
      <c r="A321" s="48"/>
      <c r="B321" s="48"/>
      <c r="C321" s="48"/>
      <c r="D321" s="48"/>
      <c r="E321" s="48"/>
      <c r="F321" s="48"/>
      <c r="G321" s="48"/>
      <c r="H321" s="48"/>
      <c r="I321" s="48"/>
      <c r="J321" s="48"/>
      <c r="K321" s="48"/>
    </row>
    <row r="322" spans="1:11">
      <c r="A322" s="48"/>
      <c r="B322" s="48"/>
      <c r="C322" s="48"/>
      <c r="D322" s="48"/>
      <c r="E322" s="48"/>
      <c r="F322" s="48"/>
      <c r="G322" s="48"/>
      <c r="H322" s="48"/>
      <c r="I322" s="48"/>
      <c r="J322" s="48"/>
      <c r="K322" s="48"/>
    </row>
    <row r="323" spans="1:11">
      <c r="A323" s="48"/>
      <c r="B323" s="48"/>
      <c r="C323" s="48"/>
      <c r="D323" s="48"/>
      <c r="E323" s="48"/>
      <c r="F323" s="48"/>
      <c r="G323" s="48"/>
      <c r="H323" s="48"/>
      <c r="I323" s="48"/>
      <c r="J323" s="48"/>
      <c r="K323" s="48"/>
    </row>
    <row r="324" spans="1:11">
      <c r="A324" s="48"/>
      <c r="B324" s="48"/>
      <c r="C324" s="48"/>
      <c r="D324" s="48"/>
      <c r="E324" s="48"/>
      <c r="F324" s="48"/>
      <c r="G324" s="48"/>
      <c r="H324" s="48"/>
      <c r="I324" s="48"/>
      <c r="J324" s="48"/>
      <c r="K324" s="48"/>
    </row>
    <row r="325" spans="1:11">
      <c r="A325" s="48"/>
      <c r="B325" s="48"/>
      <c r="C325" s="48"/>
      <c r="D325" s="48"/>
      <c r="E325" s="48"/>
      <c r="F325" s="48"/>
      <c r="G325" s="48"/>
      <c r="H325" s="48"/>
      <c r="I325" s="48"/>
      <c r="J325" s="48"/>
      <c r="K325" s="48"/>
    </row>
    <row r="326" spans="1:11">
      <c r="A326" s="48"/>
      <c r="B326" s="48"/>
      <c r="C326" s="48"/>
      <c r="D326" s="48"/>
      <c r="E326" s="48"/>
      <c r="F326" s="48"/>
      <c r="G326" s="48"/>
      <c r="H326" s="48"/>
      <c r="I326" s="48"/>
      <c r="J326" s="48"/>
      <c r="K326" s="48"/>
    </row>
    <row r="327" spans="1:11">
      <c r="A327" s="48"/>
      <c r="B327" s="48"/>
      <c r="C327" s="48"/>
      <c r="D327" s="48"/>
      <c r="E327" s="48"/>
      <c r="F327" s="48"/>
      <c r="G327" s="48"/>
      <c r="H327" s="48"/>
      <c r="I327" s="48"/>
      <c r="J327" s="48"/>
      <c r="K327" s="48"/>
    </row>
    <row r="328" spans="1:11">
      <c r="A328" s="48"/>
      <c r="B328" s="48"/>
      <c r="C328" s="48"/>
      <c r="D328" s="48"/>
      <c r="E328" s="48"/>
      <c r="F328" s="48"/>
      <c r="G328" s="48"/>
      <c r="H328" s="48"/>
      <c r="I328" s="48"/>
      <c r="J328" s="48"/>
      <c r="K328" s="48"/>
    </row>
    <row r="329" spans="1:11">
      <c r="A329" s="48"/>
      <c r="B329" s="48"/>
      <c r="C329" s="48"/>
      <c r="D329" s="48"/>
      <c r="E329" s="48"/>
      <c r="F329" s="48"/>
      <c r="G329" s="48"/>
      <c r="H329" s="48"/>
      <c r="I329" s="48"/>
      <c r="J329" s="48"/>
      <c r="K329" s="48"/>
    </row>
    <row r="330" spans="1:11">
      <c r="A330" s="48"/>
      <c r="B330" s="48"/>
      <c r="C330" s="48"/>
      <c r="D330" s="48"/>
      <c r="E330" s="48"/>
      <c r="F330" s="48"/>
      <c r="G330" s="48"/>
      <c r="H330" s="48"/>
      <c r="I330" s="48"/>
      <c r="J330" s="48"/>
      <c r="K330" s="48"/>
    </row>
    <row r="331" spans="1:11">
      <c r="A331" s="48"/>
      <c r="B331" s="48"/>
      <c r="C331" s="48"/>
      <c r="D331" s="48"/>
      <c r="E331" s="48"/>
      <c r="F331" s="48"/>
      <c r="G331" s="48"/>
      <c r="H331" s="48"/>
      <c r="I331" s="48"/>
      <c r="J331" s="48"/>
      <c r="K331" s="48"/>
    </row>
    <row r="332" spans="1:11">
      <c r="A332" s="48"/>
      <c r="B332" s="48"/>
      <c r="C332" s="48"/>
      <c r="D332" s="48"/>
      <c r="E332" s="48"/>
      <c r="F332" s="48"/>
      <c r="G332" s="48"/>
      <c r="H332" s="48"/>
      <c r="I332" s="48"/>
      <c r="J332" s="48"/>
      <c r="K332" s="48"/>
    </row>
    <row r="333" spans="1:11">
      <c r="A333" s="48"/>
      <c r="B333" s="48"/>
      <c r="C333" s="48"/>
      <c r="D333" s="48"/>
      <c r="E333" s="48"/>
      <c r="F333" s="48"/>
      <c r="G333" s="48"/>
      <c r="H333" s="48"/>
      <c r="I333" s="48"/>
      <c r="J333" s="48"/>
      <c r="K333" s="48"/>
    </row>
    <row r="334" spans="1:11">
      <c r="A334" s="48"/>
      <c r="B334" s="48"/>
      <c r="C334" s="48"/>
      <c r="D334" s="48"/>
      <c r="E334" s="48"/>
      <c r="F334" s="48"/>
      <c r="G334" s="48"/>
      <c r="H334" s="48"/>
      <c r="I334" s="48"/>
      <c r="J334" s="48"/>
      <c r="K334" s="48"/>
    </row>
    <row r="335" spans="1:11">
      <c r="A335" s="48"/>
      <c r="B335" s="48"/>
      <c r="C335" s="48"/>
      <c r="D335" s="48"/>
      <c r="E335" s="48"/>
      <c r="F335" s="48"/>
      <c r="G335" s="48"/>
      <c r="H335" s="48"/>
      <c r="I335" s="48"/>
      <c r="J335" s="48"/>
      <c r="K335" s="48"/>
    </row>
    <row r="336" spans="1:11">
      <c r="A336" s="48"/>
      <c r="B336" s="48"/>
      <c r="C336" s="48"/>
      <c r="D336" s="48"/>
      <c r="E336" s="48"/>
      <c r="F336" s="48"/>
      <c r="G336" s="48"/>
      <c r="H336" s="48"/>
      <c r="I336" s="48"/>
      <c r="J336" s="48"/>
      <c r="K336" s="48"/>
    </row>
    <row r="337" spans="1:11">
      <c r="A337" s="48"/>
      <c r="B337" s="48"/>
      <c r="C337" s="48"/>
      <c r="D337" s="48"/>
      <c r="E337" s="48"/>
      <c r="F337" s="48"/>
      <c r="G337" s="48"/>
      <c r="H337" s="48"/>
      <c r="I337" s="48"/>
      <c r="J337" s="48"/>
      <c r="K337" s="48"/>
    </row>
    <row r="338" spans="1:11">
      <c r="A338" s="48"/>
      <c r="B338" s="48"/>
      <c r="C338" s="48"/>
      <c r="D338" s="48"/>
      <c r="E338" s="48"/>
      <c r="F338" s="48"/>
      <c r="G338" s="48"/>
      <c r="H338" s="48"/>
      <c r="I338" s="48"/>
      <c r="J338" s="48"/>
      <c r="K338" s="48"/>
    </row>
    <row r="339" spans="1:11">
      <c r="A339" s="48"/>
      <c r="B339" s="48"/>
      <c r="C339" s="48"/>
      <c r="D339" s="48"/>
      <c r="E339" s="48"/>
      <c r="F339" s="48"/>
      <c r="G339" s="48"/>
      <c r="H339" s="48"/>
      <c r="I339" s="48"/>
      <c r="J339" s="48"/>
      <c r="K339" s="48"/>
    </row>
    <row r="340" spans="1:11">
      <c r="A340" s="48"/>
      <c r="B340" s="48"/>
      <c r="C340" s="48"/>
      <c r="D340" s="48"/>
      <c r="E340" s="48"/>
      <c r="F340" s="48"/>
      <c r="G340" s="48"/>
      <c r="H340" s="48"/>
      <c r="I340" s="48"/>
      <c r="J340" s="48"/>
      <c r="K340" s="48"/>
    </row>
    <row r="341" spans="1:11">
      <c r="A341" s="48"/>
      <c r="B341" s="48"/>
      <c r="C341" s="48"/>
      <c r="D341" s="48"/>
      <c r="E341" s="48"/>
      <c r="F341" s="48"/>
      <c r="G341" s="48"/>
      <c r="H341" s="48"/>
      <c r="I341" s="48"/>
      <c r="J341" s="48"/>
      <c r="K341" s="48"/>
    </row>
    <row r="342" spans="1:11">
      <c r="A342" s="48"/>
      <c r="B342" s="48"/>
      <c r="C342" s="48"/>
      <c r="D342" s="48"/>
      <c r="E342" s="48"/>
      <c r="F342" s="48"/>
      <c r="G342" s="48"/>
      <c r="H342" s="48"/>
      <c r="I342" s="48"/>
      <c r="J342" s="48"/>
      <c r="K342" s="48"/>
    </row>
    <row r="343" spans="1:11">
      <c r="A343" s="48"/>
      <c r="B343" s="48"/>
      <c r="C343" s="48"/>
      <c r="D343" s="48"/>
      <c r="E343" s="48"/>
      <c r="F343" s="48"/>
      <c r="G343" s="48"/>
      <c r="H343" s="48"/>
      <c r="I343" s="48"/>
      <c r="J343" s="48"/>
      <c r="K343" s="48"/>
    </row>
    <row r="344" spans="1:11">
      <c r="A344" s="48"/>
      <c r="B344" s="48"/>
      <c r="C344" s="48"/>
      <c r="D344" s="48"/>
      <c r="E344" s="48"/>
      <c r="F344" s="48"/>
      <c r="G344" s="48"/>
      <c r="H344" s="48"/>
      <c r="I344" s="48"/>
      <c r="J344" s="48"/>
      <c r="K344" s="48"/>
    </row>
    <row r="345" spans="1:11">
      <c r="A345" s="48"/>
      <c r="B345" s="48"/>
      <c r="C345" s="48"/>
      <c r="D345" s="48"/>
      <c r="E345" s="48"/>
      <c r="F345" s="48"/>
      <c r="G345" s="48"/>
      <c r="H345" s="48"/>
      <c r="I345" s="48"/>
      <c r="J345" s="48"/>
      <c r="K345" s="48"/>
    </row>
    <row r="346" spans="1:11">
      <c r="A346" s="48"/>
      <c r="B346" s="48"/>
      <c r="C346" s="48"/>
      <c r="D346" s="48"/>
      <c r="E346" s="48"/>
      <c r="F346" s="48"/>
      <c r="G346" s="48"/>
      <c r="H346" s="48"/>
      <c r="I346" s="48"/>
      <c r="J346" s="48"/>
      <c r="K346" s="48"/>
    </row>
    <row r="347" spans="1:11">
      <c r="A347" s="48"/>
      <c r="B347" s="48"/>
      <c r="C347" s="48"/>
      <c r="D347" s="48"/>
      <c r="E347" s="48"/>
      <c r="F347" s="48"/>
      <c r="G347" s="48"/>
      <c r="H347" s="48"/>
      <c r="I347" s="48"/>
      <c r="J347" s="48"/>
      <c r="K347" s="48"/>
    </row>
  </sheetData>
  <mergeCells count="2">
    <mergeCell ref="B5:D5"/>
    <mergeCell ref="F5:H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7CD42-3885-C14E-AE09-51644E42F47B}">
  <dimension ref="A1:Q86"/>
  <sheetViews>
    <sheetView zoomScale="70" zoomScaleNormal="70" workbookViewId="0">
      <selection activeCell="O28" sqref="O28"/>
    </sheetView>
  </sheetViews>
  <sheetFormatPr baseColWidth="10" defaultColWidth="10.83203125" defaultRowHeight="16"/>
  <cols>
    <col min="2" max="2" width="32.83203125" bestFit="1" customWidth="1"/>
    <col min="4" max="4" width="22.1640625" bestFit="1" customWidth="1"/>
    <col min="11" max="11" width="32.83203125" bestFit="1" customWidth="1"/>
    <col min="12" max="12" width="21.83203125" bestFit="1" customWidth="1"/>
    <col min="13" max="13" width="22.1640625" bestFit="1" customWidth="1"/>
    <col min="15" max="15" width="43" bestFit="1" customWidth="1"/>
  </cols>
  <sheetData>
    <row r="1" spans="1:17">
      <c r="A1" s="10" t="s">
        <v>236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7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7">
      <c r="A4" s="10"/>
      <c r="B4" s="326" t="s">
        <v>222</v>
      </c>
      <c r="C4" s="326"/>
      <c r="D4" s="326"/>
      <c r="E4" s="10"/>
      <c r="F4" s="10"/>
      <c r="G4" s="10"/>
      <c r="H4" s="10"/>
      <c r="I4" s="10"/>
      <c r="J4" s="10"/>
      <c r="K4" s="326" t="s">
        <v>250</v>
      </c>
      <c r="L4" s="326"/>
      <c r="M4" s="326"/>
    </row>
    <row r="5" spans="1:17" ht="17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7" ht="17" thickBot="1">
      <c r="A6" s="10"/>
      <c r="B6" s="116" t="s">
        <v>161</v>
      </c>
      <c r="C6" s="117" t="s">
        <v>162</v>
      </c>
      <c r="D6" s="118" t="s">
        <v>220</v>
      </c>
      <c r="E6" s="10"/>
      <c r="F6" s="50"/>
      <c r="G6" s="94" t="s">
        <v>99</v>
      </c>
      <c r="H6" s="95" t="s">
        <v>97</v>
      </c>
      <c r="I6" s="10"/>
      <c r="J6" s="10"/>
      <c r="K6" s="116" t="s">
        <v>216</v>
      </c>
      <c r="L6" s="117" t="s">
        <v>213</v>
      </c>
      <c r="M6" s="118" t="s">
        <v>220</v>
      </c>
      <c r="O6" s="50"/>
      <c r="P6" s="94" t="s">
        <v>99</v>
      </c>
      <c r="Q6" s="95" t="s">
        <v>97</v>
      </c>
    </row>
    <row r="7" spans="1:17" ht="16" customHeight="1">
      <c r="A7" s="359" t="s">
        <v>10</v>
      </c>
      <c r="B7" s="119">
        <v>-2.9000000000000001E-2</v>
      </c>
      <c r="C7" s="119">
        <v>8.5999999999999993E-2</v>
      </c>
      <c r="D7" s="120">
        <f>B7/(C7/2)</f>
        <v>-0.67441860465116288</v>
      </c>
      <c r="E7" s="10"/>
      <c r="F7" s="90" t="s">
        <v>94</v>
      </c>
      <c r="G7" s="96">
        <v>1</v>
      </c>
      <c r="H7" s="97">
        <f>G7/G10*100</f>
        <v>2.7777777777777777</v>
      </c>
      <c r="I7" s="10"/>
      <c r="J7" s="379" t="s">
        <v>10</v>
      </c>
      <c r="K7" s="19">
        <v>0.121</v>
      </c>
      <c r="L7" s="19">
        <v>0.20100000000000001</v>
      </c>
      <c r="M7" s="121">
        <f>K7/(L7/2)</f>
        <v>1.2039800995024874</v>
      </c>
      <c r="O7" s="113" t="s">
        <v>214</v>
      </c>
      <c r="P7" s="96">
        <v>28</v>
      </c>
      <c r="Q7" s="97">
        <f>P7/P9*100</f>
        <v>57.142857142857139</v>
      </c>
    </row>
    <row r="8" spans="1:17">
      <c r="A8" s="357"/>
      <c r="B8" s="56">
        <v>2.9000000000000001E-2</v>
      </c>
      <c r="C8" s="56">
        <v>8.3000000000000004E-2</v>
      </c>
      <c r="D8" s="122">
        <f t="shared" ref="D8:D42" si="0">B8/(C8/2)</f>
        <v>0.6987951807228916</v>
      </c>
      <c r="E8" s="10"/>
      <c r="F8" s="92" t="s">
        <v>95</v>
      </c>
      <c r="G8" s="91">
        <v>26</v>
      </c>
      <c r="H8" s="98">
        <f>G8/G10*100</f>
        <v>72.222222222222214</v>
      </c>
      <c r="I8" s="10"/>
      <c r="J8" s="380"/>
      <c r="K8" s="23">
        <v>0.09</v>
      </c>
      <c r="L8" s="23">
        <v>0.17299999999999999</v>
      </c>
      <c r="M8" s="123">
        <f t="shared" ref="M8:M55" si="1">K8/(L8/2)</f>
        <v>1.0404624277456649</v>
      </c>
      <c r="O8" s="92" t="s">
        <v>215</v>
      </c>
      <c r="P8" s="91">
        <v>21</v>
      </c>
      <c r="Q8" s="98">
        <f>P8/P9*100</f>
        <v>42.857142857142854</v>
      </c>
    </row>
    <row r="9" spans="1:17" ht="17" thickBot="1">
      <c r="A9" s="357"/>
      <c r="B9" s="56">
        <v>5.8999999999999997E-2</v>
      </c>
      <c r="C9" s="56">
        <v>0.23899999999999999</v>
      </c>
      <c r="D9" s="122">
        <f t="shared" si="0"/>
        <v>0.49372384937238495</v>
      </c>
      <c r="E9" s="10"/>
      <c r="F9" s="92" t="s">
        <v>96</v>
      </c>
      <c r="G9" s="91">
        <v>9</v>
      </c>
      <c r="H9" s="98">
        <f>G9/G10*100</f>
        <v>25</v>
      </c>
      <c r="I9" s="10"/>
      <c r="J9" s="380"/>
      <c r="K9" s="23">
        <v>0.122</v>
      </c>
      <c r="L9" s="23">
        <v>0.19500000000000001</v>
      </c>
      <c r="M9" s="123">
        <f t="shared" si="1"/>
        <v>1.2512820512820513</v>
      </c>
      <c r="O9" s="93" t="s">
        <v>98</v>
      </c>
      <c r="P9" s="89">
        <v>49</v>
      </c>
      <c r="Q9" s="106">
        <f>SUM(Q7:Q8)</f>
        <v>100</v>
      </c>
    </row>
    <row r="10" spans="1:17" ht="17" thickBot="1">
      <c r="A10" s="357"/>
      <c r="B10" s="56">
        <v>0.107</v>
      </c>
      <c r="C10" s="56">
        <v>0.17799999999999999</v>
      </c>
      <c r="D10" s="122">
        <f t="shared" si="0"/>
        <v>1.202247191011236</v>
      </c>
      <c r="E10" s="10"/>
      <c r="F10" s="93" t="s">
        <v>98</v>
      </c>
      <c r="G10" s="89">
        <v>36</v>
      </c>
      <c r="H10" s="99">
        <v>100</v>
      </c>
      <c r="I10" s="10"/>
      <c r="J10" s="380"/>
      <c r="K10" s="23">
        <v>0.15</v>
      </c>
      <c r="L10" s="23">
        <v>0.19800000000000001</v>
      </c>
      <c r="M10" s="123">
        <f t="shared" si="1"/>
        <v>1.5151515151515149</v>
      </c>
    </row>
    <row r="11" spans="1:17" ht="17" thickBot="1">
      <c r="A11" s="357"/>
      <c r="B11" s="56">
        <v>-2.9000000000000001E-2</v>
      </c>
      <c r="C11" s="56">
        <v>0.109</v>
      </c>
      <c r="D11" s="122">
        <f t="shared" si="0"/>
        <v>-0.5321100917431193</v>
      </c>
      <c r="E11" s="10"/>
      <c r="F11" s="10"/>
      <c r="G11" s="10"/>
      <c r="H11" s="10"/>
      <c r="I11" s="10"/>
      <c r="J11" s="380"/>
      <c r="K11" s="23">
        <v>0</v>
      </c>
      <c r="L11" s="23">
        <v>0.124</v>
      </c>
      <c r="M11" s="124">
        <f t="shared" si="1"/>
        <v>0</v>
      </c>
      <c r="O11" s="110" t="s">
        <v>219</v>
      </c>
    </row>
    <row r="12" spans="1:17" ht="17" thickBot="1">
      <c r="A12" s="357"/>
      <c r="B12" s="56">
        <v>4.4999999999999998E-2</v>
      </c>
      <c r="C12" s="56">
        <v>8.4000000000000005E-2</v>
      </c>
      <c r="D12" s="122">
        <f t="shared" si="0"/>
        <v>1.0714285714285714</v>
      </c>
      <c r="E12" s="10"/>
      <c r="F12" s="10"/>
      <c r="G12" s="10"/>
      <c r="H12" s="10"/>
      <c r="I12" s="10"/>
      <c r="J12" s="380"/>
      <c r="K12" s="23">
        <v>8.8999999999999996E-2</v>
      </c>
      <c r="L12" s="23">
        <v>0.20399999999999999</v>
      </c>
      <c r="M12" s="125">
        <f t="shared" si="1"/>
        <v>0.87254901960784315</v>
      </c>
      <c r="O12" s="112" t="s">
        <v>217</v>
      </c>
      <c r="P12" s="107">
        <v>17</v>
      </c>
      <c r="Q12" s="108">
        <f>P12/P9*100</f>
        <v>34.693877551020407</v>
      </c>
    </row>
    <row r="13" spans="1:17" ht="17" thickBot="1">
      <c r="A13" s="357"/>
      <c r="B13" s="56">
        <v>0.11799999999999999</v>
      </c>
      <c r="C13" s="56">
        <v>9.8000000000000004E-2</v>
      </c>
      <c r="D13" s="122">
        <f t="shared" si="0"/>
        <v>2.408163265306122</v>
      </c>
      <c r="E13" s="10"/>
      <c r="F13" s="10"/>
      <c r="G13" s="10"/>
      <c r="H13" s="10"/>
      <c r="I13" s="10"/>
      <c r="J13" s="380"/>
      <c r="K13" s="23">
        <v>3.1E-2</v>
      </c>
      <c r="L13" s="23">
        <v>0.14599999999999999</v>
      </c>
      <c r="M13" s="124">
        <f t="shared" si="1"/>
        <v>0.42465753424657537</v>
      </c>
      <c r="O13" s="111" t="s">
        <v>218</v>
      </c>
      <c r="P13" s="94">
        <v>4</v>
      </c>
      <c r="Q13" s="109">
        <f>P13/P9*100</f>
        <v>8.1632653061224492</v>
      </c>
    </row>
    <row r="14" spans="1:17" ht="16" customHeight="1">
      <c r="A14" s="357"/>
      <c r="B14" s="56">
        <v>5.3999999999999999E-2</v>
      </c>
      <c r="C14" s="56">
        <v>0.11600000000000001</v>
      </c>
      <c r="D14" s="122">
        <f t="shared" si="0"/>
        <v>0.93103448275862066</v>
      </c>
      <c r="E14" s="10"/>
      <c r="F14" s="10"/>
      <c r="G14" s="10"/>
      <c r="H14" s="10"/>
      <c r="I14" s="10"/>
      <c r="J14" s="380"/>
      <c r="K14" s="23">
        <v>6.2E-2</v>
      </c>
      <c r="L14" s="23">
        <v>0.16600000000000001</v>
      </c>
      <c r="M14" s="125">
        <f t="shared" si="1"/>
        <v>0.74698795180722888</v>
      </c>
    </row>
    <row r="15" spans="1:17">
      <c r="A15" s="357"/>
      <c r="B15" s="56">
        <v>-8.1000000000000003E-2</v>
      </c>
      <c r="C15" s="56">
        <v>0.20399999999999999</v>
      </c>
      <c r="D15" s="122">
        <f t="shared" si="0"/>
        <v>-0.79411764705882359</v>
      </c>
      <c r="E15" s="10"/>
      <c r="F15" s="10"/>
      <c r="G15" s="10"/>
      <c r="H15" s="10"/>
      <c r="I15" s="10"/>
      <c r="J15" s="380"/>
      <c r="K15" s="23">
        <v>0.11899999999999999</v>
      </c>
      <c r="L15" s="23">
        <v>0.158</v>
      </c>
      <c r="M15" s="123">
        <f t="shared" si="1"/>
        <v>1.5063291139240504</v>
      </c>
    </row>
    <row r="16" spans="1:17">
      <c r="A16" s="357"/>
      <c r="B16" s="56">
        <v>9.0999999999999998E-2</v>
      </c>
      <c r="C16" s="56">
        <v>0.13300000000000001</v>
      </c>
      <c r="D16" s="122">
        <f t="shared" si="0"/>
        <v>1.3684210526315788</v>
      </c>
      <c r="E16" s="10"/>
      <c r="F16" s="10"/>
      <c r="G16" s="10"/>
      <c r="H16" s="10"/>
      <c r="I16" s="10"/>
      <c r="J16" s="380"/>
      <c r="K16" s="23">
        <v>0.06</v>
      </c>
      <c r="L16" s="23">
        <v>0.128</v>
      </c>
      <c r="M16" s="125">
        <f t="shared" si="1"/>
        <v>0.9375</v>
      </c>
    </row>
    <row r="17" spans="1:13">
      <c r="A17" s="357"/>
      <c r="B17" s="56">
        <v>3.1E-2</v>
      </c>
      <c r="C17" s="56">
        <v>0.13600000000000001</v>
      </c>
      <c r="D17" s="122">
        <f t="shared" si="0"/>
        <v>0.45588235294117646</v>
      </c>
      <c r="E17" s="10"/>
      <c r="F17" s="10"/>
      <c r="G17" s="10"/>
      <c r="H17" s="10"/>
      <c r="I17" s="10"/>
      <c r="J17" s="380"/>
      <c r="K17" s="23">
        <v>9.0999999999999998E-2</v>
      </c>
      <c r="L17" s="23">
        <v>0.14399999999999999</v>
      </c>
      <c r="M17" s="123">
        <f t="shared" si="1"/>
        <v>1.2638888888888888</v>
      </c>
    </row>
    <row r="18" spans="1:13">
      <c r="A18" s="357"/>
      <c r="B18" s="56">
        <v>3.5000000000000003E-2</v>
      </c>
      <c r="C18" s="56">
        <v>0.19500000000000001</v>
      </c>
      <c r="D18" s="122">
        <f t="shared" si="0"/>
        <v>0.35897435897435898</v>
      </c>
      <c r="E18" s="10"/>
      <c r="F18" s="10"/>
      <c r="G18" s="10"/>
      <c r="H18" s="10"/>
      <c r="I18" s="10"/>
      <c r="J18" s="380"/>
      <c r="K18" s="23">
        <v>8.8999999999999996E-2</v>
      </c>
      <c r="L18" s="23">
        <v>0.14599999999999999</v>
      </c>
      <c r="M18" s="123">
        <f t="shared" si="1"/>
        <v>1.2191780821917808</v>
      </c>
    </row>
    <row r="19" spans="1:13" ht="17" thickBot="1">
      <c r="A19" s="358"/>
      <c r="B19" s="126">
        <v>5.8999999999999997E-2</v>
      </c>
      <c r="C19" s="126">
        <v>0.12</v>
      </c>
      <c r="D19" s="127">
        <f t="shared" si="0"/>
        <v>0.98333333333333328</v>
      </c>
      <c r="E19" s="10"/>
      <c r="F19" s="10"/>
      <c r="G19" s="10"/>
      <c r="H19" s="10"/>
      <c r="I19" s="10"/>
      <c r="J19" s="380"/>
      <c r="K19" s="23">
        <v>0.09</v>
      </c>
      <c r="L19" s="23">
        <v>9.4E-2</v>
      </c>
      <c r="M19" s="123">
        <f t="shared" si="1"/>
        <v>1.9148936170212765</v>
      </c>
    </row>
    <row r="20" spans="1:13">
      <c r="A20" s="357" t="s">
        <v>11</v>
      </c>
      <c r="B20" s="56">
        <v>4.2999999999999997E-2</v>
      </c>
      <c r="C20" s="56">
        <v>0.104</v>
      </c>
      <c r="D20" s="122">
        <f t="shared" si="0"/>
        <v>0.82692307692307687</v>
      </c>
      <c r="E20" s="10"/>
      <c r="F20" s="10"/>
      <c r="G20" s="10"/>
      <c r="H20" s="10"/>
      <c r="I20" s="10"/>
      <c r="J20" s="380"/>
      <c r="K20" s="23">
        <v>0.23799999999999999</v>
      </c>
      <c r="L20" s="23">
        <v>0.14199999999999999</v>
      </c>
      <c r="M20" s="123">
        <f t="shared" si="1"/>
        <v>3.352112676056338</v>
      </c>
    </row>
    <row r="21" spans="1:13">
      <c r="A21" s="357"/>
      <c r="B21" s="56">
        <v>-3.5999999999999997E-2</v>
      </c>
      <c r="C21" s="56">
        <v>0.19600000000000001</v>
      </c>
      <c r="D21" s="122">
        <f t="shared" si="0"/>
        <v>-0.36734693877551017</v>
      </c>
      <c r="E21" s="10"/>
      <c r="F21" s="10"/>
      <c r="G21" s="10"/>
      <c r="H21" s="10"/>
      <c r="I21" s="10"/>
      <c r="J21" s="380"/>
      <c r="K21" s="23">
        <v>3.1E-2</v>
      </c>
      <c r="L21" s="23">
        <v>0.14899999999999999</v>
      </c>
      <c r="M21" s="124">
        <f t="shared" si="1"/>
        <v>0.41610738255033558</v>
      </c>
    </row>
    <row r="22" spans="1:13">
      <c r="A22" s="357"/>
      <c r="B22" s="56">
        <v>6.2E-2</v>
      </c>
      <c r="C22" s="56">
        <v>0.105</v>
      </c>
      <c r="D22" s="122">
        <f t="shared" si="0"/>
        <v>1.180952380952381</v>
      </c>
      <c r="E22" s="10"/>
      <c r="F22" s="10"/>
      <c r="G22" s="10"/>
      <c r="H22" s="10"/>
      <c r="I22" s="10"/>
      <c r="J22" s="380"/>
      <c r="K22" s="23">
        <v>0.06</v>
      </c>
      <c r="L22" s="23">
        <v>0.16400000000000001</v>
      </c>
      <c r="M22" s="125">
        <f t="shared" si="1"/>
        <v>0.73170731707317072</v>
      </c>
    </row>
    <row r="23" spans="1:13">
      <c r="A23" s="357"/>
      <c r="B23" s="56">
        <v>6.0999999999999999E-2</v>
      </c>
      <c r="C23" s="56">
        <v>0.13700000000000001</v>
      </c>
      <c r="D23" s="122">
        <f t="shared" si="0"/>
        <v>0.8905109489051094</v>
      </c>
      <c r="E23" s="10"/>
      <c r="F23" s="10"/>
      <c r="G23" s="10"/>
      <c r="H23" s="10"/>
      <c r="I23" s="10"/>
      <c r="J23" s="380"/>
      <c r="K23" s="23">
        <v>0.11799999999999999</v>
      </c>
      <c r="L23" s="23">
        <v>0.13400000000000001</v>
      </c>
      <c r="M23" s="123">
        <f t="shared" si="1"/>
        <v>1.761194029850746</v>
      </c>
    </row>
    <row r="24" spans="1:13">
      <c r="A24" s="357"/>
      <c r="B24" s="56">
        <v>2.9000000000000001E-2</v>
      </c>
      <c r="C24" s="56">
        <v>0.112</v>
      </c>
      <c r="D24" s="122">
        <f t="shared" si="0"/>
        <v>0.5178571428571429</v>
      </c>
      <c r="E24" s="10"/>
      <c r="F24" s="10"/>
      <c r="G24" s="10"/>
      <c r="H24" s="10"/>
      <c r="I24" s="10"/>
      <c r="J24" s="380"/>
      <c r="K24" s="23">
        <v>0.122</v>
      </c>
      <c r="L24" s="23">
        <v>0.17499999999999999</v>
      </c>
      <c r="M24" s="123">
        <f t="shared" si="1"/>
        <v>1.3942857142857144</v>
      </c>
    </row>
    <row r="25" spans="1:13" ht="16" customHeight="1">
      <c r="A25" s="357"/>
      <c r="B25" s="56">
        <v>-8.5999999999999993E-2</v>
      </c>
      <c r="C25" s="56">
        <v>0.20699999999999999</v>
      </c>
      <c r="D25" s="122">
        <f t="shared" si="0"/>
        <v>-0.83091787439613529</v>
      </c>
      <c r="E25" s="10"/>
      <c r="F25" s="10"/>
      <c r="G25" s="10"/>
      <c r="H25" s="10"/>
      <c r="I25" s="10"/>
      <c r="J25" s="380"/>
      <c r="K25" s="23">
        <v>0.122</v>
      </c>
      <c r="L25" s="23">
        <v>0.161</v>
      </c>
      <c r="M25" s="123">
        <f t="shared" si="1"/>
        <v>1.515527950310559</v>
      </c>
    </row>
    <row r="26" spans="1:13">
      <c r="A26" s="357"/>
      <c r="B26" s="56">
        <v>0.14699999999999999</v>
      </c>
      <c r="C26" s="56">
        <v>0.17499999999999999</v>
      </c>
      <c r="D26" s="122">
        <f t="shared" si="0"/>
        <v>1.68</v>
      </c>
      <c r="E26" s="10"/>
      <c r="F26" s="10"/>
      <c r="G26" s="10"/>
      <c r="H26" s="10"/>
      <c r="I26" s="10"/>
      <c r="J26" s="380"/>
      <c r="K26" s="23">
        <v>0.12</v>
      </c>
      <c r="L26" s="23">
        <v>0.14399999999999999</v>
      </c>
      <c r="M26" s="123">
        <f t="shared" si="1"/>
        <v>1.6666666666666667</v>
      </c>
    </row>
    <row r="27" spans="1:13">
      <c r="A27" s="357"/>
      <c r="B27" s="56">
        <v>0.06</v>
      </c>
      <c r="C27" s="56">
        <v>0.16500000000000001</v>
      </c>
      <c r="D27" s="122">
        <f t="shared" si="0"/>
        <v>0.72727272727272718</v>
      </c>
      <c r="E27" s="10"/>
      <c r="F27" s="10"/>
      <c r="G27" s="10"/>
      <c r="H27" s="10"/>
      <c r="I27" s="10"/>
      <c r="J27" s="380"/>
      <c r="K27" s="23">
        <v>0.125</v>
      </c>
      <c r="L27" s="23">
        <v>0.193</v>
      </c>
      <c r="M27" s="123">
        <f t="shared" si="1"/>
        <v>1.2953367875647668</v>
      </c>
    </row>
    <row r="28" spans="1:13">
      <c r="A28" s="357"/>
      <c r="B28" s="56">
        <v>4.5999999999999999E-2</v>
      </c>
      <c r="C28" s="56">
        <v>0.123</v>
      </c>
      <c r="D28" s="122">
        <f t="shared" si="0"/>
        <v>0.74796747967479671</v>
      </c>
      <c r="E28" s="10"/>
      <c r="F28" s="10"/>
      <c r="G28" s="10"/>
      <c r="H28" s="10"/>
      <c r="I28" s="10"/>
      <c r="J28" s="380"/>
      <c r="K28" s="23">
        <v>9.1999999999999998E-2</v>
      </c>
      <c r="L28" s="23">
        <v>0.184</v>
      </c>
      <c r="M28" s="125">
        <f t="shared" si="1"/>
        <v>1</v>
      </c>
    </row>
    <row r="29" spans="1:13">
      <c r="A29" s="357"/>
      <c r="B29" s="56">
        <v>-2.7E-2</v>
      </c>
      <c r="C29" s="56">
        <v>0.125</v>
      </c>
      <c r="D29" s="122">
        <f t="shared" si="0"/>
        <v>-0.432</v>
      </c>
      <c r="E29" s="10"/>
      <c r="F29" s="10"/>
      <c r="G29" s="10"/>
      <c r="H29" s="10"/>
      <c r="I29" s="10"/>
      <c r="J29" s="380"/>
      <c r="K29" s="23">
        <v>0.182</v>
      </c>
      <c r="L29" s="23">
        <v>0.251</v>
      </c>
      <c r="M29" s="123">
        <f t="shared" si="1"/>
        <v>1.450199203187251</v>
      </c>
    </row>
    <row r="30" spans="1:13">
      <c r="A30" s="357"/>
      <c r="B30" s="56">
        <v>0</v>
      </c>
      <c r="C30" s="56">
        <v>0.16600000000000001</v>
      </c>
      <c r="D30" s="122">
        <f t="shared" si="0"/>
        <v>0</v>
      </c>
      <c r="E30" s="10"/>
      <c r="F30" s="10"/>
      <c r="G30" s="10"/>
      <c r="H30" s="10"/>
      <c r="I30" s="10"/>
      <c r="J30" s="380"/>
      <c r="K30" s="23">
        <v>9.0999999999999998E-2</v>
      </c>
      <c r="L30" s="23">
        <v>0.16600000000000001</v>
      </c>
      <c r="M30" s="123">
        <f t="shared" si="1"/>
        <v>1.0963855421686746</v>
      </c>
    </row>
    <row r="31" spans="1:13">
      <c r="A31" s="357"/>
      <c r="B31" s="56">
        <v>7.1999999999999995E-2</v>
      </c>
      <c r="C31" s="56">
        <v>0.14299999999999999</v>
      </c>
      <c r="D31" s="122">
        <f t="shared" si="0"/>
        <v>1.0069930069930071</v>
      </c>
      <c r="E31" s="10"/>
      <c r="F31" s="10"/>
      <c r="G31" s="10"/>
      <c r="H31" s="10"/>
      <c r="I31" s="10"/>
      <c r="J31" s="380"/>
      <c r="K31" s="23">
        <v>0.09</v>
      </c>
      <c r="L31" s="23">
        <v>0.183</v>
      </c>
      <c r="M31" s="125">
        <f t="shared" si="1"/>
        <v>0.98360655737704916</v>
      </c>
    </row>
    <row r="32" spans="1:13">
      <c r="A32" s="357"/>
      <c r="B32" s="56">
        <v>-2.8000000000000001E-2</v>
      </c>
      <c r="C32" s="56">
        <v>0.159</v>
      </c>
      <c r="D32" s="122">
        <f t="shared" si="0"/>
        <v>-0.3522012578616352</v>
      </c>
      <c r="E32" s="10"/>
      <c r="F32" s="10"/>
      <c r="G32" s="10"/>
      <c r="H32" s="10"/>
      <c r="I32" s="10"/>
      <c r="J32" s="380"/>
      <c r="K32" s="23">
        <v>2.9000000000000001E-2</v>
      </c>
      <c r="L32" s="23">
        <v>0.16900000000000001</v>
      </c>
      <c r="M32" s="124">
        <f t="shared" si="1"/>
        <v>0.34319526627218933</v>
      </c>
    </row>
    <row r="33" spans="1:13">
      <c r="A33" s="357"/>
      <c r="B33" s="56">
        <v>5.8999999999999997E-2</v>
      </c>
      <c r="C33" s="56">
        <v>0.15</v>
      </c>
      <c r="D33" s="122">
        <f t="shared" si="0"/>
        <v>0.78666666666666663</v>
      </c>
      <c r="E33" s="10"/>
      <c r="F33" s="10"/>
      <c r="G33" s="10"/>
      <c r="H33" s="10"/>
      <c r="I33" s="10"/>
      <c r="J33" s="380"/>
      <c r="K33" s="23">
        <v>6.2E-2</v>
      </c>
      <c r="L33" s="23">
        <v>0.16700000000000001</v>
      </c>
      <c r="M33" s="125">
        <f t="shared" si="1"/>
        <v>0.74251497005988021</v>
      </c>
    </row>
    <row r="34" spans="1:13">
      <c r="A34" s="357"/>
      <c r="B34" s="56">
        <v>5.8999999999999997E-2</v>
      </c>
      <c r="C34" s="56">
        <v>0.13100000000000001</v>
      </c>
      <c r="D34" s="122">
        <f t="shared" si="0"/>
        <v>0.9007633587786259</v>
      </c>
      <c r="E34" s="10"/>
      <c r="F34" s="10"/>
      <c r="G34" s="10"/>
      <c r="H34" s="10"/>
      <c r="I34" s="10"/>
      <c r="J34" s="380"/>
      <c r="K34" s="23">
        <v>3.2000000000000001E-2</v>
      </c>
      <c r="L34" s="23">
        <v>0.109</v>
      </c>
      <c r="M34" s="125">
        <f t="shared" si="1"/>
        <v>0.58715596330275233</v>
      </c>
    </row>
    <row r="35" spans="1:13">
      <c r="A35" s="357"/>
      <c r="B35" s="56">
        <v>8.4000000000000005E-2</v>
      </c>
      <c r="C35" s="56">
        <v>0.112</v>
      </c>
      <c r="D35" s="122">
        <f t="shared" si="0"/>
        <v>1.5</v>
      </c>
      <c r="E35" s="10"/>
      <c r="F35" s="10"/>
      <c r="G35" s="10"/>
      <c r="H35" s="10"/>
      <c r="I35" s="10"/>
      <c r="J35" s="380"/>
      <c r="K35" s="23">
        <v>0.11899999999999999</v>
      </c>
      <c r="L35" s="23">
        <v>0.13700000000000001</v>
      </c>
      <c r="M35" s="123">
        <f t="shared" si="1"/>
        <v>1.7372262773722627</v>
      </c>
    </row>
    <row r="36" spans="1:13" ht="17" thickBot="1">
      <c r="A36" s="357"/>
      <c r="B36" s="56">
        <v>7.5999999999999998E-2</v>
      </c>
      <c r="C36" s="56">
        <v>0.11799999999999999</v>
      </c>
      <c r="D36" s="122">
        <f t="shared" si="0"/>
        <v>1.2881355932203391</v>
      </c>
      <c r="E36" s="10"/>
      <c r="F36" s="10"/>
      <c r="G36" s="10"/>
      <c r="H36" s="10"/>
      <c r="I36" s="10"/>
      <c r="J36" s="381"/>
      <c r="K36" s="27">
        <v>0.151</v>
      </c>
      <c r="L36" s="27">
        <v>0.16900000000000001</v>
      </c>
      <c r="M36" s="128">
        <f t="shared" si="1"/>
        <v>1.7869822485207099</v>
      </c>
    </row>
    <row r="37" spans="1:13" ht="16" customHeight="1">
      <c r="A37" s="357"/>
      <c r="B37" s="56">
        <v>-3.1E-2</v>
      </c>
      <c r="C37" s="56">
        <v>0.11</v>
      </c>
      <c r="D37" s="122">
        <f t="shared" si="0"/>
        <v>-0.5636363636363636</v>
      </c>
      <c r="E37" s="10"/>
      <c r="F37" s="10"/>
      <c r="G37" s="10"/>
      <c r="H37" s="10"/>
      <c r="I37" s="10"/>
      <c r="J37" s="382" t="s">
        <v>11</v>
      </c>
      <c r="K37" s="129">
        <v>0.12</v>
      </c>
      <c r="L37" s="129">
        <v>0.16400000000000001</v>
      </c>
      <c r="M37" s="130">
        <f t="shared" si="1"/>
        <v>1.4634146341463414</v>
      </c>
    </row>
    <row r="38" spans="1:13">
      <c r="A38" s="357"/>
      <c r="B38" s="56">
        <v>0</v>
      </c>
      <c r="C38" s="56">
        <v>0.17</v>
      </c>
      <c r="D38" s="122">
        <f t="shared" si="0"/>
        <v>0</v>
      </c>
      <c r="E38" s="10"/>
      <c r="F38" s="10"/>
      <c r="G38" s="10"/>
      <c r="H38" s="10"/>
      <c r="I38" s="10"/>
      <c r="J38" s="380"/>
      <c r="K38" s="23">
        <v>6.2E-2</v>
      </c>
      <c r="L38" s="23">
        <v>0.2</v>
      </c>
      <c r="M38" s="125">
        <f t="shared" si="1"/>
        <v>0.62</v>
      </c>
    </row>
    <row r="39" spans="1:13">
      <c r="A39" s="357"/>
      <c r="B39" s="56">
        <v>-3.1E-2</v>
      </c>
      <c r="C39" s="56">
        <v>0.11600000000000001</v>
      </c>
      <c r="D39" s="122">
        <f t="shared" si="0"/>
        <v>-0.53448275862068961</v>
      </c>
      <c r="E39" s="10"/>
      <c r="F39" s="10"/>
      <c r="G39" s="10"/>
      <c r="H39" s="10"/>
      <c r="I39" s="10"/>
      <c r="J39" s="380"/>
      <c r="K39" s="23">
        <v>0.122</v>
      </c>
      <c r="L39" s="23">
        <v>0.16</v>
      </c>
      <c r="M39" s="123">
        <f t="shared" si="1"/>
        <v>1.5249999999999999</v>
      </c>
    </row>
    <row r="40" spans="1:13">
      <c r="A40" s="357"/>
      <c r="B40" s="56">
        <v>-0.154</v>
      </c>
      <c r="C40" s="56">
        <v>0.16300000000000001</v>
      </c>
      <c r="D40" s="122">
        <f t="shared" si="0"/>
        <v>-1.8895705521472392</v>
      </c>
      <c r="E40" s="10"/>
      <c r="F40" s="10"/>
      <c r="G40" s="10"/>
      <c r="H40" s="10"/>
      <c r="I40" s="10"/>
      <c r="J40" s="380"/>
      <c r="K40" s="23">
        <v>8.7999999999999995E-2</v>
      </c>
      <c r="L40" s="23">
        <v>0.23300000000000001</v>
      </c>
      <c r="M40" s="123">
        <f t="shared" si="1"/>
        <v>0.75536480686695273</v>
      </c>
    </row>
    <row r="41" spans="1:13">
      <c r="A41" s="357"/>
      <c r="B41" s="56">
        <v>5.8000000000000003E-2</v>
      </c>
      <c r="C41" s="56">
        <v>0.16300000000000001</v>
      </c>
      <c r="D41" s="122">
        <f t="shared" si="0"/>
        <v>0.71165644171779141</v>
      </c>
      <c r="E41" s="10"/>
      <c r="F41" s="10"/>
      <c r="G41" s="10"/>
      <c r="H41" s="10"/>
      <c r="I41" s="10"/>
      <c r="J41" s="380"/>
      <c r="K41" s="23">
        <v>5.8999999999999997E-2</v>
      </c>
      <c r="L41" s="23">
        <v>0.17699999999999999</v>
      </c>
      <c r="M41" s="125">
        <f t="shared" si="1"/>
        <v>0.66666666666666663</v>
      </c>
    </row>
    <row r="42" spans="1:13" ht="17" thickBot="1">
      <c r="A42" s="358"/>
      <c r="B42" s="126">
        <v>0</v>
      </c>
      <c r="C42" s="126">
        <v>0.14000000000000001</v>
      </c>
      <c r="D42" s="127">
        <f t="shared" si="0"/>
        <v>0</v>
      </c>
      <c r="E42" s="10"/>
      <c r="F42" s="10"/>
      <c r="G42" s="10"/>
      <c r="H42" s="10"/>
      <c r="I42" s="10"/>
      <c r="J42" s="380"/>
      <c r="K42" s="23">
        <v>0.09</v>
      </c>
      <c r="L42" s="23">
        <v>0.17100000000000001</v>
      </c>
      <c r="M42" s="123">
        <f t="shared" si="1"/>
        <v>1.0526315789473684</v>
      </c>
    </row>
    <row r="43" spans="1:13">
      <c r="A43" s="10"/>
      <c r="B43" s="10"/>
      <c r="C43" s="10"/>
      <c r="D43" s="10"/>
      <c r="E43" s="10"/>
      <c r="F43" s="10"/>
      <c r="G43" s="10"/>
      <c r="H43" s="10"/>
      <c r="I43" s="10"/>
      <c r="J43" s="380"/>
      <c r="K43" s="23">
        <v>5.8000000000000003E-2</v>
      </c>
      <c r="L43" s="23">
        <v>0.157</v>
      </c>
      <c r="M43" s="125">
        <f t="shared" si="1"/>
        <v>0.73885350318471343</v>
      </c>
    </row>
    <row r="44" spans="1:13">
      <c r="A44" s="10"/>
      <c r="B44" s="10"/>
      <c r="C44" s="10"/>
      <c r="D44" s="10"/>
      <c r="E44" s="10"/>
      <c r="F44" s="10"/>
      <c r="G44" s="10"/>
      <c r="H44" s="10"/>
      <c r="I44" s="10"/>
      <c r="J44" s="380"/>
      <c r="K44" s="23">
        <v>0.06</v>
      </c>
      <c r="L44" s="23">
        <v>0.157</v>
      </c>
      <c r="M44" s="125">
        <f t="shared" si="1"/>
        <v>0.76433121019108274</v>
      </c>
    </row>
    <row r="45" spans="1:13">
      <c r="A45" s="10"/>
      <c r="B45" s="10"/>
      <c r="C45" s="10"/>
      <c r="D45" s="10"/>
      <c r="E45" s="10"/>
      <c r="F45" s="10"/>
      <c r="G45" s="10"/>
      <c r="H45" s="10"/>
      <c r="I45" s="10"/>
      <c r="J45" s="380"/>
      <c r="K45" s="23">
        <v>0.12</v>
      </c>
      <c r="L45" s="23">
        <v>0.20499999999999999</v>
      </c>
      <c r="M45" s="123">
        <f t="shared" si="1"/>
        <v>1.1707317073170731</v>
      </c>
    </row>
    <row r="46" spans="1:13">
      <c r="A46" s="10"/>
      <c r="B46" s="10"/>
      <c r="C46" s="10"/>
      <c r="D46" s="10"/>
      <c r="E46" s="10"/>
      <c r="F46" s="10"/>
      <c r="G46" s="10"/>
      <c r="H46" s="10"/>
      <c r="I46" s="10"/>
      <c r="J46" s="380"/>
      <c r="K46" s="23">
        <v>0.121</v>
      </c>
      <c r="L46" s="23">
        <v>0.223</v>
      </c>
      <c r="M46" s="123">
        <f t="shared" si="1"/>
        <v>1.0852017937219731</v>
      </c>
    </row>
    <row r="47" spans="1:13">
      <c r="A47" s="10"/>
      <c r="B47" s="10"/>
      <c r="C47" s="10"/>
      <c r="D47" s="10"/>
      <c r="E47" s="10"/>
      <c r="F47" s="10"/>
      <c r="G47" s="10"/>
      <c r="H47" s="10"/>
      <c r="I47" s="10"/>
      <c r="J47" s="380"/>
      <c r="K47" s="23">
        <v>0.03</v>
      </c>
      <c r="L47" s="23">
        <v>6.2E-2</v>
      </c>
      <c r="M47" s="123">
        <f t="shared" si="1"/>
        <v>0.96774193548387089</v>
      </c>
    </row>
    <row r="48" spans="1:13">
      <c r="A48" s="10"/>
      <c r="B48" s="10"/>
      <c r="C48" s="10"/>
      <c r="D48" s="10"/>
      <c r="E48" s="10"/>
      <c r="F48" s="10"/>
      <c r="G48" s="10"/>
      <c r="H48" s="10"/>
      <c r="I48" s="10"/>
      <c r="J48" s="380"/>
      <c r="K48" s="23">
        <v>0.03</v>
      </c>
      <c r="L48" s="23">
        <v>6.5000000000000002E-2</v>
      </c>
      <c r="M48" s="123">
        <f t="shared" si="1"/>
        <v>0.92307692307692302</v>
      </c>
    </row>
    <row r="49" spans="1:13" ht="16" customHeight="1">
      <c r="A49" s="10"/>
      <c r="B49" s="10"/>
      <c r="C49" s="10"/>
      <c r="D49" s="10"/>
      <c r="E49" s="10"/>
      <c r="F49" s="10"/>
      <c r="G49" s="10"/>
      <c r="H49" s="10"/>
      <c r="I49" s="10"/>
      <c r="J49" s="380"/>
      <c r="K49" s="23">
        <v>6.3E-2</v>
      </c>
      <c r="L49" s="23">
        <v>0.17499999999999999</v>
      </c>
      <c r="M49" s="125">
        <f t="shared" si="1"/>
        <v>0.72000000000000008</v>
      </c>
    </row>
    <row r="50" spans="1:13">
      <c r="A50" s="10"/>
      <c r="B50" s="10"/>
      <c r="C50" s="10"/>
      <c r="D50" s="10"/>
      <c r="E50" s="10"/>
      <c r="F50" s="10"/>
      <c r="G50" s="10"/>
      <c r="H50" s="10"/>
      <c r="I50" s="10"/>
      <c r="J50" s="380"/>
      <c r="K50" s="23">
        <v>9.0999999999999998E-2</v>
      </c>
      <c r="L50" s="23">
        <v>0.13600000000000001</v>
      </c>
      <c r="M50" s="123">
        <f t="shared" si="1"/>
        <v>1.338235294117647</v>
      </c>
    </row>
    <row r="51" spans="1:13">
      <c r="A51" s="10"/>
      <c r="B51" s="10"/>
      <c r="C51" s="10"/>
      <c r="D51" s="10"/>
      <c r="E51" s="10"/>
      <c r="F51" s="10"/>
      <c r="G51" s="10"/>
      <c r="H51" s="10"/>
      <c r="I51" s="10"/>
      <c r="J51" s="380"/>
      <c r="K51" s="23">
        <v>0.09</v>
      </c>
      <c r="L51" s="23">
        <v>0.17899999999999999</v>
      </c>
      <c r="M51" s="123">
        <f t="shared" si="1"/>
        <v>1.005586592178771</v>
      </c>
    </row>
    <row r="52" spans="1:13">
      <c r="A52" s="10"/>
      <c r="B52" s="10"/>
      <c r="C52" s="10"/>
      <c r="D52" s="10"/>
      <c r="E52" s="10"/>
      <c r="F52" s="10"/>
      <c r="G52" s="10"/>
      <c r="H52" s="10"/>
      <c r="I52" s="10"/>
      <c r="J52" s="380"/>
      <c r="K52" s="23">
        <v>9.0999999999999998E-2</v>
      </c>
      <c r="L52" s="23">
        <v>0.20399999999999999</v>
      </c>
      <c r="M52" s="125">
        <f t="shared" si="1"/>
        <v>0.89215686274509809</v>
      </c>
    </row>
    <row r="53" spans="1:13">
      <c r="A53" s="10"/>
      <c r="B53" s="10"/>
      <c r="C53" s="10"/>
      <c r="D53" s="10"/>
      <c r="E53" s="10"/>
      <c r="F53" s="10"/>
      <c r="G53" s="10"/>
      <c r="H53" s="10"/>
      <c r="I53" s="10"/>
      <c r="J53" s="380"/>
      <c r="K53" s="23">
        <v>9.1999999999999998E-2</v>
      </c>
      <c r="L53" s="23">
        <v>0.16900000000000001</v>
      </c>
      <c r="M53" s="123">
        <f t="shared" si="1"/>
        <v>1.0887573964497042</v>
      </c>
    </row>
    <row r="54" spans="1:13">
      <c r="A54" s="10"/>
      <c r="B54" s="10"/>
      <c r="C54" s="10"/>
      <c r="D54" s="10"/>
      <c r="E54" s="10"/>
      <c r="F54" s="10"/>
      <c r="G54" s="10"/>
      <c r="H54" s="10"/>
      <c r="I54" s="10"/>
      <c r="J54" s="380"/>
      <c r="K54" s="23">
        <v>0.17899999999999999</v>
      </c>
      <c r="L54" s="23">
        <v>0.22800000000000001</v>
      </c>
      <c r="M54" s="123">
        <f t="shared" si="1"/>
        <v>1.570175438596491</v>
      </c>
    </row>
    <row r="55" spans="1:13" ht="17" thickBot="1">
      <c r="A55" s="10"/>
      <c r="B55" s="10"/>
      <c r="C55" s="10"/>
      <c r="D55" s="10"/>
      <c r="E55" s="10"/>
      <c r="F55" s="10"/>
      <c r="G55" s="10"/>
      <c r="H55" s="10"/>
      <c r="I55" s="10"/>
      <c r="J55" s="381"/>
      <c r="K55" s="27">
        <v>9.0999999999999998E-2</v>
      </c>
      <c r="L55" s="27">
        <v>0.17699999999999999</v>
      </c>
      <c r="M55" s="128">
        <f t="shared" si="1"/>
        <v>1.0282485875706215</v>
      </c>
    </row>
    <row r="56" spans="1:13">
      <c r="A56" s="10"/>
      <c r="B56" s="10"/>
      <c r="C56" s="10"/>
      <c r="D56" s="10"/>
      <c r="E56" s="10"/>
      <c r="F56" s="10"/>
      <c r="G56" s="10"/>
      <c r="H56" s="10"/>
      <c r="I56" s="10"/>
      <c r="J56" s="131"/>
      <c r="K56" s="10"/>
      <c r="L56" s="10"/>
      <c r="M56" s="10"/>
    </row>
    <row r="57" spans="1:1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</row>
    <row r="58" spans="1:1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  <row r="61" spans="1:1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</row>
    <row r="62" spans="1:1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</row>
    <row r="63" spans="1:1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</row>
    <row r="64" spans="1:1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</row>
    <row r="65" spans="1:1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</row>
    <row r="66" spans="1:1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</row>
    <row r="67" spans="1:1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</row>
    <row r="68" spans="1:1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</row>
    <row r="69" spans="1:1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</row>
    <row r="70" spans="1:1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</row>
    <row r="71" spans="1:1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</row>
    <row r="72" spans="1:1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</row>
    <row r="73" spans="1:1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</row>
    <row r="74" spans="1:1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</row>
    <row r="75" spans="1:1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</row>
    <row r="76" spans="1:1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</row>
    <row r="77" spans="1:1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</row>
    <row r="78" spans="1:1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</row>
    <row r="79" spans="1:1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</row>
    <row r="80" spans="1:1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</row>
    <row r="81" spans="1:1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</row>
    <row r="82" spans="1:1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</row>
    <row r="83" spans="1:1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</row>
    <row r="84" spans="1:1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</row>
    <row r="85" spans="1:1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</row>
    <row r="86" spans="1:1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</row>
  </sheetData>
  <mergeCells count="6">
    <mergeCell ref="K4:M4"/>
    <mergeCell ref="J7:J36"/>
    <mergeCell ref="J37:J55"/>
    <mergeCell ref="A7:A19"/>
    <mergeCell ref="A20:A42"/>
    <mergeCell ref="B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A3ABA-7F32-A245-BE07-92ED4ACA39C8}">
  <dimension ref="A1:I31"/>
  <sheetViews>
    <sheetView workbookViewId="0">
      <selection activeCell="G18" sqref="G18"/>
    </sheetView>
  </sheetViews>
  <sheetFormatPr baseColWidth="10" defaultColWidth="10.83203125" defaultRowHeight="16"/>
  <cols>
    <col min="3" max="3" width="18.83203125" bestFit="1" customWidth="1"/>
    <col min="4" max="4" width="24.5" bestFit="1" customWidth="1"/>
    <col min="5" max="5" width="20.83203125" bestFit="1" customWidth="1"/>
    <col min="8" max="8" width="55.5" bestFit="1" customWidth="1"/>
    <col min="9" max="9" width="11" customWidth="1"/>
  </cols>
  <sheetData>
    <row r="1" spans="1:9">
      <c r="A1" s="10" t="s">
        <v>292</v>
      </c>
      <c r="B1" s="10"/>
      <c r="C1" s="10"/>
      <c r="D1" s="10"/>
      <c r="E1" s="10"/>
      <c r="F1" s="10"/>
    </row>
    <row r="2" spans="1:9">
      <c r="A2" s="10"/>
      <c r="B2" s="10"/>
      <c r="C2" s="10"/>
      <c r="D2" s="10"/>
      <c r="E2" s="10"/>
      <c r="F2" s="10"/>
    </row>
    <row r="3" spans="1:9" ht="17" thickBot="1">
      <c r="A3" s="10"/>
      <c r="B3" s="10"/>
      <c r="C3" s="10"/>
      <c r="D3" s="10"/>
      <c r="E3" s="10"/>
      <c r="F3" s="10"/>
    </row>
    <row r="4" spans="1:9" ht="17" thickBot="1">
      <c r="A4" s="10"/>
      <c r="B4" s="10"/>
      <c r="C4" s="32" t="s">
        <v>132</v>
      </c>
      <c r="D4" s="32" t="s">
        <v>155</v>
      </c>
      <c r="E4" s="51" t="s">
        <v>133</v>
      </c>
      <c r="F4" s="10"/>
      <c r="H4" s="296" t="s">
        <v>116</v>
      </c>
    </row>
    <row r="5" spans="1:9" ht="17" thickBot="1">
      <c r="A5" s="304" t="s">
        <v>10</v>
      </c>
      <c r="B5" s="19" t="s">
        <v>134</v>
      </c>
      <c r="C5" s="19">
        <v>74</v>
      </c>
      <c r="D5" s="19">
        <v>261</v>
      </c>
      <c r="E5" s="20">
        <v>65</v>
      </c>
      <c r="F5" s="10"/>
      <c r="I5" s="177"/>
    </row>
    <row r="6" spans="1:9">
      <c r="A6" s="305"/>
      <c r="B6" s="23" t="s">
        <v>135</v>
      </c>
      <c r="C6" s="23">
        <v>46</v>
      </c>
      <c r="D6" s="23">
        <v>217</v>
      </c>
      <c r="E6" s="24">
        <v>44</v>
      </c>
      <c r="F6" s="10"/>
      <c r="H6" s="253" t="s">
        <v>291</v>
      </c>
      <c r="I6" s="287">
        <f>SUM(C5:C27)</f>
        <v>1518</v>
      </c>
    </row>
    <row r="7" spans="1:9" ht="17" thickBot="1">
      <c r="A7" s="305"/>
      <c r="B7" s="23" t="s">
        <v>136</v>
      </c>
      <c r="C7" s="23">
        <v>20</v>
      </c>
      <c r="D7" s="23">
        <v>156</v>
      </c>
      <c r="E7" s="24">
        <v>18</v>
      </c>
      <c r="F7" s="10"/>
      <c r="H7" s="234" t="s">
        <v>290</v>
      </c>
      <c r="I7" s="289">
        <f>SUM(E5:E27)</f>
        <v>1400</v>
      </c>
    </row>
    <row r="8" spans="1:9" ht="17" thickBot="1">
      <c r="A8" s="305"/>
      <c r="B8" s="23" t="s">
        <v>137</v>
      </c>
      <c r="C8" s="23">
        <v>57</v>
      </c>
      <c r="D8" s="23">
        <v>207</v>
      </c>
      <c r="E8" s="24">
        <v>54</v>
      </c>
      <c r="F8" s="10"/>
      <c r="H8" s="254" t="s">
        <v>286</v>
      </c>
      <c r="I8" s="291">
        <f>I7/I6*100</f>
        <v>92.226613965744392</v>
      </c>
    </row>
    <row r="9" spans="1:9">
      <c r="A9" s="305"/>
      <c r="B9" s="23" t="s">
        <v>138</v>
      </c>
      <c r="C9" s="23">
        <v>57</v>
      </c>
      <c r="D9" s="23">
        <v>484</v>
      </c>
      <c r="E9" s="24">
        <v>52</v>
      </c>
      <c r="F9" s="10"/>
    </row>
    <row r="10" spans="1:9">
      <c r="A10" s="305"/>
      <c r="B10" s="23" t="s">
        <v>139</v>
      </c>
      <c r="C10" s="23">
        <v>51</v>
      </c>
      <c r="D10" s="23">
        <v>285</v>
      </c>
      <c r="E10" s="24">
        <v>46</v>
      </c>
      <c r="F10" s="10"/>
    </row>
    <row r="11" spans="1:9">
      <c r="A11" s="305"/>
      <c r="B11" s="23" t="s">
        <v>140</v>
      </c>
      <c r="C11" s="23">
        <v>81</v>
      </c>
      <c r="D11" s="23">
        <v>378</v>
      </c>
      <c r="E11" s="24">
        <v>78</v>
      </c>
      <c r="F11" s="10"/>
      <c r="H11" t="s">
        <v>117</v>
      </c>
    </row>
    <row r="12" spans="1:9" ht="17" thickBot="1">
      <c r="A12" s="305"/>
      <c r="B12" s="23" t="s">
        <v>141</v>
      </c>
      <c r="C12" s="23">
        <v>68</v>
      </c>
      <c r="D12" s="23">
        <v>350</v>
      </c>
      <c r="E12" s="24">
        <v>65</v>
      </c>
      <c r="F12" s="10"/>
    </row>
    <row r="13" spans="1:9">
      <c r="A13" s="305"/>
      <c r="B13" s="23" t="s">
        <v>142</v>
      </c>
      <c r="C13" s="23">
        <v>91</v>
      </c>
      <c r="D13" s="23">
        <v>371</v>
      </c>
      <c r="E13" s="24">
        <v>83</v>
      </c>
      <c r="F13" s="10"/>
      <c r="H13" s="293" t="s">
        <v>287</v>
      </c>
      <c r="I13" s="287">
        <f>SUM(D5:D27)</f>
        <v>7611</v>
      </c>
    </row>
    <row r="14" spans="1:9" ht="17" thickBot="1">
      <c r="A14" s="305"/>
      <c r="B14" s="23" t="s">
        <v>143</v>
      </c>
      <c r="C14" s="23">
        <v>59</v>
      </c>
      <c r="D14" s="23">
        <v>217</v>
      </c>
      <c r="E14" s="24">
        <v>47</v>
      </c>
      <c r="F14" s="10"/>
      <c r="H14" s="234" t="s">
        <v>289</v>
      </c>
      <c r="I14" s="289">
        <f>SUM(E5:E27)</f>
        <v>1400</v>
      </c>
    </row>
    <row r="15" spans="1:9" ht="17" thickBot="1">
      <c r="A15" s="305"/>
      <c r="B15" s="23" t="s">
        <v>144</v>
      </c>
      <c r="C15" s="23">
        <v>53</v>
      </c>
      <c r="D15" s="23">
        <v>305</v>
      </c>
      <c r="E15" s="24">
        <v>50</v>
      </c>
      <c r="F15" s="10"/>
      <c r="H15" s="254" t="s">
        <v>288</v>
      </c>
      <c r="I15" s="295">
        <f>I14/I13*100</f>
        <v>18.394429115753514</v>
      </c>
    </row>
    <row r="16" spans="1:9">
      <c r="A16" s="305" t="s">
        <v>156</v>
      </c>
      <c r="B16" s="23" t="s">
        <v>134</v>
      </c>
      <c r="C16" s="23">
        <v>56</v>
      </c>
      <c r="D16" s="23">
        <v>382</v>
      </c>
      <c r="E16" s="24">
        <v>50</v>
      </c>
      <c r="F16" s="10"/>
    </row>
    <row r="17" spans="1:6">
      <c r="A17" s="305"/>
      <c r="B17" s="23" t="s">
        <v>135</v>
      </c>
      <c r="C17" s="23">
        <v>55</v>
      </c>
      <c r="D17" s="23">
        <v>252</v>
      </c>
      <c r="E17" s="24">
        <v>48</v>
      </c>
      <c r="F17" s="10"/>
    </row>
    <row r="18" spans="1:6">
      <c r="A18" s="305"/>
      <c r="B18" s="23" t="s">
        <v>136</v>
      </c>
      <c r="C18" s="23">
        <v>76</v>
      </c>
      <c r="D18" s="23">
        <v>336</v>
      </c>
      <c r="E18" s="24">
        <v>65</v>
      </c>
      <c r="F18" s="10"/>
    </row>
    <row r="19" spans="1:6">
      <c r="A19" s="305"/>
      <c r="B19" s="23" t="s">
        <v>137</v>
      </c>
      <c r="C19" s="23">
        <v>60</v>
      </c>
      <c r="D19" s="23">
        <v>457</v>
      </c>
      <c r="E19" s="24">
        <v>59</v>
      </c>
      <c r="F19" s="10"/>
    </row>
    <row r="20" spans="1:6">
      <c r="A20" s="305"/>
      <c r="B20" s="23" t="s">
        <v>138</v>
      </c>
      <c r="C20" s="23">
        <v>44</v>
      </c>
      <c r="D20" s="23">
        <v>384</v>
      </c>
      <c r="E20" s="24">
        <v>40</v>
      </c>
      <c r="F20" s="10"/>
    </row>
    <row r="21" spans="1:6">
      <c r="A21" s="305"/>
      <c r="B21" s="23" t="s">
        <v>139</v>
      </c>
      <c r="C21" s="23">
        <v>37</v>
      </c>
      <c r="D21" s="23">
        <v>177</v>
      </c>
      <c r="E21" s="24">
        <v>34</v>
      </c>
      <c r="F21" s="10"/>
    </row>
    <row r="22" spans="1:6">
      <c r="A22" s="305"/>
      <c r="B22" s="23" t="s">
        <v>140</v>
      </c>
      <c r="C22" s="23">
        <v>100</v>
      </c>
      <c r="D22" s="23">
        <v>323</v>
      </c>
      <c r="E22" s="24">
        <v>94</v>
      </c>
      <c r="F22" s="10"/>
    </row>
    <row r="23" spans="1:6">
      <c r="A23" s="305"/>
      <c r="B23" s="23" t="s">
        <v>141</v>
      </c>
      <c r="C23" s="23">
        <v>69</v>
      </c>
      <c r="D23" s="23">
        <v>415</v>
      </c>
      <c r="E23" s="24">
        <v>67</v>
      </c>
      <c r="F23" s="10"/>
    </row>
    <row r="24" spans="1:6">
      <c r="A24" s="305"/>
      <c r="B24" s="23" t="s">
        <v>142</v>
      </c>
      <c r="C24" s="23">
        <v>89</v>
      </c>
      <c r="D24" s="23">
        <v>405</v>
      </c>
      <c r="E24" s="24">
        <v>85</v>
      </c>
      <c r="F24" s="10"/>
    </row>
    <row r="25" spans="1:6">
      <c r="A25" s="305"/>
      <c r="B25" s="23" t="s">
        <v>143</v>
      </c>
      <c r="C25" s="23">
        <v>85</v>
      </c>
      <c r="D25" s="23">
        <v>305</v>
      </c>
      <c r="E25" s="24">
        <v>77</v>
      </c>
      <c r="F25" s="10"/>
    </row>
    <row r="26" spans="1:6">
      <c r="A26" s="305"/>
      <c r="B26" s="23" t="s">
        <v>144</v>
      </c>
      <c r="C26" s="23">
        <v>88</v>
      </c>
      <c r="D26" s="23">
        <v>383</v>
      </c>
      <c r="E26" s="24">
        <v>84</v>
      </c>
      <c r="F26" s="10"/>
    </row>
    <row r="27" spans="1:6" ht="17" thickBot="1">
      <c r="A27" s="307"/>
      <c r="B27" s="27" t="s">
        <v>145</v>
      </c>
      <c r="C27" s="27">
        <v>102</v>
      </c>
      <c r="D27" s="27">
        <v>561</v>
      </c>
      <c r="E27" s="28">
        <v>95</v>
      </c>
      <c r="F27" s="10"/>
    </row>
    <row r="28" spans="1:6">
      <c r="A28" s="10"/>
      <c r="B28" s="10"/>
      <c r="C28" s="10"/>
      <c r="D28" s="10"/>
      <c r="E28" s="10"/>
      <c r="F28" s="10"/>
    </row>
    <row r="29" spans="1:6">
      <c r="A29" s="10"/>
      <c r="B29" s="10"/>
      <c r="C29" s="10"/>
      <c r="D29" s="10"/>
      <c r="E29" s="10"/>
      <c r="F29" s="10"/>
    </row>
    <row r="30" spans="1:6">
      <c r="A30" s="10"/>
      <c r="B30" s="10"/>
      <c r="C30" s="10"/>
      <c r="D30" s="10"/>
      <c r="E30" s="10"/>
      <c r="F30" s="10"/>
    </row>
    <row r="31" spans="1:6">
      <c r="A31" s="10"/>
      <c r="B31" s="10"/>
      <c r="C31" s="10"/>
      <c r="D31" s="10"/>
      <c r="E31" s="10"/>
      <c r="F31" s="10"/>
    </row>
  </sheetData>
  <mergeCells count="2">
    <mergeCell ref="A5:A15"/>
    <mergeCell ref="A16:A27"/>
  </mergeCells>
  <phoneticPr fontId="4" type="noConversion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C48D6-2824-C94F-B59E-FA92650AA1E5}">
  <dimension ref="A1:U52"/>
  <sheetViews>
    <sheetView zoomScale="70" zoomScaleNormal="70" workbookViewId="0">
      <selection activeCell="Q21" sqref="Q21"/>
    </sheetView>
  </sheetViews>
  <sheetFormatPr baseColWidth="10" defaultColWidth="10.83203125" defaultRowHeight="16"/>
  <sheetData>
    <row r="1" spans="1:21">
      <c r="A1" s="10" t="s">
        <v>242</v>
      </c>
      <c r="B1" s="10"/>
      <c r="C1" s="10"/>
      <c r="D1" s="10"/>
      <c r="E1" s="10"/>
      <c r="F1" s="10"/>
      <c r="G1" s="10"/>
      <c r="H1" s="10"/>
      <c r="I1" s="10"/>
      <c r="J1" s="10"/>
      <c r="K1" s="10" t="s">
        <v>243</v>
      </c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ht="17" thickBo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17" thickBot="1">
      <c r="A3" s="10" t="s">
        <v>114</v>
      </c>
      <c r="B3" s="10"/>
      <c r="C3" s="319" t="s">
        <v>91</v>
      </c>
      <c r="D3" s="321"/>
      <c r="E3" s="10"/>
      <c r="F3" s="10"/>
      <c r="G3" s="389" t="s">
        <v>251</v>
      </c>
      <c r="H3" s="390"/>
      <c r="I3" s="10"/>
      <c r="J3" s="10"/>
      <c r="K3" s="10" t="s">
        <v>116</v>
      </c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ht="17" thickBot="1">
      <c r="A4" s="10"/>
      <c r="B4" s="385" t="s">
        <v>24</v>
      </c>
      <c r="C4" s="18" t="s">
        <v>67</v>
      </c>
      <c r="D4" s="20">
        <v>0.19981606299999999</v>
      </c>
      <c r="E4" s="10"/>
      <c r="F4" s="385" t="s">
        <v>24</v>
      </c>
      <c r="G4" s="18" t="s">
        <v>67</v>
      </c>
      <c r="H4" s="20">
        <v>0.23240626021509572</v>
      </c>
      <c r="I4" s="10"/>
      <c r="J4" s="10"/>
      <c r="K4" s="10"/>
      <c r="L4" s="10"/>
      <c r="M4" s="319" t="s">
        <v>91</v>
      </c>
      <c r="N4" s="321"/>
      <c r="O4" s="10"/>
      <c r="P4" s="10"/>
      <c r="Q4" s="389" t="s">
        <v>251</v>
      </c>
      <c r="R4" s="390"/>
      <c r="S4" s="10"/>
      <c r="T4" s="10"/>
      <c r="U4" s="10"/>
    </row>
    <row r="5" spans="1:21">
      <c r="A5" s="10"/>
      <c r="B5" s="386"/>
      <c r="C5" s="22" t="s">
        <v>73</v>
      </c>
      <c r="D5" s="24">
        <v>0.169172874</v>
      </c>
      <c r="E5" s="10"/>
      <c r="F5" s="386"/>
      <c r="G5" s="22" t="s">
        <v>73</v>
      </c>
      <c r="H5" s="24">
        <v>0.20454795226909608</v>
      </c>
      <c r="I5" s="10"/>
      <c r="J5" s="10"/>
      <c r="K5" s="10"/>
      <c r="L5" s="388" t="s">
        <v>24</v>
      </c>
      <c r="M5" s="38" t="s">
        <v>67</v>
      </c>
      <c r="N5" s="20">
        <v>0.90314251800000001</v>
      </c>
      <c r="O5" s="10"/>
      <c r="P5" s="388" t="s">
        <v>24</v>
      </c>
      <c r="Q5" s="38" t="s">
        <v>67</v>
      </c>
      <c r="R5" s="20">
        <v>0.82366194299999995</v>
      </c>
      <c r="S5" s="10"/>
      <c r="T5" s="10"/>
      <c r="U5" s="10"/>
    </row>
    <row r="6" spans="1:21">
      <c r="A6" s="10"/>
      <c r="B6" s="386"/>
      <c r="C6" s="22" t="s">
        <v>71</v>
      </c>
      <c r="D6" s="24">
        <v>0.35727825400000002</v>
      </c>
      <c r="E6" s="10"/>
      <c r="F6" s="386"/>
      <c r="G6" s="22" t="s">
        <v>71</v>
      </c>
      <c r="H6" s="24">
        <v>0.21955971820338124</v>
      </c>
      <c r="I6" s="10"/>
      <c r="J6" s="10"/>
      <c r="K6" s="10"/>
      <c r="L6" s="383"/>
      <c r="M6" s="29" t="s">
        <v>73</v>
      </c>
      <c r="N6" s="24">
        <v>1.060514043</v>
      </c>
      <c r="O6" s="10"/>
      <c r="P6" s="383"/>
      <c r="Q6" s="29" t="s">
        <v>73</v>
      </c>
      <c r="R6" s="24">
        <v>0.76641598799999999</v>
      </c>
      <c r="S6" s="10"/>
      <c r="T6" s="10"/>
      <c r="U6" s="10"/>
    </row>
    <row r="7" spans="1:21">
      <c r="A7" s="10"/>
      <c r="B7" s="386"/>
      <c r="C7" s="22" t="s">
        <v>74</v>
      </c>
      <c r="D7" s="24">
        <v>0.175143998</v>
      </c>
      <c r="E7" s="10"/>
      <c r="F7" s="386"/>
      <c r="G7" s="22" t="s">
        <v>74</v>
      </c>
      <c r="H7" s="24">
        <v>0.25612161781009135</v>
      </c>
      <c r="I7" s="10"/>
      <c r="J7" s="10"/>
      <c r="K7" s="10"/>
      <c r="L7" s="383"/>
      <c r="M7" s="29" t="s">
        <v>71</v>
      </c>
      <c r="N7" s="24">
        <v>0.71422456899999998</v>
      </c>
      <c r="O7" s="10"/>
      <c r="P7" s="383"/>
      <c r="Q7" s="29" t="s">
        <v>71</v>
      </c>
      <c r="R7" s="24">
        <v>0.59441648599999997</v>
      </c>
      <c r="S7" s="10"/>
      <c r="T7" s="10"/>
      <c r="U7" s="10"/>
    </row>
    <row r="8" spans="1:21">
      <c r="A8" s="10"/>
      <c r="B8" s="386"/>
      <c r="C8" s="22" t="s">
        <v>69</v>
      </c>
      <c r="D8" s="24">
        <v>0.17274657099999999</v>
      </c>
      <c r="E8" s="10"/>
      <c r="F8" s="386"/>
      <c r="G8" s="22" t="s">
        <v>69</v>
      </c>
      <c r="H8" s="24">
        <v>0.28970562048180348</v>
      </c>
      <c r="I8" s="10"/>
      <c r="J8" s="10"/>
      <c r="K8" s="10"/>
      <c r="L8" s="383"/>
      <c r="M8" s="29" t="s">
        <v>74</v>
      </c>
      <c r="N8" s="24">
        <v>0.94072147100000003</v>
      </c>
      <c r="O8" s="10"/>
      <c r="P8" s="383"/>
      <c r="Q8" s="29" t="s">
        <v>74</v>
      </c>
      <c r="R8" s="24">
        <v>0.72830863599999995</v>
      </c>
      <c r="S8" s="10"/>
      <c r="T8" s="10"/>
      <c r="U8" s="10"/>
    </row>
    <row r="9" spans="1:21">
      <c r="A9" s="10"/>
      <c r="B9" s="386"/>
      <c r="C9" s="22" t="s">
        <v>72</v>
      </c>
      <c r="D9" s="24">
        <v>0.178569965</v>
      </c>
      <c r="E9" s="10"/>
      <c r="F9" s="386"/>
      <c r="G9" s="22" t="s">
        <v>72</v>
      </c>
      <c r="H9" s="24">
        <v>0.20749002984140308</v>
      </c>
      <c r="I9" s="10"/>
      <c r="J9" s="10"/>
      <c r="K9" s="10"/>
      <c r="L9" s="383"/>
      <c r="M9" s="29" t="s">
        <v>69</v>
      </c>
      <c r="N9" s="24">
        <v>0.89149450399999997</v>
      </c>
      <c r="O9" s="10"/>
      <c r="P9" s="383"/>
      <c r="Q9" s="29" t="s">
        <v>69</v>
      </c>
      <c r="R9" s="24">
        <v>0.54294298699999999</v>
      </c>
      <c r="S9" s="10"/>
      <c r="T9" s="10"/>
      <c r="U9" s="10"/>
    </row>
    <row r="10" spans="1:21">
      <c r="A10" s="10"/>
      <c r="B10" s="386"/>
      <c r="C10" s="22" t="s">
        <v>70</v>
      </c>
      <c r="D10" s="24">
        <v>0.134446699</v>
      </c>
      <c r="E10" s="10"/>
      <c r="F10" s="386"/>
      <c r="G10" s="22" t="s">
        <v>70</v>
      </c>
      <c r="H10" s="24">
        <v>0.17985114929120516</v>
      </c>
      <c r="I10" s="10"/>
      <c r="J10" s="10"/>
      <c r="K10" s="10"/>
      <c r="L10" s="383"/>
      <c r="M10" s="29" t="s">
        <v>72</v>
      </c>
      <c r="N10" s="24">
        <v>0.55978731299999995</v>
      </c>
      <c r="O10" s="10"/>
      <c r="P10" s="383"/>
      <c r="Q10" s="29" t="s">
        <v>72</v>
      </c>
      <c r="R10" s="24">
        <v>0.485772009</v>
      </c>
      <c r="S10" s="10"/>
      <c r="T10" s="10"/>
      <c r="U10" s="10"/>
    </row>
    <row r="11" spans="1:21">
      <c r="A11" s="10"/>
      <c r="B11" s="386"/>
      <c r="C11" s="22" t="s">
        <v>77</v>
      </c>
      <c r="D11" s="24">
        <v>0.30158246</v>
      </c>
      <c r="E11" s="10"/>
      <c r="F11" s="386"/>
      <c r="G11" s="22" t="s">
        <v>77</v>
      </c>
      <c r="H11" s="24">
        <v>0.23100461614503276</v>
      </c>
      <c r="I11" s="10"/>
      <c r="J11" s="10"/>
      <c r="K11" s="10"/>
      <c r="L11" s="383"/>
      <c r="M11" s="29" t="s">
        <v>70</v>
      </c>
      <c r="N11" s="24">
        <v>0.73830061400000002</v>
      </c>
      <c r="O11" s="10"/>
      <c r="P11" s="383"/>
      <c r="Q11" s="29" t="s">
        <v>70</v>
      </c>
      <c r="R11" s="24">
        <v>0.56348787099999997</v>
      </c>
      <c r="S11" s="10"/>
      <c r="T11" s="10"/>
      <c r="U11" s="10"/>
    </row>
    <row r="12" spans="1:21">
      <c r="A12" s="10"/>
      <c r="B12" s="386"/>
      <c r="C12" s="22" t="s">
        <v>68</v>
      </c>
      <c r="D12" s="24">
        <v>0.19145754800000001</v>
      </c>
      <c r="E12" s="10"/>
      <c r="F12" s="386"/>
      <c r="G12" s="22" t="s">
        <v>68</v>
      </c>
      <c r="H12" s="24">
        <v>0.18350196396085244</v>
      </c>
      <c r="I12" s="10"/>
      <c r="J12" s="10"/>
      <c r="K12" s="10"/>
      <c r="L12" s="383"/>
      <c r="M12" s="29" t="s">
        <v>77</v>
      </c>
      <c r="N12" s="24">
        <v>0.67224963100000001</v>
      </c>
      <c r="O12" s="10"/>
      <c r="P12" s="383"/>
      <c r="Q12" s="29" t="s">
        <v>77</v>
      </c>
      <c r="R12" s="24">
        <v>1.5805837709999999</v>
      </c>
      <c r="S12" s="10"/>
      <c r="T12" s="10"/>
      <c r="U12" s="10"/>
    </row>
    <row r="13" spans="1:21">
      <c r="A13" s="10"/>
      <c r="B13" s="386"/>
      <c r="C13" s="22" t="s">
        <v>78</v>
      </c>
      <c r="D13" s="24">
        <v>0.183795925</v>
      </c>
      <c r="E13" s="10"/>
      <c r="F13" s="386"/>
      <c r="G13" s="22" t="s">
        <v>78</v>
      </c>
      <c r="H13" s="24">
        <v>0.27172696314520628</v>
      </c>
      <c r="I13" s="10"/>
      <c r="J13" s="10"/>
      <c r="K13" s="10"/>
      <c r="L13" s="383"/>
      <c r="M13" s="29" t="s">
        <v>68</v>
      </c>
      <c r="N13" s="24">
        <v>0.78725774299999995</v>
      </c>
      <c r="O13" s="10"/>
      <c r="P13" s="383" t="s">
        <v>25</v>
      </c>
      <c r="Q13" s="29" t="s">
        <v>67</v>
      </c>
      <c r="R13" s="24">
        <v>0.808353506</v>
      </c>
      <c r="S13" s="10"/>
      <c r="T13" s="10"/>
      <c r="U13" s="10"/>
    </row>
    <row r="14" spans="1:21">
      <c r="A14" s="10"/>
      <c r="B14" s="386"/>
      <c r="C14" s="22" t="s">
        <v>79</v>
      </c>
      <c r="D14" s="24">
        <v>8.6563705000000005E-2</v>
      </c>
      <c r="E14" s="10"/>
      <c r="F14" s="386"/>
      <c r="G14" s="22" t="s">
        <v>79</v>
      </c>
      <c r="H14" s="24">
        <v>0.27694926078443333</v>
      </c>
      <c r="I14" s="10"/>
      <c r="J14" s="10"/>
      <c r="K14" s="10"/>
      <c r="L14" s="383"/>
      <c r="M14" s="29" t="s">
        <v>78</v>
      </c>
      <c r="N14" s="24">
        <v>1.060379738</v>
      </c>
      <c r="O14" s="10"/>
      <c r="P14" s="383"/>
      <c r="Q14" s="29" t="s">
        <v>73</v>
      </c>
      <c r="R14" s="24">
        <v>1.1286932359999999</v>
      </c>
      <c r="S14" s="10"/>
      <c r="T14" s="10"/>
      <c r="U14" s="10"/>
    </row>
    <row r="15" spans="1:21">
      <c r="A15" s="10"/>
      <c r="B15" s="386"/>
      <c r="C15" s="22" t="s">
        <v>80</v>
      </c>
      <c r="D15" s="24">
        <v>0.249003581</v>
      </c>
      <c r="E15" s="10"/>
      <c r="F15" s="386"/>
      <c r="G15" s="22" t="s">
        <v>80</v>
      </c>
      <c r="H15" s="24">
        <v>0.13479782316829128</v>
      </c>
      <c r="I15" s="10"/>
      <c r="J15" s="10"/>
      <c r="K15" s="10"/>
      <c r="L15" s="383"/>
      <c r="M15" s="29" t="s">
        <v>79</v>
      </c>
      <c r="N15" s="24">
        <v>0.96819456299999995</v>
      </c>
      <c r="O15" s="10"/>
      <c r="P15" s="383"/>
      <c r="Q15" s="29" t="s">
        <v>71</v>
      </c>
      <c r="R15" s="24">
        <v>1.0422015280000001</v>
      </c>
      <c r="S15" s="10"/>
      <c r="T15" s="10"/>
      <c r="U15" s="10"/>
    </row>
    <row r="16" spans="1:21">
      <c r="A16" s="10"/>
      <c r="B16" s="386"/>
      <c r="C16" s="22" t="s">
        <v>81</v>
      </c>
      <c r="D16" s="24">
        <v>0.16003228799999999</v>
      </c>
      <c r="E16" s="10"/>
      <c r="F16" s="386"/>
      <c r="G16" s="22" t="s">
        <v>81</v>
      </c>
      <c r="H16" s="24">
        <v>0.14213203220606754</v>
      </c>
      <c r="I16" s="10"/>
      <c r="J16" s="10"/>
      <c r="K16" s="10"/>
      <c r="L16" s="383"/>
      <c r="M16" s="29" t="s">
        <v>80</v>
      </c>
      <c r="N16" s="24">
        <v>0.79842854200000002</v>
      </c>
      <c r="O16" s="10"/>
      <c r="P16" s="383"/>
      <c r="Q16" s="29" t="s">
        <v>74</v>
      </c>
      <c r="R16" s="24">
        <v>1.4681634349999999</v>
      </c>
      <c r="S16" s="10"/>
      <c r="T16" s="10"/>
      <c r="U16" s="10"/>
    </row>
    <row r="17" spans="1:21">
      <c r="A17" s="10"/>
      <c r="B17" s="386"/>
      <c r="C17" s="22" t="s">
        <v>82</v>
      </c>
      <c r="D17" s="24">
        <v>0.16706183899999999</v>
      </c>
      <c r="E17" s="10"/>
      <c r="F17" s="386"/>
      <c r="G17" s="22" t="s">
        <v>82</v>
      </c>
      <c r="H17" s="24">
        <v>0.22064029535388444</v>
      </c>
      <c r="I17" s="10"/>
      <c r="J17" s="10"/>
      <c r="K17" s="10"/>
      <c r="L17" s="383"/>
      <c r="M17" s="29" t="s">
        <v>81</v>
      </c>
      <c r="N17" s="24">
        <v>0.91870956500000001</v>
      </c>
      <c r="O17" s="10"/>
      <c r="P17" s="383"/>
      <c r="Q17" s="29" t="s">
        <v>69</v>
      </c>
      <c r="R17" s="24">
        <v>0.98070379299999999</v>
      </c>
      <c r="S17" s="10"/>
      <c r="T17" s="10"/>
      <c r="U17" s="10"/>
    </row>
    <row r="18" spans="1:21">
      <c r="A18" s="10"/>
      <c r="B18" s="386"/>
      <c r="C18" s="22" t="s">
        <v>83</v>
      </c>
      <c r="D18" s="24">
        <v>0.19478456</v>
      </c>
      <c r="E18" s="10"/>
      <c r="F18" s="386"/>
      <c r="G18" s="22" t="s">
        <v>83</v>
      </c>
      <c r="H18" s="24">
        <v>0.2243048931861156</v>
      </c>
      <c r="I18" s="10"/>
      <c r="J18" s="10"/>
      <c r="K18" s="10"/>
      <c r="L18" s="383"/>
      <c r="M18" s="29" t="s">
        <v>82</v>
      </c>
      <c r="N18" s="24">
        <v>0.74170014399999995</v>
      </c>
      <c r="O18" s="10"/>
      <c r="P18" s="383"/>
      <c r="Q18" s="29" t="s">
        <v>72</v>
      </c>
      <c r="R18" s="24">
        <v>0.85801528000000005</v>
      </c>
      <c r="S18" s="10"/>
      <c r="T18" s="10"/>
      <c r="U18" s="10"/>
    </row>
    <row r="19" spans="1:21">
      <c r="A19" s="10"/>
      <c r="B19" s="386" t="s">
        <v>25</v>
      </c>
      <c r="C19" s="22" t="s">
        <v>67</v>
      </c>
      <c r="D19" s="24">
        <v>0.40395694599999998</v>
      </c>
      <c r="E19" s="10"/>
      <c r="F19" s="386"/>
      <c r="G19" s="22" t="s">
        <v>84</v>
      </c>
      <c r="H19" s="24">
        <v>0.29654716776218099</v>
      </c>
      <c r="I19" s="10"/>
      <c r="J19" s="10"/>
      <c r="K19" s="10"/>
      <c r="L19" s="383" t="s">
        <v>25</v>
      </c>
      <c r="M19" s="29" t="s">
        <v>67</v>
      </c>
      <c r="N19" s="24">
        <v>1.6796110360000001</v>
      </c>
      <c r="O19" s="10"/>
      <c r="P19" s="383"/>
      <c r="Q19" s="29" t="s">
        <v>70</v>
      </c>
      <c r="R19" s="24">
        <v>0.90284084499999995</v>
      </c>
      <c r="S19" s="10"/>
      <c r="T19" s="10"/>
      <c r="U19" s="10"/>
    </row>
    <row r="20" spans="1:21">
      <c r="A20" s="10"/>
      <c r="B20" s="386"/>
      <c r="C20" s="22" t="s">
        <v>73</v>
      </c>
      <c r="D20" s="24">
        <v>0.377838334</v>
      </c>
      <c r="E20" s="10"/>
      <c r="F20" s="386"/>
      <c r="G20" s="22" t="s">
        <v>85</v>
      </c>
      <c r="H20" s="24">
        <v>0.14305081163010289</v>
      </c>
      <c r="I20" s="10"/>
      <c r="J20" s="10"/>
      <c r="K20" s="10"/>
      <c r="L20" s="383"/>
      <c r="M20" s="29" t="s">
        <v>73</v>
      </c>
      <c r="N20" s="24">
        <v>1.276224067</v>
      </c>
      <c r="O20" s="10"/>
      <c r="P20" s="383"/>
      <c r="Q20" s="29" t="s">
        <v>77</v>
      </c>
      <c r="R20" s="24">
        <v>1.2259974629999999</v>
      </c>
      <c r="S20" s="10"/>
      <c r="T20" s="10"/>
      <c r="U20" s="10"/>
    </row>
    <row r="21" spans="1:21">
      <c r="A21" s="10"/>
      <c r="B21" s="386"/>
      <c r="C21" s="22" t="s">
        <v>71</v>
      </c>
      <c r="D21" s="24">
        <v>0.45118498400000001</v>
      </c>
      <c r="E21" s="10"/>
      <c r="F21" s="386"/>
      <c r="G21" s="22" t="s">
        <v>86</v>
      </c>
      <c r="H21" s="24">
        <v>0.17803081323874939</v>
      </c>
      <c r="I21" s="10"/>
      <c r="J21" s="10"/>
      <c r="K21" s="10"/>
      <c r="L21" s="383"/>
      <c r="M21" s="29" t="s">
        <v>71</v>
      </c>
      <c r="N21" s="24">
        <v>1.3828312519999999</v>
      </c>
      <c r="O21" s="10"/>
      <c r="P21" s="383"/>
      <c r="Q21" s="29" t="s">
        <v>68</v>
      </c>
      <c r="R21" s="24">
        <v>1.183773272</v>
      </c>
      <c r="S21" s="10"/>
      <c r="T21" s="10"/>
      <c r="U21" s="10"/>
    </row>
    <row r="22" spans="1:21" ht="17" thickBot="1">
      <c r="A22" s="10"/>
      <c r="B22" s="386"/>
      <c r="C22" s="22" t="s">
        <v>74</v>
      </c>
      <c r="D22" s="24">
        <v>0.34080211700000002</v>
      </c>
      <c r="E22" s="10"/>
      <c r="F22" s="386"/>
      <c r="G22" s="22" t="s">
        <v>87</v>
      </c>
      <c r="H22" s="24">
        <v>0.18688178896309499</v>
      </c>
      <c r="I22" s="10"/>
      <c r="J22" s="10"/>
      <c r="K22" s="10"/>
      <c r="L22" s="383"/>
      <c r="M22" s="29" t="s">
        <v>74</v>
      </c>
      <c r="N22" s="24">
        <v>0.99197964999999999</v>
      </c>
      <c r="O22" s="10"/>
      <c r="P22" s="384"/>
      <c r="Q22" s="31" t="s">
        <v>78</v>
      </c>
      <c r="R22" s="28">
        <v>0.93444569399999999</v>
      </c>
      <c r="S22" s="10"/>
      <c r="T22" s="10"/>
      <c r="U22" s="10"/>
    </row>
    <row r="23" spans="1:21">
      <c r="A23" s="10"/>
      <c r="B23" s="386"/>
      <c r="C23" s="22" t="s">
        <v>69</v>
      </c>
      <c r="D23" s="24">
        <v>0.44329120999999999</v>
      </c>
      <c r="E23" s="10"/>
      <c r="F23" s="386"/>
      <c r="G23" s="22" t="s">
        <v>88</v>
      </c>
      <c r="H23" s="24">
        <v>0.21451978863934892</v>
      </c>
      <c r="I23" s="10"/>
      <c r="J23" s="10"/>
      <c r="K23" s="10"/>
      <c r="L23" s="383"/>
      <c r="M23" s="29" t="s">
        <v>69</v>
      </c>
      <c r="N23" s="24">
        <v>0.92362454599999999</v>
      </c>
      <c r="O23" s="10"/>
      <c r="P23" s="10"/>
      <c r="Q23" s="10"/>
      <c r="R23" s="10"/>
      <c r="S23" s="10"/>
      <c r="T23" s="10"/>
      <c r="U23" s="10"/>
    </row>
    <row r="24" spans="1:21">
      <c r="A24" s="10"/>
      <c r="B24" s="386"/>
      <c r="C24" s="22" t="s">
        <v>72</v>
      </c>
      <c r="D24" s="24">
        <v>0.38382101000000002</v>
      </c>
      <c r="E24" s="10"/>
      <c r="F24" s="386"/>
      <c r="G24" s="22" t="s">
        <v>89</v>
      </c>
      <c r="H24" s="24">
        <v>0.26567991463510315</v>
      </c>
      <c r="I24" s="10"/>
      <c r="J24" s="10"/>
      <c r="K24" s="10"/>
      <c r="L24" s="383"/>
      <c r="M24" s="29" t="s">
        <v>72</v>
      </c>
      <c r="N24" s="24">
        <v>1.1701804069999999</v>
      </c>
      <c r="O24" s="10"/>
      <c r="P24" s="10"/>
      <c r="Q24" s="10"/>
      <c r="R24" s="10"/>
      <c r="S24" s="10"/>
      <c r="T24" s="10"/>
      <c r="U24" s="10"/>
    </row>
    <row r="25" spans="1:21">
      <c r="A25" s="10"/>
      <c r="B25" s="386"/>
      <c r="C25" s="22" t="s">
        <v>70</v>
      </c>
      <c r="D25" s="24">
        <v>0.53718543299999999</v>
      </c>
      <c r="E25" s="10"/>
      <c r="F25" s="386"/>
      <c r="G25" s="22" t="s">
        <v>90</v>
      </c>
      <c r="H25" s="24">
        <v>0.15530462757612398</v>
      </c>
      <c r="I25" s="10"/>
      <c r="J25" s="10"/>
      <c r="K25" s="10"/>
      <c r="L25" s="383"/>
      <c r="M25" s="29" t="s">
        <v>70</v>
      </c>
      <c r="N25" s="24">
        <v>1.2948966989999999</v>
      </c>
      <c r="O25" s="10"/>
      <c r="P25" s="10"/>
      <c r="Q25" s="10"/>
      <c r="R25" s="10"/>
      <c r="S25" s="10"/>
      <c r="T25" s="10"/>
      <c r="U25" s="10"/>
    </row>
    <row r="26" spans="1:21">
      <c r="A26" s="10"/>
      <c r="B26" s="386"/>
      <c r="C26" s="22" t="s">
        <v>77</v>
      </c>
      <c r="D26" s="24">
        <v>0.28213366299999998</v>
      </c>
      <c r="E26" s="10"/>
      <c r="F26" s="386" t="s">
        <v>25</v>
      </c>
      <c r="G26" s="22" t="s">
        <v>67</v>
      </c>
      <c r="H26" s="24">
        <v>0.397060154</v>
      </c>
      <c r="I26" s="10"/>
      <c r="J26" s="10"/>
      <c r="K26" s="10"/>
      <c r="L26" s="383"/>
      <c r="M26" s="29" t="s">
        <v>77</v>
      </c>
      <c r="N26" s="24">
        <v>1.3413636170000001</v>
      </c>
      <c r="O26" s="10"/>
      <c r="P26" s="10"/>
      <c r="Q26" s="10"/>
      <c r="R26" s="10"/>
      <c r="S26" s="10"/>
      <c r="T26" s="10"/>
      <c r="U26" s="10"/>
    </row>
    <row r="27" spans="1:21">
      <c r="A27" s="10"/>
      <c r="B27" s="386"/>
      <c r="C27" s="22" t="s">
        <v>68</v>
      </c>
      <c r="D27" s="24">
        <v>0.38659656599999997</v>
      </c>
      <c r="E27" s="10"/>
      <c r="F27" s="386"/>
      <c r="G27" s="22" t="s">
        <v>73</v>
      </c>
      <c r="H27" s="24">
        <v>0.28838055000000001</v>
      </c>
      <c r="I27" s="10"/>
      <c r="J27" s="10"/>
      <c r="K27" s="10"/>
      <c r="L27" s="383"/>
      <c r="M27" s="29" t="s">
        <v>68</v>
      </c>
      <c r="N27" s="24">
        <v>1.4373166660000001</v>
      </c>
      <c r="O27" s="10"/>
      <c r="P27" s="10"/>
      <c r="Q27" s="10"/>
      <c r="R27" s="10"/>
      <c r="S27" s="10"/>
      <c r="T27" s="10"/>
      <c r="U27" s="10"/>
    </row>
    <row r="28" spans="1:21" ht="17" thickBot="1">
      <c r="A28" s="10"/>
      <c r="B28" s="386"/>
      <c r="C28" s="22" t="s">
        <v>78</v>
      </c>
      <c r="D28" s="24">
        <v>0.24381620800000001</v>
      </c>
      <c r="E28" s="10"/>
      <c r="F28" s="386"/>
      <c r="G28" s="22" t="s">
        <v>71</v>
      </c>
      <c r="H28" s="24">
        <v>0.50747299899999998</v>
      </c>
      <c r="I28" s="10"/>
      <c r="J28" s="10"/>
      <c r="K28" s="10"/>
      <c r="L28" s="384"/>
      <c r="M28" s="31" t="s">
        <v>78</v>
      </c>
      <c r="N28" s="28">
        <v>1.082126892</v>
      </c>
      <c r="O28" s="10"/>
      <c r="P28" s="10"/>
      <c r="Q28" s="10"/>
      <c r="R28" s="10"/>
      <c r="S28" s="10"/>
      <c r="T28" s="10"/>
      <c r="U28" s="10"/>
    </row>
    <row r="29" spans="1:21" ht="17" thickBot="1">
      <c r="A29" s="10"/>
      <c r="B29" s="387"/>
      <c r="C29" s="26" t="s">
        <v>79</v>
      </c>
      <c r="D29" s="28">
        <v>0.37972535800000001</v>
      </c>
      <c r="E29" s="10"/>
      <c r="F29" s="386"/>
      <c r="G29" s="22" t="s">
        <v>74</v>
      </c>
      <c r="H29" s="24">
        <v>0.468757335</v>
      </c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>
      <c r="A30" s="10"/>
      <c r="B30" s="10"/>
      <c r="C30" s="10"/>
      <c r="D30" s="10"/>
      <c r="E30" s="10"/>
      <c r="F30" s="386"/>
      <c r="G30" s="22" t="s">
        <v>69</v>
      </c>
      <c r="H30" s="24">
        <v>0.45385490099999998</v>
      </c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spans="1:21">
      <c r="A31" s="10"/>
      <c r="B31" s="10"/>
      <c r="C31" s="10"/>
      <c r="D31" s="10"/>
      <c r="E31" s="10"/>
      <c r="F31" s="386"/>
      <c r="G31" s="22" t="s">
        <v>72</v>
      </c>
      <c r="H31" s="24">
        <v>0.34148632499999998</v>
      </c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</row>
    <row r="32" spans="1:21">
      <c r="A32" s="10"/>
      <c r="B32" s="10"/>
      <c r="C32" s="10"/>
      <c r="D32" s="10"/>
      <c r="E32" s="10"/>
      <c r="F32" s="386"/>
      <c r="G32" s="22" t="s">
        <v>70</v>
      </c>
      <c r="H32" s="24">
        <v>0.50106652699999998</v>
      </c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</row>
    <row r="33" spans="1:21">
      <c r="A33" s="10"/>
      <c r="B33" s="10"/>
      <c r="C33" s="10"/>
      <c r="D33" s="10"/>
      <c r="E33" s="10"/>
      <c r="F33" s="386"/>
      <c r="G33" s="22" t="s">
        <v>77</v>
      </c>
      <c r="H33" s="24">
        <v>0.43521085799999998</v>
      </c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</row>
    <row r="34" spans="1:21">
      <c r="A34" s="10"/>
      <c r="B34" s="10"/>
      <c r="C34" s="10"/>
      <c r="D34" s="10"/>
      <c r="E34" s="10"/>
      <c r="F34" s="386"/>
      <c r="G34" s="22" t="s">
        <v>68</v>
      </c>
      <c r="H34" s="24">
        <v>0.43585563799999999</v>
      </c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</row>
    <row r="35" spans="1:21" ht="17" thickBot="1">
      <c r="A35" s="10"/>
      <c r="B35" s="10"/>
      <c r="C35" s="10"/>
      <c r="D35" s="10"/>
      <c r="E35" s="10"/>
      <c r="F35" s="387"/>
      <c r="G35" s="26" t="s">
        <v>78</v>
      </c>
      <c r="H35" s="28">
        <v>0.45083332399999998</v>
      </c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</row>
    <row r="36" spans="1:21">
      <c r="A36" s="10"/>
      <c r="B36" s="10"/>
      <c r="C36" s="10"/>
      <c r="D36" s="10"/>
      <c r="E36" s="10"/>
      <c r="F36" s="207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</row>
    <row r="37" spans="1:2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</row>
    <row r="38" spans="1:2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</row>
    <row r="39" spans="1:2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</row>
    <row r="40" spans="1:21">
      <c r="A40" s="10"/>
      <c r="B40" s="10"/>
      <c r="C40" s="10"/>
      <c r="D40" s="10"/>
      <c r="E40" s="10"/>
      <c r="F40" s="10"/>
      <c r="G40" s="10"/>
      <c r="H40" s="10"/>
      <c r="I40" s="10"/>
      <c r="J40" s="10" t="s">
        <v>92</v>
      </c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</row>
    <row r="41" spans="1:2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spans="1:2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1:2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</row>
    <row r="44" spans="1:2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</row>
    <row r="45" spans="1:2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</row>
    <row r="46" spans="1:2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</row>
    <row r="47" spans="1:2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</row>
    <row r="48" spans="1:2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</row>
    <row r="49" spans="1:2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</row>
    <row r="50" spans="1:2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</row>
    <row r="51" spans="1:2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</row>
    <row r="52" spans="1:2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</row>
  </sheetData>
  <mergeCells count="12">
    <mergeCell ref="C3:D3"/>
    <mergeCell ref="G3:H3"/>
    <mergeCell ref="M4:N4"/>
    <mergeCell ref="Q4:R4"/>
    <mergeCell ref="P5:P12"/>
    <mergeCell ref="P13:P22"/>
    <mergeCell ref="B4:B18"/>
    <mergeCell ref="B19:B29"/>
    <mergeCell ref="F4:F25"/>
    <mergeCell ref="F26:F35"/>
    <mergeCell ref="L5:L18"/>
    <mergeCell ref="L19:L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4E324-08D6-074E-AC9A-D680CA978802}">
  <dimension ref="A1:G29"/>
  <sheetViews>
    <sheetView workbookViewId="0">
      <selection activeCell="H16" sqref="H16"/>
    </sheetView>
  </sheetViews>
  <sheetFormatPr baseColWidth="10" defaultColWidth="10.83203125" defaultRowHeight="16"/>
  <sheetData>
    <row r="1" spans="1:7">
      <c r="A1" s="10" t="s">
        <v>285</v>
      </c>
      <c r="B1" s="10"/>
      <c r="C1" s="10"/>
      <c r="D1" s="10"/>
      <c r="E1" s="10"/>
      <c r="F1" s="10"/>
      <c r="G1" s="10"/>
    </row>
    <row r="2" spans="1:7" ht="17" thickBot="1">
      <c r="A2" s="10"/>
      <c r="B2" s="10"/>
      <c r="C2" s="10"/>
      <c r="D2" s="10"/>
      <c r="E2" s="10"/>
      <c r="F2" s="10"/>
      <c r="G2" s="10"/>
    </row>
    <row r="3" spans="1:7" ht="17" thickBot="1">
      <c r="A3" s="10"/>
      <c r="B3" s="10"/>
      <c r="C3" s="32" t="s">
        <v>157</v>
      </c>
      <c r="D3" s="33" t="s">
        <v>158</v>
      </c>
      <c r="E3" s="33" t="s">
        <v>159</v>
      </c>
      <c r="F3" s="51" t="s">
        <v>160</v>
      </c>
      <c r="G3" s="10"/>
    </row>
    <row r="4" spans="1:7">
      <c r="A4" s="304" t="s">
        <v>10</v>
      </c>
      <c r="B4" s="170" t="s">
        <v>134</v>
      </c>
      <c r="C4" s="38">
        <v>37</v>
      </c>
      <c r="D4" s="19">
        <v>3</v>
      </c>
      <c r="E4" s="19"/>
      <c r="F4" s="20"/>
      <c r="G4" s="10"/>
    </row>
    <row r="5" spans="1:7">
      <c r="A5" s="305"/>
      <c r="B5" s="171" t="s">
        <v>135</v>
      </c>
      <c r="C5" s="29">
        <v>23</v>
      </c>
      <c r="D5" s="23">
        <v>1</v>
      </c>
      <c r="E5" s="23"/>
      <c r="F5" s="24"/>
      <c r="G5" s="10"/>
    </row>
    <row r="6" spans="1:7">
      <c r="A6" s="305"/>
      <c r="B6" s="171" t="s">
        <v>136</v>
      </c>
      <c r="C6" s="29">
        <v>102</v>
      </c>
      <c r="D6" s="23">
        <v>11</v>
      </c>
      <c r="E6" s="23">
        <v>2</v>
      </c>
      <c r="F6" s="24"/>
      <c r="G6" s="10"/>
    </row>
    <row r="7" spans="1:7">
      <c r="A7" s="305"/>
      <c r="B7" s="171" t="s">
        <v>137</v>
      </c>
      <c r="C7" s="29">
        <v>70</v>
      </c>
      <c r="D7" s="23">
        <v>15</v>
      </c>
      <c r="E7" s="23">
        <v>2</v>
      </c>
      <c r="F7" s="24">
        <v>1</v>
      </c>
      <c r="G7" s="10"/>
    </row>
    <row r="8" spans="1:7">
      <c r="A8" s="305"/>
      <c r="B8" s="171" t="s">
        <v>138</v>
      </c>
      <c r="C8" s="29">
        <v>39</v>
      </c>
      <c r="D8" s="23">
        <v>4</v>
      </c>
      <c r="E8" s="23">
        <v>1</v>
      </c>
      <c r="F8" s="24"/>
      <c r="G8" s="10"/>
    </row>
    <row r="9" spans="1:7" ht="17" thickBot="1">
      <c r="A9" s="307"/>
      <c r="B9" s="172" t="s">
        <v>139</v>
      </c>
      <c r="C9" s="31">
        <v>34</v>
      </c>
      <c r="D9" s="27">
        <v>8</v>
      </c>
      <c r="E9" s="27">
        <v>1</v>
      </c>
      <c r="F9" s="28"/>
      <c r="G9" s="10"/>
    </row>
    <row r="10" spans="1:7">
      <c r="A10" s="308" t="s">
        <v>11</v>
      </c>
      <c r="B10" s="173" t="s">
        <v>134</v>
      </c>
      <c r="C10" s="35">
        <v>38</v>
      </c>
      <c r="D10" s="129">
        <v>3</v>
      </c>
      <c r="E10" s="129"/>
      <c r="F10" s="36"/>
      <c r="G10" s="10"/>
    </row>
    <row r="11" spans="1:7">
      <c r="A11" s="305"/>
      <c r="B11" s="171" t="s">
        <v>135</v>
      </c>
      <c r="C11" s="29">
        <v>12</v>
      </c>
      <c r="D11" s="23">
        <v>3</v>
      </c>
      <c r="E11" s="23"/>
      <c r="F11" s="24"/>
      <c r="G11" s="10"/>
    </row>
    <row r="12" spans="1:7">
      <c r="A12" s="305"/>
      <c r="B12" s="171" t="s">
        <v>136</v>
      </c>
      <c r="C12" s="29">
        <v>20</v>
      </c>
      <c r="D12" s="23">
        <v>1</v>
      </c>
      <c r="E12" s="23">
        <v>1</v>
      </c>
      <c r="F12" s="24"/>
      <c r="G12" s="10"/>
    </row>
    <row r="13" spans="1:7">
      <c r="A13" s="305"/>
      <c r="B13" s="171" t="s">
        <v>137</v>
      </c>
      <c r="C13" s="29">
        <v>23</v>
      </c>
      <c r="D13" s="23">
        <v>2</v>
      </c>
      <c r="E13" s="23"/>
      <c r="F13" s="24"/>
      <c r="G13" s="10"/>
    </row>
    <row r="14" spans="1:7">
      <c r="A14" s="305"/>
      <c r="B14" s="171" t="s">
        <v>138</v>
      </c>
      <c r="C14" s="29">
        <v>9</v>
      </c>
      <c r="D14" s="23">
        <v>1</v>
      </c>
      <c r="E14" s="23"/>
      <c r="F14" s="24"/>
      <c r="G14" s="10"/>
    </row>
    <row r="15" spans="1:7">
      <c r="A15" s="305"/>
      <c r="B15" s="171" t="s">
        <v>139</v>
      </c>
      <c r="C15" s="29">
        <v>10</v>
      </c>
      <c r="D15" s="23">
        <v>1</v>
      </c>
      <c r="E15" s="23"/>
      <c r="F15" s="24"/>
      <c r="G15" s="10"/>
    </row>
    <row r="16" spans="1:7">
      <c r="A16" s="305"/>
      <c r="B16" s="171" t="s">
        <v>140</v>
      </c>
      <c r="C16" s="29">
        <v>34</v>
      </c>
      <c r="D16" s="23">
        <v>3</v>
      </c>
      <c r="E16" s="23"/>
      <c r="F16" s="24"/>
      <c r="G16" s="10"/>
    </row>
    <row r="17" spans="1:7">
      <c r="A17" s="305"/>
      <c r="B17" s="171" t="s">
        <v>141</v>
      </c>
      <c r="C17" s="29">
        <v>32</v>
      </c>
      <c r="D17" s="23">
        <v>3</v>
      </c>
      <c r="E17" s="23">
        <v>1</v>
      </c>
      <c r="F17" s="24"/>
      <c r="G17" s="10"/>
    </row>
    <row r="18" spans="1:7">
      <c r="A18" s="305"/>
      <c r="B18" s="171" t="s">
        <v>142</v>
      </c>
      <c r="C18" s="29">
        <v>30</v>
      </c>
      <c r="D18" s="23">
        <v>5</v>
      </c>
      <c r="E18" s="23"/>
      <c r="F18" s="24"/>
      <c r="G18" s="10"/>
    </row>
    <row r="19" spans="1:7">
      <c r="A19" s="305"/>
      <c r="B19" s="171" t="s">
        <v>143</v>
      </c>
      <c r="C19" s="29">
        <v>31</v>
      </c>
      <c r="D19" s="23">
        <v>3</v>
      </c>
      <c r="E19" s="23"/>
      <c r="F19" s="24"/>
      <c r="G19" s="10"/>
    </row>
    <row r="20" spans="1:7">
      <c r="A20" s="305"/>
      <c r="B20" s="171" t="s">
        <v>144</v>
      </c>
      <c r="C20" s="29">
        <v>24</v>
      </c>
      <c r="D20" s="23">
        <v>4</v>
      </c>
      <c r="E20" s="23"/>
      <c r="F20" s="24"/>
      <c r="G20" s="10"/>
    </row>
    <row r="21" spans="1:7">
      <c r="A21" s="305"/>
      <c r="B21" s="171" t="s">
        <v>145</v>
      </c>
      <c r="C21" s="29">
        <v>26</v>
      </c>
      <c r="D21" s="23">
        <v>2</v>
      </c>
      <c r="E21" s="23"/>
      <c r="F21" s="24">
        <v>1</v>
      </c>
      <c r="G21" s="10"/>
    </row>
    <row r="22" spans="1:7">
      <c r="A22" s="305"/>
      <c r="B22" s="171" t="s">
        <v>146</v>
      </c>
      <c r="C22" s="29">
        <v>30</v>
      </c>
      <c r="D22" s="23">
        <v>6</v>
      </c>
      <c r="E22" s="23"/>
      <c r="F22" s="24"/>
      <c r="G22" s="10"/>
    </row>
    <row r="23" spans="1:7" ht="17" thickBot="1">
      <c r="A23" s="307"/>
      <c r="B23" s="172" t="s">
        <v>147</v>
      </c>
      <c r="C23" s="31">
        <v>27</v>
      </c>
      <c r="D23" s="27">
        <v>1</v>
      </c>
      <c r="E23" s="27"/>
      <c r="F23" s="28"/>
      <c r="G23" s="10"/>
    </row>
    <row r="24" spans="1:7">
      <c r="A24" s="10"/>
      <c r="B24" s="10"/>
      <c r="C24" s="10"/>
      <c r="D24" s="10"/>
      <c r="E24" s="10"/>
      <c r="F24" s="10"/>
      <c r="G24" s="10"/>
    </row>
    <row r="25" spans="1:7">
      <c r="A25" s="10"/>
      <c r="B25" s="10"/>
      <c r="C25" s="10"/>
      <c r="D25" s="10"/>
      <c r="E25" s="10"/>
      <c r="F25" s="10"/>
      <c r="G25" s="10"/>
    </row>
    <row r="26" spans="1:7">
      <c r="A26" s="10"/>
      <c r="B26" s="10"/>
      <c r="C26" s="10"/>
      <c r="D26" s="10"/>
      <c r="E26" s="10"/>
      <c r="F26" s="10"/>
      <c r="G26" s="10"/>
    </row>
    <row r="27" spans="1:7">
      <c r="A27" s="10"/>
      <c r="B27" s="10"/>
      <c r="C27" s="10"/>
      <c r="D27" s="10"/>
      <c r="E27" s="10"/>
      <c r="F27" s="10"/>
      <c r="G27" s="10"/>
    </row>
    <row r="28" spans="1:7">
      <c r="A28" s="10"/>
      <c r="B28" s="10"/>
      <c r="C28" s="10"/>
      <c r="D28" s="10"/>
      <c r="E28" s="10"/>
      <c r="F28" s="10"/>
      <c r="G28" s="10"/>
    </row>
    <row r="29" spans="1:7">
      <c r="A29" s="10"/>
      <c r="B29" s="10"/>
      <c r="C29" s="10"/>
      <c r="D29" s="10"/>
      <c r="E29" s="10"/>
      <c r="F29" s="10"/>
      <c r="G29" s="10"/>
    </row>
  </sheetData>
  <mergeCells count="2">
    <mergeCell ref="A4:A9"/>
    <mergeCell ref="A10:A23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E934D-C9DF-9B4F-BE6A-F0C0359CA5C2}">
  <dimension ref="A1:L620"/>
  <sheetViews>
    <sheetView zoomScale="115" zoomScaleNormal="115" workbookViewId="0">
      <selection activeCell="H16" sqref="H16"/>
    </sheetView>
  </sheetViews>
  <sheetFormatPr baseColWidth="10" defaultColWidth="10.83203125" defaultRowHeight="16"/>
  <cols>
    <col min="3" max="3" width="36.33203125" bestFit="1" customWidth="1"/>
    <col min="4" max="4" width="12.6640625" bestFit="1" customWidth="1"/>
    <col min="5" max="5" width="33" bestFit="1" customWidth="1"/>
  </cols>
  <sheetData>
    <row r="1" spans="1:12">
      <c r="A1" s="10" t="s">
        <v>284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17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ht="17" thickBot="1">
      <c r="A4" s="10"/>
      <c r="B4" s="10"/>
      <c r="C4" s="32" t="s">
        <v>234</v>
      </c>
      <c r="D4" s="33" t="s">
        <v>235</v>
      </c>
      <c r="E4" s="118" t="s">
        <v>221</v>
      </c>
      <c r="F4" s="10"/>
      <c r="G4" s="10"/>
      <c r="H4" s="50"/>
      <c r="I4" s="94" t="s">
        <v>99</v>
      </c>
      <c r="J4" s="95" t="s">
        <v>97</v>
      </c>
      <c r="K4" s="10"/>
      <c r="L4" s="10"/>
    </row>
    <row r="5" spans="1:12">
      <c r="A5" s="304" t="s">
        <v>10</v>
      </c>
      <c r="B5" s="311" t="s">
        <v>134</v>
      </c>
      <c r="C5" s="38">
        <v>0.14899999999999999</v>
      </c>
      <c r="D5" s="19">
        <v>0.10199999999999999</v>
      </c>
      <c r="E5" s="150">
        <f>C5/(D5/2)</f>
        <v>2.9215686274509807</v>
      </c>
      <c r="F5" s="10"/>
      <c r="G5" s="10"/>
      <c r="H5" s="90" t="s">
        <v>94</v>
      </c>
      <c r="I5" s="96">
        <v>11</v>
      </c>
      <c r="J5" s="97">
        <f>I5/I8*100</f>
        <v>6.2857142857142865</v>
      </c>
      <c r="K5" s="10"/>
      <c r="L5" s="10"/>
    </row>
    <row r="6" spans="1:12">
      <c r="A6" s="305"/>
      <c r="B6" s="312"/>
      <c r="C6" s="29">
        <v>0.11799999999999999</v>
      </c>
      <c r="D6" s="23">
        <v>0.22700000000000001</v>
      </c>
      <c r="E6" s="168">
        <f t="shared" ref="E6:E69" si="0">C6/(D6/2)</f>
        <v>1.0396475770925109</v>
      </c>
      <c r="F6" s="10"/>
      <c r="G6" s="10"/>
      <c r="H6" s="92" t="s">
        <v>95</v>
      </c>
      <c r="I6" s="91">
        <v>130</v>
      </c>
      <c r="J6" s="98">
        <f>I6/I8*100</f>
        <v>74.285714285714292</v>
      </c>
      <c r="K6" s="10"/>
      <c r="L6" s="10"/>
    </row>
    <row r="7" spans="1:12">
      <c r="A7" s="305"/>
      <c r="B7" s="312"/>
      <c r="C7" s="29">
        <v>0</v>
      </c>
      <c r="D7" s="23">
        <v>6.5000000000000002E-2</v>
      </c>
      <c r="E7" s="168">
        <f t="shared" si="0"/>
        <v>0</v>
      </c>
      <c r="F7" s="10"/>
      <c r="G7" s="10"/>
      <c r="H7" s="92" t="s">
        <v>96</v>
      </c>
      <c r="I7" s="91">
        <v>34</v>
      </c>
      <c r="J7" s="98">
        <f>I7/I8*100</f>
        <v>19.428571428571427</v>
      </c>
      <c r="K7" s="10"/>
      <c r="L7" s="10"/>
    </row>
    <row r="8" spans="1:12" ht="17" thickBot="1">
      <c r="A8" s="305"/>
      <c r="B8" s="312"/>
      <c r="C8" s="29">
        <v>0.31</v>
      </c>
      <c r="D8" s="23">
        <v>0.13500000000000001</v>
      </c>
      <c r="E8" s="168">
        <f t="shared" si="0"/>
        <v>4.5925925925925926</v>
      </c>
      <c r="F8" s="10"/>
      <c r="G8" s="10"/>
      <c r="H8" s="93" t="s">
        <v>98</v>
      </c>
      <c r="I8" s="89">
        <v>175</v>
      </c>
      <c r="J8" s="99">
        <v>100</v>
      </c>
      <c r="K8" s="10"/>
      <c r="L8" s="10"/>
    </row>
    <row r="9" spans="1:12">
      <c r="A9" s="305"/>
      <c r="B9" s="312"/>
      <c r="C9" s="29">
        <v>2.8000000000000001E-2</v>
      </c>
      <c r="D9" s="23">
        <v>0.28999999999999998</v>
      </c>
      <c r="E9" s="168">
        <f t="shared" si="0"/>
        <v>0.19310344827586209</v>
      </c>
      <c r="F9" s="10"/>
      <c r="G9" s="10"/>
      <c r="H9" s="10"/>
      <c r="I9" s="10"/>
      <c r="J9" s="10"/>
      <c r="K9" s="10"/>
      <c r="L9" s="10"/>
    </row>
    <row r="10" spans="1:12">
      <c r="A10" s="305"/>
      <c r="B10" s="312"/>
      <c r="C10" s="29">
        <v>-2.9000000000000001E-2</v>
      </c>
      <c r="D10" s="23">
        <v>0.13900000000000001</v>
      </c>
      <c r="E10" s="168">
        <f t="shared" si="0"/>
        <v>-0.41726618705035967</v>
      </c>
      <c r="F10" s="10"/>
      <c r="G10" s="10"/>
      <c r="H10" s="10"/>
      <c r="I10" s="10"/>
      <c r="J10" s="10"/>
      <c r="K10" s="10"/>
      <c r="L10" s="10"/>
    </row>
    <row r="11" spans="1:12">
      <c r="A11" s="305"/>
      <c r="B11" s="312"/>
      <c r="C11" s="29">
        <v>4.2999999999999997E-2</v>
      </c>
      <c r="D11" s="23">
        <v>0.104</v>
      </c>
      <c r="E11" s="168">
        <f t="shared" si="0"/>
        <v>0.82692307692307687</v>
      </c>
      <c r="F11" s="10"/>
      <c r="G11" s="10"/>
      <c r="H11" s="10"/>
      <c r="I11" s="10"/>
      <c r="J11" s="10"/>
      <c r="K11" s="10"/>
      <c r="L11" s="10"/>
    </row>
    <row r="12" spans="1:12">
      <c r="A12" s="305"/>
      <c r="B12" s="309" t="s">
        <v>135</v>
      </c>
      <c r="C12" s="29">
        <v>0</v>
      </c>
      <c r="D12" s="23">
        <v>0.1</v>
      </c>
      <c r="E12" s="168">
        <f t="shared" si="0"/>
        <v>0</v>
      </c>
      <c r="F12" s="10"/>
      <c r="G12" s="10"/>
      <c r="H12" s="10"/>
      <c r="I12" s="10"/>
      <c r="J12" s="10"/>
      <c r="K12" s="10"/>
      <c r="L12" s="10"/>
    </row>
    <row r="13" spans="1:12">
      <c r="A13" s="305"/>
      <c r="B13" s="309"/>
      <c r="C13" s="29">
        <v>0</v>
      </c>
      <c r="D13" s="23">
        <v>0.114</v>
      </c>
      <c r="E13" s="168">
        <f t="shared" si="0"/>
        <v>0</v>
      </c>
      <c r="F13" s="10"/>
      <c r="G13" s="10"/>
      <c r="H13" s="10"/>
      <c r="I13" s="10"/>
      <c r="J13" s="10"/>
      <c r="K13" s="10"/>
      <c r="L13" s="10"/>
    </row>
    <row r="14" spans="1:12">
      <c r="A14" s="305"/>
      <c r="B14" s="309"/>
      <c r="C14" s="29">
        <v>5.8999999999999997E-2</v>
      </c>
      <c r="D14" s="23">
        <v>9.2999999999999999E-2</v>
      </c>
      <c r="E14" s="168">
        <f t="shared" si="0"/>
        <v>1.2688172043010753</v>
      </c>
      <c r="F14" s="10"/>
      <c r="G14" s="10"/>
      <c r="H14" s="10"/>
      <c r="I14" s="10"/>
      <c r="J14" s="10"/>
      <c r="K14" s="10"/>
      <c r="L14" s="10"/>
    </row>
    <row r="15" spans="1:12">
      <c r="A15" s="305"/>
      <c r="B15" s="309"/>
      <c r="C15" s="29">
        <v>0</v>
      </c>
      <c r="D15" s="23">
        <v>0.10299999999999999</v>
      </c>
      <c r="E15" s="168">
        <f t="shared" si="0"/>
        <v>0</v>
      </c>
      <c r="F15" s="10"/>
      <c r="G15" s="10"/>
      <c r="H15" s="10"/>
      <c r="I15" s="10"/>
      <c r="J15" s="10"/>
      <c r="K15" s="10"/>
      <c r="L15" s="10"/>
    </row>
    <row r="16" spans="1:12">
      <c r="A16" s="305"/>
      <c r="B16" s="309"/>
      <c r="C16" s="29">
        <v>-0.12</v>
      </c>
      <c r="D16" s="23">
        <v>0.19</v>
      </c>
      <c r="E16" s="168">
        <f t="shared" si="0"/>
        <v>-1.263157894736842</v>
      </c>
      <c r="F16" s="10"/>
      <c r="G16" s="10"/>
      <c r="H16" s="10"/>
      <c r="I16" s="10"/>
      <c r="J16" s="10"/>
      <c r="K16" s="10"/>
      <c r="L16" s="10"/>
    </row>
    <row r="17" spans="1:12">
      <c r="A17" s="305"/>
      <c r="B17" s="309" t="s">
        <v>136</v>
      </c>
      <c r="C17" s="29">
        <v>0.03</v>
      </c>
      <c r="D17" s="23">
        <v>0.11700000000000001</v>
      </c>
      <c r="E17" s="168">
        <f t="shared" si="0"/>
        <v>0.51282051282051277</v>
      </c>
      <c r="F17" s="10"/>
      <c r="G17" s="10"/>
      <c r="H17" s="10"/>
      <c r="I17" s="10"/>
      <c r="J17" s="10"/>
      <c r="K17" s="10"/>
      <c r="L17" s="10"/>
    </row>
    <row r="18" spans="1:12">
      <c r="A18" s="305"/>
      <c r="B18" s="309"/>
      <c r="C18" s="29">
        <v>-6.0999999999999999E-2</v>
      </c>
      <c r="D18" s="23">
        <v>0.156</v>
      </c>
      <c r="E18" s="168">
        <f t="shared" si="0"/>
        <v>-0.78205128205128205</v>
      </c>
      <c r="F18" s="10"/>
      <c r="G18" s="10"/>
      <c r="H18" s="10"/>
      <c r="I18" s="10"/>
      <c r="J18" s="10"/>
      <c r="K18" s="10"/>
      <c r="L18" s="10"/>
    </row>
    <row r="19" spans="1:12">
      <c r="A19" s="305"/>
      <c r="B19" s="309"/>
      <c r="C19" s="29">
        <v>5.8999999999999997E-2</v>
      </c>
      <c r="D19" s="23">
        <v>0.14499999999999999</v>
      </c>
      <c r="E19" s="168">
        <f t="shared" si="0"/>
        <v>0.81379310344827582</v>
      </c>
      <c r="F19" s="10"/>
      <c r="G19" s="10"/>
      <c r="H19" s="10"/>
      <c r="I19" s="10"/>
      <c r="J19" s="10"/>
      <c r="K19" s="10"/>
      <c r="L19" s="10"/>
    </row>
    <row r="20" spans="1:12">
      <c r="A20" s="305"/>
      <c r="B20" s="309"/>
      <c r="C20" s="29">
        <v>3.2000000000000001E-2</v>
      </c>
      <c r="D20" s="23">
        <v>0.105</v>
      </c>
      <c r="E20" s="168">
        <f t="shared" si="0"/>
        <v>0.60952380952380958</v>
      </c>
      <c r="F20" s="10"/>
      <c r="G20" s="10"/>
      <c r="H20" s="10"/>
      <c r="I20" s="10"/>
      <c r="J20" s="10"/>
      <c r="K20" s="10"/>
      <c r="L20" s="10"/>
    </row>
    <row r="21" spans="1:12">
      <c r="A21" s="305"/>
      <c r="B21" s="309"/>
      <c r="C21" s="29">
        <v>0</v>
      </c>
      <c r="D21" s="23">
        <v>8.4000000000000005E-2</v>
      </c>
      <c r="E21" s="168">
        <f t="shared" si="0"/>
        <v>0</v>
      </c>
      <c r="F21" s="10"/>
      <c r="G21" s="10"/>
      <c r="H21" s="10"/>
      <c r="I21" s="10"/>
      <c r="J21" s="10"/>
      <c r="K21" s="10"/>
      <c r="L21" s="10"/>
    </row>
    <row r="22" spans="1:12">
      <c r="A22" s="305"/>
      <c r="B22" s="309"/>
      <c r="C22" s="29">
        <v>2.8000000000000001E-2</v>
      </c>
      <c r="D22" s="23">
        <v>0.13200000000000001</v>
      </c>
      <c r="E22" s="168">
        <f t="shared" si="0"/>
        <v>0.42424242424242425</v>
      </c>
      <c r="F22" s="10"/>
      <c r="G22" s="10"/>
      <c r="H22" s="10"/>
      <c r="I22" s="10"/>
      <c r="J22" s="10"/>
      <c r="K22" s="10"/>
      <c r="L22" s="10"/>
    </row>
    <row r="23" spans="1:12">
      <c r="A23" s="305"/>
      <c r="B23" s="309"/>
      <c r="C23" s="29">
        <v>-0.03</v>
      </c>
      <c r="D23" s="23">
        <v>0.16</v>
      </c>
      <c r="E23" s="168">
        <f t="shared" si="0"/>
        <v>-0.375</v>
      </c>
      <c r="F23" s="10"/>
      <c r="G23" s="10"/>
      <c r="H23" s="10"/>
      <c r="I23" s="10"/>
      <c r="J23" s="10"/>
      <c r="K23" s="10"/>
      <c r="L23" s="10"/>
    </row>
    <row r="24" spans="1:12">
      <c r="A24" s="305"/>
      <c r="B24" s="309" t="s">
        <v>137</v>
      </c>
      <c r="C24" s="29">
        <v>4.3999999999999997E-2</v>
      </c>
      <c r="D24" s="23">
        <v>9.0999999999999998E-2</v>
      </c>
      <c r="E24" s="168">
        <f t="shared" si="0"/>
        <v>0.96703296703296704</v>
      </c>
      <c r="F24" s="10"/>
      <c r="G24" s="10"/>
      <c r="H24" s="10"/>
      <c r="I24" s="10"/>
      <c r="J24" s="10"/>
      <c r="K24" s="10"/>
      <c r="L24" s="10"/>
    </row>
    <row r="25" spans="1:12">
      <c r="A25" s="305"/>
      <c r="B25" s="309"/>
      <c r="C25" s="29">
        <v>3.1E-2</v>
      </c>
      <c r="D25" s="23">
        <v>0.114</v>
      </c>
      <c r="E25" s="168">
        <f t="shared" si="0"/>
        <v>0.54385964912280704</v>
      </c>
      <c r="F25" s="10"/>
      <c r="G25" s="10"/>
      <c r="H25" s="10"/>
      <c r="I25" s="10"/>
      <c r="J25" s="10"/>
      <c r="K25" s="10"/>
      <c r="L25" s="10"/>
    </row>
    <row r="26" spans="1:12">
      <c r="A26" s="305"/>
      <c r="B26" s="309"/>
      <c r="C26" s="29">
        <v>0.12</v>
      </c>
      <c r="D26" s="23">
        <v>0.122</v>
      </c>
      <c r="E26" s="168">
        <f t="shared" si="0"/>
        <v>1.9672131147540983</v>
      </c>
      <c r="F26" s="10"/>
      <c r="G26" s="10"/>
      <c r="H26" s="10"/>
      <c r="I26" s="10"/>
      <c r="J26" s="10"/>
      <c r="K26" s="10"/>
      <c r="L26" s="10"/>
    </row>
    <row r="27" spans="1:12">
      <c r="A27" s="305"/>
      <c r="B27" s="309"/>
      <c r="C27" s="29">
        <v>0.03</v>
      </c>
      <c r="D27" s="23">
        <v>0.111</v>
      </c>
      <c r="E27" s="168">
        <f t="shared" si="0"/>
        <v>0.54054054054054046</v>
      </c>
      <c r="F27" s="10"/>
      <c r="G27" s="10"/>
      <c r="H27" s="10"/>
      <c r="I27" s="10"/>
      <c r="J27" s="10"/>
      <c r="K27" s="10"/>
      <c r="L27" s="10"/>
    </row>
    <row r="28" spans="1:12">
      <c r="A28" s="305"/>
      <c r="B28" s="309"/>
      <c r="C28" s="29">
        <v>0.09</v>
      </c>
      <c r="D28" s="23">
        <v>0.11700000000000001</v>
      </c>
      <c r="E28" s="168">
        <f t="shared" si="0"/>
        <v>1.5384615384615383</v>
      </c>
      <c r="F28" s="10"/>
      <c r="G28" s="10"/>
      <c r="H28" s="10"/>
      <c r="I28" s="10"/>
      <c r="J28" s="10"/>
      <c r="K28" s="10"/>
      <c r="L28" s="10"/>
    </row>
    <row r="29" spans="1:12">
      <c r="A29" s="305"/>
      <c r="B29" s="309"/>
      <c r="C29" s="29">
        <v>2.8000000000000001E-2</v>
      </c>
      <c r="D29" s="23">
        <v>0.108</v>
      </c>
      <c r="E29" s="168">
        <f t="shared" si="0"/>
        <v>0.51851851851851849</v>
      </c>
      <c r="F29" s="10"/>
      <c r="G29" s="10"/>
      <c r="H29" s="10"/>
      <c r="I29" s="10"/>
      <c r="J29" s="10"/>
      <c r="K29" s="10"/>
      <c r="L29" s="10"/>
    </row>
    <row r="30" spans="1:12">
      <c r="A30" s="305"/>
      <c r="B30" s="169" t="s">
        <v>138</v>
      </c>
      <c r="C30" s="29">
        <v>0.03</v>
      </c>
      <c r="D30" s="23">
        <v>0.13600000000000001</v>
      </c>
      <c r="E30" s="168">
        <f t="shared" si="0"/>
        <v>0.44117647058823523</v>
      </c>
      <c r="F30" s="10"/>
      <c r="G30" s="10"/>
      <c r="H30" s="10"/>
      <c r="I30" s="10"/>
      <c r="J30" s="10"/>
      <c r="K30" s="10"/>
      <c r="L30" s="10"/>
    </row>
    <row r="31" spans="1:12">
      <c r="A31" s="305"/>
      <c r="B31" s="309" t="s">
        <v>139</v>
      </c>
      <c r="C31" s="29">
        <v>-5.7000000000000002E-2</v>
      </c>
      <c r="D31" s="23">
        <v>0.223</v>
      </c>
      <c r="E31" s="168">
        <f t="shared" si="0"/>
        <v>-0.5112107623318386</v>
      </c>
      <c r="F31" s="10"/>
      <c r="G31" s="10"/>
      <c r="H31" s="10"/>
      <c r="I31" s="10"/>
      <c r="J31" s="10"/>
      <c r="K31" s="10"/>
      <c r="L31" s="10"/>
    </row>
    <row r="32" spans="1:12">
      <c r="A32" s="305"/>
      <c r="B32" s="309"/>
      <c r="C32" s="29">
        <v>6.2E-2</v>
      </c>
      <c r="D32" s="23">
        <v>0.16700000000000001</v>
      </c>
      <c r="E32" s="168">
        <f t="shared" si="0"/>
        <v>0.74251497005988021</v>
      </c>
      <c r="F32" s="10"/>
      <c r="G32" s="10"/>
      <c r="H32" s="10"/>
      <c r="I32" s="10"/>
      <c r="J32" s="10"/>
      <c r="K32" s="10"/>
      <c r="L32" s="10"/>
    </row>
    <row r="33" spans="1:12">
      <c r="A33" s="305"/>
      <c r="B33" s="309"/>
      <c r="C33" s="29">
        <v>-3.1E-2</v>
      </c>
      <c r="D33" s="23">
        <v>8.5000000000000006E-2</v>
      </c>
      <c r="E33" s="168">
        <f t="shared" si="0"/>
        <v>-0.72941176470588232</v>
      </c>
      <c r="F33" s="10"/>
      <c r="G33" s="10"/>
      <c r="H33" s="10"/>
      <c r="I33" s="10"/>
      <c r="J33" s="10"/>
      <c r="K33" s="10"/>
      <c r="L33" s="10"/>
    </row>
    <row r="34" spans="1:12">
      <c r="A34" s="305"/>
      <c r="B34" s="309"/>
      <c r="C34" s="29">
        <v>2.9000000000000001E-2</v>
      </c>
      <c r="D34" s="23">
        <v>0.108</v>
      </c>
      <c r="E34" s="168">
        <f t="shared" si="0"/>
        <v>0.53703703703703709</v>
      </c>
      <c r="F34" s="10"/>
      <c r="G34" s="10"/>
      <c r="H34" s="10"/>
      <c r="I34" s="10"/>
      <c r="J34" s="10"/>
      <c r="K34" s="10"/>
      <c r="L34" s="10"/>
    </row>
    <row r="35" spans="1:12">
      <c r="A35" s="305"/>
      <c r="B35" s="309"/>
      <c r="C35" s="29">
        <v>2.9000000000000001E-2</v>
      </c>
      <c r="D35" s="23">
        <v>0.152</v>
      </c>
      <c r="E35" s="168">
        <f t="shared" si="0"/>
        <v>0.38157894736842107</v>
      </c>
      <c r="F35" s="10"/>
      <c r="G35" s="10"/>
      <c r="H35" s="10"/>
      <c r="I35" s="10"/>
      <c r="J35" s="10"/>
      <c r="K35" s="10"/>
      <c r="L35" s="10"/>
    </row>
    <row r="36" spans="1:12">
      <c r="A36" s="305"/>
      <c r="B36" s="309"/>
      <c r="C36" s="29">
        <v>0</v>
      </c>
      <c r="D36" s="23">
        <v>0.14799999999999999</v>
      </c>
      <c r="E36" s="168">
        <f t="shared" si="0"/>
        <v>0</v>
      </c>
      <c r="F36" s="10"/>
      <c r="G36" s="10"/>
      <c r="H36" s="10"/>
      <c r="I36" s="10"/>
      <c r="J36" s="10"/>
      <c r="K36" s="10"/>
      <c r="L36" s="10"/>
    </row>
    <row r="37" spans="1:12">
      <c r="A37" s="305"/>
      <c r="B37" s="309"/>
      <c r="C37" s="29">
        <v>0</v>
      </c>
      <c r="D37" s="23">
        <v>0.10199999999999999</v>
      </c>
      <c r="E37" s="168">
        <f t="shared" si="0"/>
        <v>0</v>
      </c>
      <c r="F37" s="10"/>
      <c r="G37" s="10"/>
      <c r="H37" s="10"/>
      <c r="I37" s="10"/>
      <c r="J37" s="10"/>
      <c r="K37" s="10"/>
      <c r="L37" s="10"/>
    </row>
    <row r="38" spans="1:12">
      <c r="A38" s="305"/>
      <c r="B38" s="309" t="s">
        <v>140</v>
      </c>
      <c r="C38" s="29">
        <v>0.09</v>
      </c>
      <c r="D38" s="23">
        <v>0.124</v>
      </c>
      <c r="E38" s="168">
        <f t="shared" si="0"/>
        <v>1.4516129032258065</v>
      </c>
      <c r="F38" s="10"/>
      <c r="G38" s="10"/>
      <c r="H38" s="10"/>
      <c r="I38" s="10"/>
      <c r="J38" s="10"/>
      <c r="K38" s="10"/>
      <c r="L38" s="10"/>
    </row>
    <row r="39" spans="1:12">
      <c r="A39" s="305"/>
      <c r="B39" s="309"/>
      <c r="C39" s="29">
        <v>-0.06</v>
      </c>
      <c r="D39" s="23">
        <v>0.14000000000000001</v>
      </c>
      <c r="E39" s="168">
        <f t="shared" si="0"/>
        <v>-0.85714285714285698</v>
      </c>
      <c r="F39" s="10"/>
      <c r="G39" s="10"/>
      <c r="H39" s="10"/>
      <c r="I39" s="10"/>
      <c r="J39" s="10"/>
      <c r="K39" s="10"/>
      <c r="L39" s="10"/>
    </row>
    <row r="40" spans="1:12">
      <c r="A40" s="305"/>
      <c r="B40" s="309"/>
      <c r="C40" s="29">
        <v>-1.9E-2</v>
      </c>
      <c r="D40" s="23">
        <v>0.16400000000000001</v>
      </c>
      <c r="E40" s="168">
        <f t="shared" si="0"/>
        <v>-0.23170731707317072</v>
      </c>
      <c r="F40" s="10"/>
      <c r="G40" s="10"/>
      <c r="H40" s="10"/>
      <c r="I40" s="10"/>
      <c r="J40" s="10"/>
      <c r="K40" s="10"/>
      <c r="L40" s="10"/>
    </row>
    <row r="41" spans="1:12">
      <c r="A41" s="305"/>
      <c r="B41" s="309"/>
      <c r="C41" s="29">
        <v>7.0999999999999994E-2</v>
      </c>
      <c r="D41" s="23">
        <v>0.17499999999999999</v>
      </c>
      <c r="E41" s="168">
        <f t="shared" si="0"/>
        <v>0.81142857142857139</v>
      </c>
      <c r="F41" s="10"/>
      <c r="G41" s="10"/>
      <c r="H41" s="10"/>
      <c r="I41" s="10"/>
      <c r="J41" s="10"/>
      <c r="K41" s="10"/>
      <c r="L41" s="10"/>
    </row>
    <row r="42" spans="1:12">
      <c r="A42" s="305"/>
      <c r="B42" s="309" t="s">
        <v>141</v>
      </c>
      <c r="C42" s="29">
        <v>5.8000000000000003E-2</v>
      </c>
      <c r="D42" s="23">
        <v>0.158</v>
      </c>
      <c r="E42" s="168">
        <f t="shared" si="0"/>
        <v>0.73417721518987344</v>
      </c>
      <c r="F42" s="10"/>
      <c r="G42" s="10"/>
      <c r="H42" s="10"/>
      <c r="I42" s="10"/>
      <c r="J42" s="10"/>
      <c r="K42" s="10"/>
      <c r="L42" s="10"/>
    </row>
    <row r="43" spans="1:12">
      <c r="A43" s="305"/>
      <c r="B43" s="309"/>
      <c r="C43" s="29">
        <v>9.1999999999999998E-2</v>
      </c>
      <c r="D43" s="23">
        <v>0.156</v>
      </c>
      <c r="E43" s="168">
        <f t="shared" si="0"/>
        <v>1.1794871794871795</v>
      </c>
      <c r="F43" s="10"/>
      <c r="G43" s="10"/>
      <c r="H43" s="10"/>
      <c r="I43" s="10"/>
      <c r="J43" s="10"/>
      <c r="K43" s="10"/>
      <c r="L43" s="10"/>
    </row>
    <row r="44" spans="1:12">
      <c r="A44" s="305"/>
      <c r="B44" s="309"/>
      <c r="C44" s="29">
        <v>0</v>
      </c>
      <c r="D44" s="23">
        <v>0.11700000000000001</v>
      </c>
      <c r="E44" s="168">
        <f t="shared" si="0"/>
        <v>0</v>
      </c>
      <c r="F44" s="10"/>
      <c r="G44" s="10"/>
      <c r="H44" s="10"/>
      <c r="I44" s="10"/>
      <c r="J44" s="10"/>
      <c r="K44" s="10"/>
      <c r="L44" s="10"/>
    </row>
    <row r="45" spans="1:12">
      <c r="A45" s="305"/>
      <c r="B45" s="309"/>
      <c r="C45" s="29">
        <v>8.7999999999999995E-2</v>
      </c>
      <c r="D45" s="23">
        <v>0.20499999999999999</v>
      </c>
      <c r="E45" s="168">
        <f t="shared" si="0"/>
        <v>0.85853658536585364</v>
      </c>
      <c r="F45" s="10"/>
      <c r="G45" s="10"/>
      <c r="H45" s="10"/>
      <c r="I45" s="10"/>
      <c r="J45" s="10"/>
      <c r="K45" s="10"/>
      <c r="L45" s="10"/>
    </row>
    <row r="46" spans="1:12">
      <c r="A46" s="305"/>
      <c r="B46" s="309"/>
      <c r="C46" s="29">
        <v>0.06</v>
      </c>
      <c r="D46" s="23">
        <v>0.19400000000000001</v>
      </c>
      <c r="E46" s="168">
        <f t="shared" si="0"/>
        <v>0.61855670103092775</v>
      </c>
      <c r="F46" s="10"/>
      <c r="G46" s="10"/>
      <c r="H46" s="10"/>
      <c r="I46" s="10"/>
      <c r="J46" s="10"/>
      <c r="K46" s="10"/>
      <c r="L46" s="10"/>
    </row>
    <row r="47" spans="1:12">
      <c r="A47" s="305"/>
      <c r="B47" s="309"/>
      <c r="C47" s="29">
        <v>0</v>
      </c>
      <c r="D47" s="23">
        <v>0.13500000000000001</v>
      </c>
      <c r="E47" s="168">
        <f t="shared" si="0"/>
        <v>0</v>
      </c>
      <c r="F47" s="10"/>
      <c r="G47" s="10"/>
      <c r="H47" s="10"/>
      <c r="I47" s="10"/>
      <c r="J47" s="10"/>
      <c r="K47" s="10"/>
      <c r="L47" s="10"/>
    </row>
    <row r="48" spans="1:12">
      <c r="A48" s="305"/>
      <c r="B48" s="309"/>
      <c r="C48" s="29">
        <v>6.0999999999999999E-2</v>
      </c>
      <c r="D48" s="23">
        <v>0.111</v>
      </c>
      <c r="E48" s="168">
        <f t="shared" si="0"/>
        <v>1.099099099099099</v>
      </c>
      <c r="F48" s="10"/>
      <c r="G48" s="10"/>
      <c r="H48" s="10"/>
      <c r="I48" s="10"/>
      <c r="J48" s="10"/>
      <c r="K48" s="10"/>
      <c r="L48" s="10"/>
    </row>
    <row r="49" spans="1:12">
      <c r="A49" s="305"/>
      <c r="B49" s="309" t="s">
        <v>142</v>
      </c>
      <c r="C49" s="29">
        <v>0</v>
      </c>
      <c r="D49" s="23">
        <v>0.15</v>
      </c>
      <c r="E49" s="168">
        <f t="shared" si="0"/>
        <v>0</v>
      </c>
      <c r="F49" s="10"/>
      <c r="G49" s="10"/>
      <c r="H49" s="10"/>
      <c r="I49" s="10"/>
      <c r="J49" s="10"/>
      <c r="K49" s="10"/>
      <c r="L49" s="10"/>
    </row>
    <row r="50" spans="1:12">
      <c r="A50" s="305"/>
      <c r="B50" s="309"/>
      <c r="C50" s="29">
        <v>-1.7000000000000001E-2</v>
      </c>
      <c r="D50" s="23">
        <v>0.14299999999999999</v>
      </c>
      <c r="E50" s="168">
        <f t="shared" si="0"/>
        <v>-0.23776223776223779</v>
      </c>
      <c r="F50" s="10"/>
      <c r="G50" s="10"/>
      <c r="H50" s="10"/>
      <c r="I50" s="10"/>
      <c r="J50" s="10"/>
      <c r="K50" s="10"/>
      <c r="L50" s="10"/>
    </row>
    <row r="51" spans="1:12">
      <c r="A51" s="305"/>
      <c r="B51" s="309"/>
      <c r="C51" s="29">
        <v>0.03</v>
      </c>
      <c r="D51" s="23">
        <v>0.22900000000000001</v>
      </c>
      <c r="E51" s="168">
        <f t="shared" si="0"/>
        <v>0.26200873362445415</v>
      </c>
      <c r="F51" s="10"/>
      <c r="G51" s="10"/>
      <c r="H51" s="10"/>
      <c r="I51" s="10"/>
      <c r="J51" s="10"/>
      <c r="K51" s="10"/>
      <c r="L51" s="10"/>
    </row>
    <row r="52" spans="1:12">
      <c r="A52" s="305"/>
      <c r="B52" s="309"/>
      <c r="C52" s="29">
        <v>-0.03</v>
      </c>
      <c r="D52" s="23">
        <v>0.151</v>
      </c>
      <c r="E52" s="168">
        <f t="shared" si="0"/>
        <v>-0.39735099337748342</v>
      </c>
      <c r="F52" s="10"/>
      <c r="G52" s="10"/>
      <c r="H52" s="10"/>
      <c r="I52" s="10"/>
      <c r="J52" s="10"/>
      <c r="K52" s="10"/>
      <c r="L52" s="10"/>
    </row>
    <row r="53" spans="1:12">
      <c r="A53" s="305"/>
      <c r="B53" s="309"/>
      <c r="C53" s="29">
        <v>6.0999999999999999E-2</v>
      </c>
      <c r="D53" s="23">
        <v>0.129</v>
      </c>
      <c r="E53" s="168">
        <f t="shared" si="0"/>
        <v>0.94573643410852704</v>
      </c>
      <c r="F53" s="10"/>
      <c r="G53" s="10"/>
      <c r="H53" s="10"/>
      <c r="I53" s="10"/>
      <c r="J53" s="10"/>
      <c r="K53" s="10"/>
      <c r="L53" s="10"/>
    </row>
    <row r="54" spans="1:12">
      <c r="A54" s="305"/>
      <c r="B54" s="309"/>
      <c r="C54" s="29">
        <v>3.4000000000000002E-2</v>
      </c>
      <c r="D54" s="23">
        <v>0.13900000000000001</v>
      </c>
      <c r="E54" s="168">
        <f t="shared" si="0"/>
        <v>0.48920863309352519</v>
      </c>
      <c r="F54" s="10"/>
      <c r="G54" s="10"/>
      <c r="H54" s="10"/>
      <c r="I54" s="10"/>
      <c r="J54" s="10"/>
      <c r="K54" s="10"/>
      <c r="L54" s="10"/>
    </row>
    <row r="55" spans="1:12">
      <c r="A55" s="305"/>
      <c r="B55" s="309"/>
      <c r="C55" s="29">
        <v>6.3E-2</v>
      </c>
      <c r="D55" s="23">
        <v>0.14699999999999999</v>
      </c>
      <c r="E55" s="168">
        <f t="shared" si="0"/>
        <v>0.85714285714285721</v>
      </c>
      <c r="F55" s="10"/>
      <c r="G55" s="10"/>
      <c r="H55" s="10"/>
      <c r="I55" s="10"/>
      <c r="J55" s="10"/>
      <c r="K55" s="10"/>
      <c r="L55" s="10"/>
    </row>
    <row r="56" spans="1:12">
      <c r="A56" s="305"/>
      <c r="B56" s="309"/>
      <c r="C56" s="29">
        <v>3.1E-2</v>
      </c>
      <c r="D56" s="23">
        <v>0.122</v>
      </c>
      <c r="E56" s="168">
        <f t="shared" si="0"/>
        <v>0.50819672131147542</v>
      </c>
      <c r="F56" s="10"/>
      <c r="G56" s="10"/>
      <c r="H56" s="10"/>
      <c r="I56" s="10"/>
      <c r="J56" s="10"/>
      <c r="K56" s="10"/>
      <c r="L56" s="10"/>
    </row>
    <row r="57" spans="1:12">
      <c r="A57" s="305"/>
      <c r="B57" s="309"/>
      <c r="C57" s="29">
        <v>0</v>
      </c>
      <c r="D57" s="23">
        <v>0.14499999999999999</v>
      </c>
      <c r="E57" s="168">
        <f t="shared" si="0"/>
        <v>0</v>
      </c>
      <c r="F57" s="10"/>
      <c r="G57" s="10"/>
      <c r="H57" s="10"/>
      <c r="I57" s="10"/>
      <c r="J57" s="10"/>
      <c r="K57" s="10"/>
      <c r="L57" s="10"/>
    </row>
    <row r="58" spans="1:12">
      <c r="A58" s="305"/>
      <c r="B58" s="309"/>
      <c r="C58" s="29">
        <v>6.2E-2</v>
      </c>
      <c r="D58" s="23">
        <v>0.105</v>
      </c>
      <c r="E58" s="168">
        <f t="shared" si="0"/>
        <v>1.180952380952381</v>
      </c>
      <c r="F58" s="10"/>
      <c r="G58" s="10"/>
      <c r="H58" s="10"/>
      <c r="I58" s="10"/>
      <c r="J58" s="10"/>
      <c r="K58" s="10"/>
      <c r="L58" s="10"/>
    </row>
    <row r="59" spans="1:12">
      <c r="A59" s="305"/>
      <c r="B59" s="309"/>
      <c r="C59" s="29">
        <v>4.1000000000000002E-2</v>
      </c>
      <c r="D59" s="23">
        <v>7.8E-2</v>
      </c>
      <c r="E59" s="168">
        <f t="shared" si="0"/>
        <v>1.0512820512820513</v>
      </c>
      <c r="F59" s="10"/>
      <c r="G59" s="10"/>
      <c r="H59" s="10"/>
      <c r="I59" s="10"/>
      <c r="J59" s="10"/>
      <c r="K59" s="10"/>
      <c r="L59" s="10"/>
    </row>
    <row r="60" spans="1:12">
      <c r="A60" s="305"/>
      <c r="B60" s="309"/>
      <c r="C60" s="29">
        <v>2.9000000000000001E-2</v>
      </c>
      <c r="D60" s="23">
        <v>0.152</v>
      </c>
      <c r="E60" s="168">
        <f t="shared" si="0"/>
        <v>0.38157894736842107</v>
      </c>
      <c r="F60" s="10"/>
      <c r="G60" s="10"/>
      <c r="H60" s="10"/>
      <c r="I60" s="10"/>
      <c r="J60" s="10"/>
      <c r="K60" s="10"/>
      <c r="L60" s="10"/>
    </row>
    <row r="61" spans="1:12">
      <c r="A61" s="305"/>
      <c r="B61" s="309"/>
      <c r="C61" s="29">
        <v>2.9000000000000001E-2</v>
      </c>
      <c r="D61" s="23">
        <v>5.8999999999999997E-2</v>
      </c>
      <c r="E61" s="168">
        <f t="shared" si="0"/>
        <v>0.98305084745762727</v>
      </c>
      <c r="F61" s="10"/>
      <c r="G61" s="10"/>
      <c r="H61" s="10"/>
      <c r="I61" s="10"/>
      <c r="J61" s="10"/>
      <c r="K61" s="10"/>
      <c r="L61" s="10"/>
    </row>
    <row r="62" spans="1:12">
      <c r="A62" s="305"/>
      <c r="B62" s="309"/>
      <c r="C62" s="29">
        <v>0</v>
      </c>
      <c r="D62" s="23">
        <v>0.121</v>
      </c>
      <c r="E62" s="168">
        <f t="shared" si="0"/>
        <v>0</v>
      </c>
      <c r="F62" s="10"/>
      <c r="G62" s="10"/>
      <c r="H62" s="10"/>
      <c r="I62" s="10"/>
      <c r="J62" s="10"/>
      <c r="K62" s="10"/>
      <c r="L62" s="10"/>
    </row>
    <row r="63" spans="1:12">
      <c r="A63" s="305"/>
      <c r="B63" s="309" t="s">
        <v>143</v>
      </c>
      <c r="C63" s="29">
        <v>6.0999999999999999E-2</v>
      </c>
      <c r="D63" s="23">
        <v>0.16900000000000001</v>
      </c>
      <c r="E63" s="168">
        <f t="shared" si="0"/>
        <v>0.72189349112426027</v>
      </c>
      <c r="F63" s="10"/>
      <c r="G63" s="10"/>
      <c r="H63" s="10"/>
      <c r="I63" s="10"/>
      <c r="J63" s="10"/>
      <c r="K63" s="10"/>
      <c r="L63" s="10"/>
    </row>
    <row r="64" spans="1:12">
      <c r="A64" s="305"/>
      <c r="B64" s="309"/>
      <c r="C64" s="29">
        <v>0.17799999999999999</v>
      </c>
      <c r="D64" s="23">
        <v>0.254</v>
      </c>
      <c r="E64" s="168">
        <f t="shared" si="0"/>
        <v>1.4015748031496063</v>
      </c>
      <c r="F64" s="10"/>
      <c r="G64" s="10"/>
      <c r="H64" s="10"/>
      <c r="I64" s="10"/>
      <c r="J64" s="10"/>
      <c r="K64" s="10"/>
      <c r="L64" s="10"/>
    </row>
    <row r="65" spans="1:12">
      <c r="A65" s="305"/>
      <c r="B65" s="309"/>
      <c r="C65" s="29">
        <v>-6.0999999999999999E-2</v>
      </c>
      <c r="D65" s="23">
        <v>0.17100000000000001</v>
      </c>
      <c r="E65" s="168">
        <f t="shared" si="0"/>
        <v>-0.71345029239766078</v>
      </c>
      <c r="F65" s="10"/>
      <c r="G65" s="10"/>
      <c r="H65" s="10"/>
      <c r="I65" s="10"/>
      <c r="J65" s="10"/>
      <c r="K65" s="10"/>
      <c r="L65" s="10"/>
    </row>
    <row r="66" spans="1:12">
      <c r="A66" s="305"/>
      <c r="B66" s="309"/>
      <c r="C66" s="29">
        <v>0</v>
      </c>
      <c r="D66" s="23">
        <v>0.115</v>
      </c>
      <c r="E66" s="168">
        <f t="shared" si="0"/>
        <v>0</v>
      </c>
      <c r="F66" s="10"/>
      <c r="G66" s="10"/>
      <c r="H66" s="10"/>
      <c r="I66" s="10"/>
      <c r="J66" s="10"/>
      <c r="K66" s="10"/>
      <c r="L66" s="10"/>
    </row>
    <row r="67" spans="1:12">
      <c r="A67" s="305"/>
      <c r="B67" s="309"/>
      <c r="C67" s="29">
        <v>2.7E-2</v>
      </c>
      <c r="D67" s="23">
        <v>0.14599999999999999</v>
      </c>
      <c r="E67" s="168">
        <f t="shared" si="0"/>
        <v>0.36986301369863017</v>
      </c>
      <c r="F67" s="10"/>
      <c r="G67" s="10"/>
      <c r="H67" s="10"/>
      <c r="I67" s="10"/>
      <c r="J67" s="10"/>
      <c r="K67" s="10"/>
      <c r="L67" s="10"/>
    </row>
    <row r="68" spans="1:12">
      <c r="A68" s="305"/>
      <c r="B68" s="309"/>
      <c r="C68" s="29">
        <v>0</v>
      </c>
      <c r="D68" s="23">
        <v>0.113</v>
      </c>
      <c r="E68" s="168">
        <f t="shared" si="0"/>
        <v>0</v>
      </c>
      <c r="F68" s="10"/>
      <c r="G68" s="10"/>
      <c r="H68" s="10"/>
      <c r="I68" s="10"/>
      <c r="J68" s="10"/>
      <c r="K68" s="10"/>
      <c r="L68" s="10"/>
    </row>
    <row r="69" spans="1:12">
      <c r="A69" s="305"/>
      <c r="B69" s="309"/>
      <c r="C69" s="29">
        <v>0.03</v>
      </c>
      <c r="D69" s="23">
        <v>0.14599999999999999</v>
      </c>
      <c r="E69" s="168">
        <f t="shared" si="0"/>
        <v>0.41095890410958907</v>
      </c>
      <c r="F69" s="10"/>
      <c r="G69" s="10"/>
      <c r="H69" s="10"/>
      <c r="I69" s="10"/>
      <c r="J69" s="10"/>
      <c r="K69" s="10"/>
      <c r="L69" s="10"/>
    </row>
    <row r="70" spans="1:12">
      <c r="A70" s="305"/>
      <c r="B70" s="309"/>
      <c r="C70" s="29">
        <v>6.2E-2</v>
      </c>
      <c r="D70" s="23">
        <v>0.128</v>
      </c>
      <c r="E70" s="168">
        <f t="shared" ref="E70:E133" si="1">C70/(D70/2)</f>
        <v>0.96875</v>
      </c>
      <c r="F70" s="10"/>
      <c r="G70" s="10"/>
      <c r="H70" s="10"/>
      <c r="I70" s="10"/>
      <c r="J70" s="10"/>
      <c r="K70" s="10"/>
      <c r="L70" s="10"/>
    </row>
    <row r="71" spans="1:12">
      <c r="A71" s="305"/>
      <c r="B71" s="309" t="s">
        <v>144</v>
      </c>
      <c r="C71" s="29">
        <v>2.9000000000000001E-2</v>
      </c>
      <c r="D71" s="23">
        <v>0.11</v>
      </c>
      <c r="E71" s="168">
        <f t="shared" si="1"/>
        <v>0.52727272727272734</v>
      </c>
      <c r="F71" s="10"/>
      <c r="G71" s="10"/>
      <c r="H71" s="10"/>
      <c r="I71" s="10"/>
      <c r="J71" s="10"/>
      <c r="K71" s="10"/>
      <c r="L71" s="10"/>
    </row>
    <row r="72" spans="1:12">
      <c r="A72" s="305"/>
      <c r="B72" s="309"/>
      <c r="C72" s="29">
        <v>0</v>
      </c>
      <c r="D72" s="23">
        <v>0.152</v>
      </c>
      <c r="E72" s="168">
        <f t="shared" si="1"/>
        <v>0</v>
      </c>
      <c r="F72" s="10"/>
      <c r="G72" s="10"/>
      <c r="H72" s="10"/>
      <c r="I72" s="10"/>
      <c r="J72" s="10"/>
      <c r="K72" s="10"/>
      <c r="L72" s="10"/>
    </row>
    <row r="73" spans="1:12">
      <c r="A73" s="305"/>
      <c r="B73" s="309"/>
      <c r="C73" s="29">
        <v>-5.8999999999999997E-2</v>
      </c>
      <c r="D73" s="23">
        <v>0.106</v>
      </c>
      <c r="E73" s="168">
        <f t="shared" si="1"/>
        <v>-1.1132075471698113</v>
      </c>
      <c r="F73" s="10"/>
      <c r="G73" s="10"/>
      <c r="H73" s="10"/>
      <c r="I73" s="10"/>
      <c r="J73" s="10"/>
      <c r="K73" s="10"/>
      <c r="L73" s="10"/>
    </row>
    <row r="74" spans="1:12">
      <c r="A74" s="305"/>
      <c r="B74" s="309"/>
      <c r="C74" s="29">
        <v>0</v>
      </c>
      <c r="D74" s="23">
        <v>0.159</v>
      </c>
      <c r="E74" s="168">
        <f t="shared" si="1"/>
        <v>0</v>
      </c>
      <c r="F74" s="10"/>
      <c r="G74" s="10"/>
      <c r="H74" s="10"/>
      <c r="I74" s="10"/>
      <c r="J74" s="10"/>
      <c r="K74" s="10"/>
      <c r="L74" s="10"/>
    </row>
    <row r="75" spans="1:12">
      <c r="A75" s="305"/>
      <c r="B75" s="309"/>
      <c r="C75" s="29">
        <v>9.1999999999999998E-2</v>
      </c>
      <c r="D75" s="23">
        <v>0.13900000000000001</v>
      </c>
      <c r="E75" s="168">
        <f t="shared" si="1"/>
        <v>1.3237410071942444</v>
      </c>
      <c r="F75" s="10"/>
      <c r="G75" s="10"/>
      <c r="H75" s="10"/>
      <c r="I75" s="10"/>
      <c r="J75" s="10"/>
      <c r="K75" s="10"/>
      <c r="L75" s="10"/>
    </row>
    <row r="76" spans="1:12">
      <c r="A76" s="305"/>
      <c r="B76" s="309"/>
      <c r="C76" s="29">
        <v>0.03</v>
      </c>
      <c r="D76" s="23">
        <v>0.13200000000000001</v>
      </c>
      <c r="E76" s="168">
        <f t="shared" si="1"/>
        <v>0.45454545454545453</v>
      </c>
      <c r="F76" s="10"/>
      <c r="G76" s="10"/>
      <c r="H76" s="10"/>
      <c r="I76" s="10"/>
      <c r="J76" s="10"/>
      <c r="K76" s="10"/>
      <c r="L76" s="10"/>
    </row>
    <row r="77" spans="1:12">
      <c r="A77" s="305"/>
      <c r="B77" s="309"/>
      <c r="C77" s="29">
        <v>-6.9000000000000006E-2</v>
      </c>
      <c r="D77" s="23">
        <v>0.112</v>
      </c>
      <c r="E77" s="168">
        <f t="shared" si="1"/>
        <v>-1.2321428571428572</v>
      </c>
      <c r="F77" s="10"/>
      <c r="G77" s="10"/>
      <c r="H77" s="10"/>
      <c r="I77" s="10"/>
      <c r="J77" s="10"/>
      <c r="K77" s="10"/>
      <c r="L77" s="10"/>
    </row>
    <row r="78" spans="1:12">
      <c r="A78" s="305"/>
      <c r="B78" s="309"/>
      <c r="C78" s="29">
        <v>4.3999999999999997E-2</v>
      </c>
      <c r="D78" s="23">
        <v>0.13500000000000001</v>
      </c>
      <c r="E78" s="168">
        <f t="shared" si="1"/>
        <v>0.65185185185185179</v>
      </c>
      <c r="F78" s="10"/>
      <c r="G78" s="10"/>
      <c r="H78" s="10"/>
      <c r="I78" s="10"/>
      <c r="J78" s="10"/>
      <c r="K78" s="10"/>
      <c r="L78" s="10"/>
    </row>
    <row r="79" spans="1:12">
      <c r="A79" s="305"/>
      <c r="B79" s="309"/>
      <c r="C79" s="29">
        <v>-0.122</v>
      </c>
      <c r="D79" s="23">
        <v>0.115</v>
      </c>
      <c r="E79" s="168">
        <f t="shared" si="1"/>
        <v>-2.1217391304347823</v>
      </c>
      <c r="F79" s="10"/>
      <c r="G79" s="10"/>
      <c r="H79" s="10"/>
      <c r="I79" s="10"/>
      <c r="J79" s="10"/>
      <c r="K79" s="10"/>
      <c r="L79" s="10"/>
    </row>
    <row r="80" spans="1:12">
      <c r="A80" s="305"/>
      <c r="B80" s="309" t="s">
        <v>145</v>
      </c>
      <c r="C80" s="29">
        <v>-0.11799999999999999</v>
      </c>
      <c r="D80" s="23">
        <v>0.23</v>
      </c>
      <c r="E80" s="168">
        <f t="shared" si="1"/>
        <v>-1.026086956521739</v>
      </c>
      <c r="F80" s="10"/>
      <c r="G80" s="10"/>
      <c r="H80" s="10"/>
      <c r="I80" s="10"/>
      <c r="J80" s="10"/>
      <c r="K80" s="10"/>
      <c r="L80" s="10"/>
    </row>
    <row r="81" spans="1:12">
      <c r="A81" s="305"/>
      <c r="B81" s="309"/>
      <c r="C81" s="29">
        <v>5.7000000000000002E-2</v>
      </c>
      <c r="D81" s="23">
        <v>0.13400000000000001</v>
      </c>
      <c r="E81" s="168">
        <f t="shared" si="1"/>
        <v>0.85074626865671643</v>
      </c>
      <c r="F81" s="10"/>
      <c r="G81" s="10"/>
      <c r="H81" s="10"/>
      <c r="I81" s="10"/>
      <c r="J81" s="10"/>
      <c r="K81" s="10"/>
      <c r="L81" s="10"/>
    </row>
    <row r="82" spans="1:12">
      <c r="A82" s="305"/>
      <c r="B82" s="309"/>
      <c r="C82" s="29">
        <v>8.8999999999999996E-2</v>
      </c>
      <c r="D82" s="23">
        <v>0.13800000000000001</v>
      </c>
      <c r="E82" s="168">
        <f t="shared" si="1"/>
        <v>1.2898550724637678</v>
      </c>
      <c r="F82" s="10"/>
      <c r="G82" s="10"/>
      <c r="H82" s="10"/>
      <c r="I82" s="10"/>
      <c r="J82" s="10"/>
      <c r="K82" s="10"/>
      <c r="L82" s="10"/>
    </row>
    <row r="83" spans="1:12">
      <c r="A83" s="305"/>
      <c r="B83" s="309"/>
      <c r="C83" s="29">
        <v>0.03</v>
      </c>
      <c r="D83" s="23">
        <v>0.13700000000000001</v>
      </c>
      <c r="E83" s="168">
        <f t="shared" si="1"/>
        <v>0.43795620437956201</v>
      </c>
      <c r="F83" s="10"/>
      <c r="G83" s="10"/>
      <c r="H83" s="10"/>
      <c r="I83" s="10"/>
      <c r="J83" s="10"/>
      <c r="K83" s="10"/>
      <c r="L83" s="10"/>
    </row>
    <row r="84" spans="1:12">
      <c r="A84" s="305"/>
      <c r="B84" s="309"/>
      <c r="C84" s="29">
        <v>5.8000000000000003E-2</v>
      </c>
      <c r="D84" s="23">
        <v>0.124</v>
      </c>
      <c r="E84" s="168">
        <f t="shared" si="1"/>
        <v>0.93548387096774199</v>
      </c>
      <c r="F84" s="10"/>
      <c r="G84" s="10"/>
      <c r="H84" s="10"/>
      <c r="I84" s="10"/>
      <c r="J84" s="10"/>
      <c r="K84" s="10"/>
      <c r="L84" s="10"/>
    </row>
    <row r="85" spans="1:12">
      <c r="A85" s="305"/>
      <c r="B85" s="309"/>
      <c r="C85" s="29">
        <v>0.03</v>
      </c>
      <c r="D85" s="23">
        <v>9.8000000000000004E-2</v>
      </c>
      <c r="E85" s="168">
        <f t="shared" si="1"/>
        <v>0.61224489795918358</v>
      </c>
      <c r="F85" s="10"/>
      <c r="G85" s="10"/>
      <c r="H85" s="10"/>
      <c r="I85" s="10"/>
      <c r="J85" s="10"/>
      <c r="K85" s="10"/>
      <c r="L85" s="10"/>
    </row>
    <row r="86" spans="1:12">
      <c r="A86" s="305"/>
      <c r="B86" s="309"/>
      <c r="C86" s="29">
        <v>0</v>
      </c>
      <c r="D86" s="23">
        <v>0.17100000000000001</v>
      </c>
      <c r="E86" s="168">
        <f t="shared" si="1"/>
        <v>0</v>
      </c>
      <c r="F86" s="10"/>
      <c r="G86" s="10"/>
      <c r="H86" s="10"/>
      <c r="I86" s="10"/>
      <c r="J86" s="10"/>
      <c r="K86" s="10"/>
      <c r="L86" s="10"/>
    </row>
    <row r="87" spans="1:12">
      <c r="A87" s="305"/>
      <c r="B87" s="309"/>
      <c r="C87" s="29">
        <v>0.06</v>
      </c>
      <c r="D87" s="23">
        <v>7.5999999999999998E-2</v>
      </c>
      <c r="E87" s="168">
        <f t="shared" si="1"/>
        <v>1.5789473684210527</v>
      </c>
      <c r="F87" s="10"/>
      <c r="G87" s="10"/>
      <c r="H87" s="10"/>
      <c r="I87" s="10"/>
      <c r="J87" s="10"/>
      <c r="K87" s="10"/>
      <c r="L87" s="10"/>
    </row>
    <row r="88" spans="1:12">
      <c r="A88" s="305"/>
      <c r="B88" s="309"/>
      <c r="C88" s="29">
        <v>0</v>
      </c>
      <c r="D88" s="23">
        <v>0.10100000000000001</v>
      </c>
      <c r="E88" s="168">
        <f t="shared" si="1"/>
        <v>0</v>
      </c>
      <c r="F88" s="10"/>
      <c r="G88" s="10"/>
      <c r="H88" s="10"/>
      <c r="I88" s="10"/>
      <c r="J88" s="10"/>
      <c r="K88" s="10"/>
      <c r="L88" s="10"/>
    </row>
    <row r="89" spans="1:12">
      <c r="A89" s="305"/>
      <c r="B89" s="309"/>
      <c r="C89" s="29">
        <v>3.5999999999999997E-2</v>
      </c>
      <c r="D89" s="23">
        <v>0.183</v>
      </c>
      <c r="E89" s="168">
        <f t="shared" si="1"/>
        <v>0.39344262295081966</v>
      </c>
      <c r="F89" s="10"/>
      <c r="G89" s="10"/>
      <c r="H89" s="10"/>
      <c r="I89" s="10"/>
      <c r="J89" s="10"/>
      <c r="K89" s="10"/>
      <c r="L89" s="10"/>
    </row>
    <row r="90" spans="1:12" ht="17" thickBot="1">
      <c r="A90" s="307"/>
      <c r="B90" s="310"/>
      <c r="C90" s="31">
        <v>-0.16500000000000001</v>
      </c>
      <c r="D90" s="27">
        <v>0.109</v>
      </c>
      <c r="E90" s="148">
        <f t="shared" si="1"/>
        <v>-3.0275229357798166</v>
      </c>
      <c r="F90" s="10"/>
      <c r="G90" s="10"/>
      <c r="H90" s="10"/>
      <c r="I90" s="10"/>
      <c r="J90" s="10"/>
      <c r="K90" s="10"/>
      <c r="L90" s="10"/>
    </row>
    <row r="91" spans="1:12">
      <c r="A91" s="308" t="s">
        <v>11</v>
      </c>
      <c r="B91" s="313" t="s">
        <v>134</v>
      </c>
      <c r="C91" s="35">
        <v>4.7E-2</v>
      </c>
      <c r="D91" s="129">
        <v>0.13100000000000001</v>
      </c>
      <c r="E91" s="153">
        <f t="shared" si="1"/>
        <v>0.71755725190839692</v>
      </c>
      <c r="F91" s="10"/>
      <c r="G91" s="10"/>
      <c r="H91" s="10"/>
      <c r="I91" s="10"/>
      <c r="J91" s="10"/>
      <c r="K91" s="10"/>
      <c r="L91" s="10"/>
    </row>
    <row r="92" spans="1:12">
      <c r="A92" s="305"/>
      <c r="B92" s="309"/>
      <c r="C92" s="29">
        <v>0.03</v>
      </c>
      <c r="D92" s="23">
        <v>0.14299999999999999</v>
      </c>
      <c r="E92" s="168">
        <f t="shared" si="1"/>
        <v>0.41958041958041958</v>
      </c>
      <c r="F92" s="10"/>
      <c r="G92" s="10"/>
      <c r="H92" s="10"/>
      <c r="I92" s="10"/>
      <c r="J92" s="10"/>
      <c r="K92" s="10"/>
      <c r="L92" s="10"/>
    </row>
    <row r="93" spans="1:12">
      <c r="A93" s="305"/>
      <c r="B93" s="309"/>
      <c r="C93" s="29">
        <v>0.13600000000000001</v>
      </c>
      <c r="D93" s="23">
        <v>8.4000000000000005E-2</v>
      </c>
      <c r="E93" s="168">
        <f t="shared" si="1"/>
        <v>3.2380952380952381</v>
      </c>
      <c r="F93" s="10"/>
      <c r="G93" s="10"/>
      <c r="H93" s="10"/>
      <c r="I93" s="10"/>
      <c r="J93" s="10"/>
      <c r="K93" s="10"/>
      <c r="L93" s="10"/>
    </row>
    <row r="94" spans="1:12">
      <c r="A94" s="305"/>
      <c r="B94" s="309"/>
      <c r="C94" s="29">
        <v>0.04</v>
      </c>
      <c r="D94" s="23">
        <v>0.13100000000000001</v>
      </c>
      <c r="E94" s="168">
        <f t="shared" si="1"/>
        <v>0.61068702290076338</v>
      </c>
      <c r="F94" s="10"/>
      <c r="G94" s="10"/>
      <c r="H94" s="10"/>
      <c r="I94" s="10"/>
      <c r="J94" s="10"/>
      <c r="K94" s="10"/>
      <c r="L94" s="10"/>
    </row>
    <row r="95" spans="1:12">
      <c r="A95" s="305"/>
      <c r="B95" s="309"/>
      <c r="C95" s="29">
        <v>5.8999999999999997E-2</v>
      </c>
      <c r="D95" s="23">
        <v>0.14399999999999999</v>
      </c>
      <c r="E95" s="168">
        <f t="shared" si="1"/>
        <v>0.81944444444444442</v>
      </c>
      <c r="F95" s="10"/>
      <c r="G95" s="10"/>
      <c r="H95" s="10"/>
      <c r="I95" s="10"/>
      <c r="J95" s="10"/>
      <c r="K95" s="10"/>
      <c r="L95" s="10"/>
    </row>
    <row r="96" spans="1:12">
      <c r="A96" s="305"/>
      <c r="B96" s="309"/>
      <c r="C96" s="29">
        <v>-2.7E-2</v>
      </c>
      <c r="D96" s="23">
        <v>9.1999999999999998E-2</v>
      </c>
      <c r="E96" s="168">
        <f t="shared" si="1"/>
        <v>-0.58695652173913049</v>
      </c>
      <c r="F96" s="10"/>
      <c r="G96" s="10"/>
      <c r="H96" s="10"/>
      <c r="I96" s="10"/>
      <c r="J96" s="10"/>
      <c r="K96" s="10"/>
      <c r="L96" s="10"/>
    </row>
    <row r="97" spans="1:12">
      <c r="A97" s="305"/>
      <c r="B97" s="309"/>
      <c r="C97" s="29">
        <v>2.8000000000000001E-2</v>
      </c>
      <c r="D97" s="23">
        <v>0.13600000000000001</v>
      </c>
      <c r="E97" s="168">
        <f t="shared" si="1"/>
        <v>0.41176470588235292</v>
      </c>
      <c r="F97" s="10"/>
      <c r="G97" s="10"/>
      <c r="H97" s="10"/>
      <c r="I97" s="10"/>
      <c r="J97" s="10"/>
      <c r="K97" s="10"/>
      <c r="L97" s="10"/>
    </row>
    <row r="98" spans="1:12">
      <c r="A98" s="305"/>
      <c r="B98" s="309"/>
      <c r="C98" s="29">
        <v>0</v>
      </c>
      <c r="D98" s="23">
        <v>9.1999999999999998E-2</v>
      </c>
      <c r="E98" s="168">
        <f t="shared" si="1"/>
        <v>0</v>
      </c>
      <c r="F98" s="10"/>
      <c r="G98" s="10"/>
      <c r="H98" s="10"/>
      <c r="I98" s="10"/>
      <c r="J98" s="10"/>
      <c r="K98" s="10"/>
      <c r="L98" s="10"/>
    </row>
    <row r="99" spans="1:12">
      <c r="A99" s="305"/>
      <c r="B99" s="309"/>
      <c r="C99" s="29">
        <v>7.5999999999999998E-2</v>
      </c>
      <c r="D99" s="23">
        <v>0.14199999999999999</v>
      </c>
      <c r="E99" s="168">
        <f t="shared" si="1"/>
        <v>1.0704225352112677</v>
      </c>
      <c r="F99" s="10"/>
      <c r="G99" s="10"/>
      <c r="H99" s="10"/>
      <c r="I99" s="10"/>
      <c r="J99" s="10"/>
      <c r="K99" s="10"/>
      <c r="L99" s="10"/>
    </row>
    <row r="100" spans="1:12">
      <c r="A100" s="305"/>
      <c r="B100" s="309"/>
      <c r="C100" s="29">
        <v>0.02</v>
      </c>
      <c r="D100" s="23">
        <v>0.14499999999999999</v>
      </c>
      <c r="E100" s="168">
        <f t="shared" si="1"/>
        <v>0.27586206896551729</v>
      </c>
      <c r="F100" s="10"/>
      <c r="G100" s="10"/>
      <c r="H100" s="10"/>
      <c r="I100" s="10"/>
      <c r="J100" s="10"/>
      <c r="K100" s="10"/>
      <c r="L100" s="10"/>
    </row>
    <row r="101" spans="1:12">
      <c r="A101" s="305"/>
      <c r="B101" s="309"/>
      <c r="C101" s="29">
        <v>5.8999999999999997E-2</v>
      </c>
      <c r="D101" s="23">
        <v>0.109</v>
      </c>
      <c r="E101" s="168">
        <f t="shared" si="1"/>
        <v>1.0825688073394495</v>
      </c>
      <c r="F101" s="10"/>
      <c r="G101" s="10"/>
      <c r="H101" s="10"/>
      <c r="I101" s="10"/>
      <c r="J101" s="10"/>
      <c r="K101" s="10"/>
      <c r="L101" s="10"/>
    </row>
    <row r="102" spans="1:12">
      <c r="A102" s="305"/>
      <c r="B102" s="309" t="s">
        <v>135</v>
      </c>
      <c r="C102" s="29">
        <v>9.0999999999999998E-2</v>
      </c>
      <c r="D102" s="23">
        <v>0.16300000000000001</v>
      </c>
      <c r="E102" s="168">
        <f t="shared" si="1"/>
        <v>1.1165644171779141</v>
      </c>
      <c r="F102" s="10"/>
      <c r="G102" s="10"/>
      <c r="H102" s="10"/>
      <c r="I102" s="10"/>
      <c r="J102" s="10"/>
      <c r="K102" s="10"/>
      <c r="L102" s="10"/>
    </row>
    <row r="103" spans="1:12">
      <c r="A103" s="305"/>
      <c r="B103" s="309"/>
      <c r="C103" s="29">
        <v>0.09</v>
      </c>
      <c r="D103" s="23">
        <v>0.122</v>
      </c>
      <c r="E103" s="168">
        <f t="shared" si="1"/>
        <v>1.4754098360655739</v>
      </c>
      <c r="F103" s="10"/>
      <c r="G103" s="10"/>
      <c r="H103" s="10"/>
      <c r="I103" s="10"/>
      <c r="J103" s="10"/>
      <c r="K103" s="10"/>
      <c r="L103" s="10"/>
    </row>
    <row r="104" spans="1:12">
      <c r="A104" s="305"/>
      <c r="B104" s="309"/>
      <c r="C104" s="29">
        <v>2.9000000000000001E-2</v>
      </c>
      <c r="D104" s="23">
        <v>0.106</v>
      </c>
      <c r="E104" s="168">
        <f t="shared" si="1"/>
        <v>0.54716981132075471</v>
      </c>
      <c r="F104" s="10"/>
      <c r="G104" s="10"/>
      <c r="H104" s="10"/>
      <c r="I104" s="10"/>
      <c r="J104" s="10"/>
      <c r="K104" s="10"/>
      <c r="L104" s="10"/>
    </row>
    <row r="105" spans="1:12">
      <c r="A105" s="305"/>
      <c r="B105" s="309"/>
      <c r="C105" s="29">
        <v>3.1E-2</v>
      </c>
      <c r="D105" s="23">
        <v>0.104</v>
      </c>
      <c r="E105" s="168">
        <f t="shared" si="1"/>
        <v>0.59615384615384615</v>
      </c>
      <c r="F105" s="10"/>
      <c r="G105" s="10"/>
      <c r="H105" s="10"/>
      <c r="I105" s="10"/>
      <c r="J105" s="10"/>
      <c r="K105" s="10"/>
      <c r="L105" s="10"/>
    </row>
    <row r="106" spans="1:12">
      <c r="A106" s="305"/>
      <c r="B106" s="309"/>
      <c r="C106" s="29">
        <v>2.8000000000000001E-2</v>
      </c>
      <c r="D106" s="23">
        <v>0.16</v>
      </c>
      <c r="E106" s="168">
        <f t="shared" si="1"/>
        <v>0.35</v>
      </c>
      <c r="F106" s="10"/>
      <c r="G106" s="10"/>
      <c r="H106" s="10"/>
      <c r="I106" s="10"/>
      <c r="J106" s="10"/>
      <c r="K106" s="10"/>
      <c r="L106" s="10"/>
    </row>
    <row r="107" spans="1:12">
      <c r="A107" s="305"/>
      <c r="B107" s="309"/>
      <c r="C107" s="29">
        <v>-4.4999999999999998E-2</v>
      </c>
      <c r="D107" s="23">
        <v>0.23200000000000001</v>
      </c>
      <c r="E107" s="168">
        <f t="shared" si="1"/>
        <v>-0.38793103448275856</v>
      </c>
      <c r="F107" s="10"/>
      <c r="G107" s="10"/>
      <c r="H107" s="10"/>
      <c r="I107" s="10"/>
      <c r="J107" s="10"/>
      <c r="K107" s="10"/>
      <c r="L107" s="10"/>
    </row>
    <row r="108" spans="1:12">
      <c r="A108" s="305"/>
      <c r="B108" s="309"/>
      <c r="C108" s="29">
        <v>0</v>
      </c>
      <c r="D108" s="23">
        <v>0.13100000000000001</v>
      </c>
      <c r="E108" s="168">
        <f t="shared" si="1"/>
        <v>0</v>
      </c>
      <c r="F108" s="10"/>
      <c r="G108" s="10"/>
      <c r="H108" s="10"/>
      <c r="I108" s="10"/>
      <c r="J108" s="10"/>
      <c r="K108" s="10"/>
      <c r="L108" s="10"/>
    </row>
    <row r="109" spans="1:12">
      <c r="A109" s="305"/>
      <c r="B109" s="309"/>
      <c r="C109" s="29">
        <v>-8.8999999999999996E-2</v>
      </c>
      <c r="D109" s="23">
        <v>0.111</v>
      </c>
      <c r="E109" s="168">
        <f t="shared" si="1"/>
        <v>-1.6036036036036034</v>
      </c>
      <c r="F109" s="10"/>
      <c r="G109" s="10"/>
      <c r="H109" s="10"/>
      <c r="I109" s="10"/>
      <c r="J109" s="10"/>
      <c r="K109" s="10"/>
      <c r="L109" s="10"/>
    </row>
    <row r="110" spans="1:12">
      <c r="A110" s="305"/>
      <c r="B110" s="309"/>
      <c r="C110" s="29">
        <v>-3.1E-2</v>
      </c>
      <c r="D110" s="23">
        <v>0.113</v>
      </c>
      <c r="E110" s="168">
        <f t="shared" si="1"/>
        <v>-0.54867256637168138</v>
      </c>
      <c r="F110" s="10"/>
      <c r="G110" s="10"/>
      <c r="H110" s="10"/>
      <c r="I110" s="10"/>
      <c r="J110" s="10"/>
      <c r="K110" s="10"/>
      <c r="L110" s="10"/>
    </row>
    <row r="111" spans="1:12">
      <c r="A111" s="305"/>
      <c r="B111" s="309"/>
      <c r="C111" s="29">
        <v>0</v>
      </c>
      <c r="D111" s="23">
        <v>0.11799999999999999</v>
      </c>
      <c r="E111" s="168">
        <f t="shared" si="1"/>
        <v>0</v>
      </c>
      <c r="F111" s="10"/>
      <c r="G111" s="10"/>
      <c r="H111" s="10"/>
      <c r="I111" s="10"/>
      <c r="J111" s="10"/>
      <c r="K111" s="10"/>
      <c r="L111" s="10"/>
    </row>
    <row r="112" spans="1:12">
      <c r="A112" s="305"/>
      <c r="B112" s="309"/>
      <c r="C112" s="29">
        <v>0.03</v>
      </c>
      <c r="D112" s="23">
        <v>6.9000000000000006E-2</v>
      </c>
      <c r="E112" s="168">
        <f t="shared" si="1"/>
        <v>0.86956521739130421</v>
      </c>
      <c r="F112" s="10"/>
      <c r="G112" s="10"/>
      <c r="H112" s="10"/>
      <c r="I112" s="10"/>
      <c r="J112" s="10"/>
      <c r="K112" s="10"/>
      <c r="L112" s="10"/>
    </row>
    <row r="113" spans="1:12">
      <c r="A113" s="305"/>
      <c r="B113" s="309"/>
      <c r="C113" s="29">
        <v>0</v>
      </c>
      <c r="D113" s="23">
        <v>0.123</v>
      </c>
      <c r="E113" s="168">
        <f t="shared" si="1"/>
        <v>0</v>
      </c>
      <c r="F113" s="10"/>
      <c r="G113" s="10"/>
      <c r="H113" s="10"/>
      <c r="I113" s="10"/>
      <c r="J113" s="10"/>
      <c r="K113" s="10"/>
      <c r="L113" s="10"/>
    </row>
    <row r="114" spans="1:12">
      <c r="A114" s="305"/>
      <c r="B114" s="309"/>
      <c r="C114" s="29">
        <v>0</v>
      </c>
      <c r="D114" s="23">
        <v>7.9000000000000001E-2</v>
      </c>
      <c r="E114" s="168">
        <f t="shared" si="1"/>
        <v>0</v>
      </c>
      <c r="F114" s="10"/>
      <c r="G114" s="10"/>
      <c r="H114" s="10"/>
      <c r="I114" s="10"/>
      <c r="J114" s="10"/>
      <c r="K114" s="10"/>
      <c r="L114" s="10"/>
    </row>
    <row r="115" spans="1:12">
      <c r="A115" s="305"/>
      <c r="B115" s="309" t="s">
        <v>136</v>
      </c>
      <c r="C115" s="29">
        <v>0</v>
      </c>
      <c r="D115" s="23">
        <v>0.20599999999999999</v>
      </c>
      <c r="E115" s="168">
        <f t="shared" si="1"/>
        <v>0</v>
      </c>
      <c r="F115" s="10"/>
      <c r="G115" s="10"/>
      <c r="H115" s="10"/>
      <c r="I115" s="10"/>
      <c r="J115" s="10"/>
      <c r="K115" s="10"/>
      <c r="L115" s="10"/>
    </row>
    <row r="116" spans="1:12">
      <c r="A116" s="305"/>
      <c r="B116" s="309"/>
      <c r="C116" s="29">
        <v>0</v>
      </c>
      <c r="D116" s="23">
        <v>0.114</v>
      </c>
      <c r="E116" s="168">
        <f t="shared" si="1"/>
        <v>0</v>
      </c>
      <c r="F116" s="10"/>
      <c r="G116" s="10"/>
      <c r="H116" s="10"/>
      <c r="I116" s="10"/>
      <c r="J116" s="10"/>
      <c r="K116" s="10"/>
      <c r="L116" s="10"/>
    </row>
    <row r="117" spans="1:12">
      <c r="A117" s="305"/>
      <c r="B117" s="309"/>
      <c r="C117" s="29">
        <v>-0.11700000000000001</v>
      </c>
      <c r="D117" s="23">
        <v>0.161</v>
      </c>
      <c r="E117" s="168">
        <f t="shared" si="1"/>
        <v>-1.4534161490683231</v>
      </c>
      <c r="F117" s="10"/>
      <c r="G117" s="10"/>
      <c r="H117" s="10"/>
      <c r="I117" s="10"/>
      <c r="J117" s="10"/>
      <c r="K117" s="10"/>
      <c r="L117" s="10"/>
    </row>
    <row r="118" spans="1:12">
      <c r="A118" s="305"/>
      <c r="B118" s="309"/>
      <c r="C118" s="29">
        <v>0</v>
      </c>
      <c r="D118" s="23">
        <v>0.192</v>
      </c>
      <c r="E118" s="168">
        <f t="shared" si="1"/>
        <v>0</v>
      </c>
      <c r="F118" s="10"/>
      <c r="G118" s="10"/>
      <c r="H118" s="10"/>
      <c r="I118" s="10"/>
      <c r="J118" s="10"/>
      <c r="K118" s="10"/>
      <c r="L118" s="10"/>
    </row>
    <row r="119" spans="1:12">
      <c r="A119" s="305"/>
      <c r="B119" s="309"/>
      <c r="C119" s="29">
        <v>0.02</v>
      </c>
      <c r="D119" s="23">
        <v>0.13100000000000001</v>
      </c>
      <c r="E119" s="168">
        <f t="shared" si="1"/>
        <v>0.30534351145038169</v>
      </c>
      <c r="F119" s="10"/>
      <c r="G119" s="10"/>
      <c r="H119" s="10"/>
      <c r="I119" s="10"/>
      <c r="J119" s="10"/>
      <c r="K119" s="10"/>
      <c r="L119" s="10"/>
    </row>
    <row r="120" spans="1:12">
      <c r="A120" s="305"/>
      <c r="B120" s="309"/>
      <c r="C120" s="29">
        <v>6.0999999999999999E-2</v>
      </c>
      <c r="D120" s="23">
        <v>9.1999999999999998E-2</v>
      </c>
      <c r="E120" s="168">
        <f t="shared" si="1"/>
        <v>1.326086956521739</v>
      </c>
      <c r="F120" s="10"/>
      <c r="G120" s="10"/>
      <c r="H120" s="10"/>
      <c r="I120" s="10"/>
      <c r="J120" s="10"/>
      <c r="K120" s="10"/>
      <c r="L120" s="10"/>
    </row>
    <row r="121" spans="1:12">
      <c r="A121" s="305"/>
      <c r="B121" s="309"/>
      <c r="C121" s="29">
        <v>3.1E-2</v>
      </c>
      <c r="D121" s="23">
        <v>0.185</v>
      </c>
      <c r="E121" s="168">
        <f t="shared" si="1"/>
        <v>0.33513513513513515</v>
      </c>
      <c r="F121" s="10"/>
      <c r="G121" s="10"/>
      <c r="H121" s="10"/>
      <c r="I121" s="10"/>
      <c r="J121" s="10"/>
      <c r="K121" s="10"/>
      <c r="L121" s="10"/>
    </row>
    <row r="122" spans="1:12">
      <c r="A122" s="305"/>
      <c r="B122" s="309"/>
      <c r="C122" s="29">
        <v>2.9000000000000001E-2</v>
      </c>
      <c r="D122" s="23">
        <v>0.125</v>
      </c>
      <c r="E122" s="168">
        <f t="shared" si="1"/>
        <v>0.46400000000000002</v>
      </c>
      <c r="F122" s="10"/>
      <c r="G122" s="10"/>
      <c r="H122" s="10"/>
      <c r="I122" s="10"/>
      <c r="J122" s="10"/>
      <c r="K122" s="10"/>
      <c r="L122" s="10"/>
    </row>
    <row r="123" spans="1:12">
      <c r="A123" s="305"/>
      <c r="B123" s="309"/>
      <c r="C123" s="29">
        <v>3.9E-2</v>
      </c>
      <c r="D123" s="23">
        <v>0.17</v>
      </c>
      <c r="E123" s="168">
        <f t="shared" si="1"/>
        <v>0.45882352941176469</v>
      </c>
      <c r="F123" s="10"/>
      <c r="G123" s="10"/>
      <c r="H123" s="10"/>
      <c r="I123" s="10"/>
      <c r="J123" s="10"/>
      <c r="K123" s="10"/>
      <c r="L123" s="10"/>
    </row>
    <row r="124" spans="1:12">
      <c r="A124" s="305"/>
      <c r="B124" s="309"/>
      <c r="C124" s="29">
        <v>2.9000000000000001E-2</v>
      </c>
      <c r="D124" s="23">
        <v>0.14000000000000001</v>
      </c>
      <c r="E124" s="168">
        <f t="shared" si="1"/>
        <v>0.41428571428571426</v>
      </c>
      <c r="F124" s="10"/>
      <c r="G124" s="10"/>
      <c r="H124" s="10"/>
      <c r="I124" s="10"/>
      <c r="J124" s="10"/>
      <c r="K124" s="10"/>
      <c r="L124" s="10"/>
    </row>
    <row r="125" spans="1:12">
      <c r="A125" s="305"/>
      <c r="B125" s="309"/>
      <c r="C125" s="29">
        <v>5.8999999999999997E-2</v>
      </c>
      <c r="D125" s="23">
        <v>7.2999999999999995E-2</v>
      </c>
      <c r="E125" s="168">
        <f t="shared" si="1"/>
        <v>1.6164383561643836</v>
      </c>
      <c r="F125" s="10"/>
      <c r="G125" s="10"/>
      <c r="H125" s="10"/>
      <c r="I125" s="10"/>
      <c r="J125" s="10"/>
      <c r="K125" s="10"/>
      <c r="L125" s="10"/>
    </row>
    <row r="126" spans="1:12">
      <c r="A126" s="305"/>
      <c r="B126" s="309"/>
      <c r="C126" s="29">
        <v>0.09</v>
      </c>
      <c r="D126" s="23">
        <v>0.13</v>
      </c>
      <c r="E126" s="168">
        <f t="shared" si="1"/>
        <v>1.3846153846153846</v>
      </c>
      <c r="F126" s="10"/>
      <c r="G126" s="10"/>
      <c r="H126" s="10"/>
      <c r="I126" s="10"/>
      <c r="J126" s="10"/>
      <c r="K126" s="10"/>
      <c r="L126" s="10"/>
    </row>
    <row r="127" spans="1:12">
      <c r="A127" s="305"/>
      <c r="B127" s="309" t="s">
        <v>137</v>
      </c>
      <c r="C127" s="29">
        <v>-1.4999999999999999E-2</v>
      </c>
      <c r="D127" s="23">
        <v>0.108</v>
      </c>
      <c r="E127" s="168">
        <f t="shared" si="1"/>
        <v>-0.27777777777777779</v>
      </c>
      <c r="F127" s="10"/>
      <c r="G127" s="10"/>
      <c r="H127" s="10"/>
      <c r="I127" s="10"/>
      <c r="J127" s="10"/>
      <c r="K127" s="10"/>
      <c r="L127" s="10"/>
    </row>
    <row r="128" spans="1:12">
      <c r="A128" s="305"/>
      <c r="B128" s="309"/>
      <c r="C128" s="29">
        <v>0</v>
      </c>
      <c r="D128" s="23">
        <v>0.16600000000000001</v>
      </c>
      <c r="E128" s="168">
        <f t="shared" si="1"/>
        <v>0</v>
      </c>
      <c r="F128" s="10"/>
      <c r="G128" s="10"/>
      <c r="H128" s="10"/>
      <c r="I128" s="10"/>
      <c r="J128" s="10"/>
      <c r="K128" s="10"/>
      <c r="L128" s="10"/>
    </row>
    <row r="129" spans="1:12">
      <c r="A129" s="305"/>
      <c r="B129" s="309"/>
      <c r="C129" s="29">
        <v>0.03</v>
      </c>
      <c r="D129" s="23">
        <v>0.10100000000000001</v>
      </c>
      <c r="E129" s="168">
        <f t="shared" si="1"/>
        <v>0.59405940594059403</v>
      </c>
      <c r="F129" s="10"/>
      <c r="G129" s="10"/>
      <c r="H129" s="10"/>
      <c r="I129" s="10"/>
      <c r="J129" s="10"/>
      <c r="K129" s="10"/>
      <c r="L129" s="10"/>
    </row>
    <row r="130" spans="1:12">
      <c r="A130" s="305"/>
      <c r="B130" s="309"/>
      <c r="C130" s="29">
        <v>0.06</v>
      </c>
      <c r="D130" s="23">
        <v>0.183</v>
      </c>
      <c r="E130" s="168">
        <f t="shared" si="1"/>
        <v>0.65573770491803274</v>
      </c>
      <c r="F130" s="10"/>
      <c r="G130" s="10"/>
      <c r="H130" s="10"/>
      <c r="I130" s="10"/>
      <c r="J130" s="10"/>
      <c r="K130" s="10"/>
      <c r="L130" s="10"/>
    </row>
    <row r="131" spans="1:12">
      <c r="A131" s="305"/>
      <c r="B131" s="309"/>
      <c r="C131" s="29">
        <v>0.11</v>
      </c>
      <c r="D131" s="23">
        <v>0.16500000000000001</v>
      </c>
      <c r="E131" s="168">
        <f t="shared" si="1"/>
        <v>1.3333333333333333</v>
      </c>
      <c r="F131" s="10"/>
      <c r="G131" s="10"/>
      <c r="H131" s="10"/>
      <c r="I131" s="10"/>
      <c r="J131" s="10"/>
      <c r="K131" s="10"/>
      <c r="L131" s="10"/>
    </row>
    <row r="132" spans="1:12">
      <c r="A132" s="305"/>
      <c r="B132" s="309"/>
      <c r="C132" s="29">
        <v>3.1E-2</v>
      </c>
      <c r="D132" s="23">
        <v>0.129</v>
      </c>
      <c r="E132" s="168">
        <f t="shared" si="1"/>
        <v>0.48062015503875966</v>
      </c>
      <c r="F132" s="10"/>
      <c r="G132" s="10"/>
      <c r="H132" s="10"/>
      <c r="I132" s="10"/>
      <c r="J132" s="10"/>
      <c r="K132" s="10"/>
      <c r="L132" s="10"/>
    </row>
    <row r="133" spans="1:12">
      <c r="A133" s="305"/>
      <c r="B133" s="309"/>
      <c r="C133" s="29">
        <v>0.12</v>
      </c>
      <c r="D133" s="23">
        <v>0.15</v>
      </c>
      <c r="E133" s="168">
        <f t="shared" si="1"/>
        <v>1.6</v>
      </c>
      <c r="F133" s="10"/>
      <c r="G133" s="10"/>
      <c r="H133" s="10"/>
      <c r="I133" s="10"/>
      <c r="J133" s="10"/>
      <c r="K133" s="10"/>
      <c r="L133" s="10"/>
    </row>
    <row r="134" spans="1:12">
      <c r="A134" s="305"/>
      <c r="B134" s="309"/>
      <c r="C134" s="29">
        <v>0.11899999999999999</v>
      </c>
      <c r="D134" s="23">
        <v>0.17599999999999999</v>
      </c>
      <c r="E134" s="168">
        <f t="shared" ref="E134:E179" si="2">C134/(D134/2)</f>
        <v>1.3522727272727273</v>
      </c>
      <c r="F134" s="10"/>
      <c r="G134" s="10"/>
      <c r="H134" s="10"/>
      <c r="I134" s="10"/>
      <c r="J134" s="10"/>
      <c r="K134" s="10"/>
      <c r="L134" s="10"/>
    </row>
    <row r="135" spans="1:12">
      <c r="A135" s="305"/>
      <c r="B135" s="309"/>
      <c r="C135" s="29">
        <v>2.9000000000000001E-2</v>
      </c>
      <c r="D135" s="23">
        <v>0.17599999999999999</v>
      </c>
      <c r="E135" s="168">
        <f t="shared" si="2"/>
        <v>0.32954545454545459</v>
      </c>
      <c r="F135" s="10"/>
      <c r="G135" s="10"/>
      <c r="H135" s="10"/>
      <c r="I135" s="10"/>
      <c r="J135" s="10"/>
      <c r="K135" s="10"/>
      <c r="L135" s="10"/>
    </row>
    <row r="136" spans="1:12">
      <c r="A136" s="305"/>
      <c r="B136" s="309"/>
      <c r="C136" s="29">
        <v>0.03</v>
      </c>
      <c r="D136" s="23">
        <v>0.124</v>
      </c>
      <c r="E136" s="168">
        <f t="shared" si="2"/>
        <v>0.48387096774193544</v>
      </c>
      <c r="F136" s="10"/>
      <c r="G136" s="10"/>
      <c r="H136" s="10"/>
      <c r="I136" s="10"/>
      <c r="J136" s="10"/>
      <c r="K136" s="10"/>
      <c r="L136" s="10"/>
    </row>
    <row r="137" spans="1:12">
      <c r="A137" s="305"/>
      <c r="B137" s="309"/>
      <c r="C137" s="29">
        <v>1.7000000000000001E-2</v>
      </c>
      <c r="D137" s="23">
        <v>0.109</v>
      </c>
      <c r="E137" s="168">
        <f t="shared" si="2"/>
        <v>0.31192660550458717</v>
      </c>
      <c r="F137" s="10"/>
      <c r="G137" s="10"/>
      <c r="H137" s="10"/>
      <c r="I137" s="10"/>
      <c r="J137" s="10"/>
      <c r="K137" s="10"/>
      <c r="L137" s="10"/>
    </row>
    <row r="138" spans="1:12">
      <c r="A138" s="305"/>
      <c r="B138" s="309"/>
      <c r="C138" s="29">
        <v>3.1E-2</v>
      </c>
      <c r="D138" s="23">
        <v>0.17399999999999999</v>
      </c>
      <c r="E138" s="168">
        <f t="shared" si="2"/>
        <v>0.35632183908045978</v>
      </c>
      <c r="F138" s="10"/>
      <c r="G138" s="10"/>
      <c r="H138" s="10"/>
      <c r="I138" s="10"/>
      <c r="J138" s="10"/>
      <c r="K138" s="10"/>
      <c r="L138" s="10"/>
    </row>
    <row r="139" spans="1:12">
      <c r="A139" s="305"/>
      <c r="B139" s="309"/>
      <c r="C139" s="29">
        <v>0.11899999999999999</v>
      </c>
      <c r="D139" s="23">
        <v>0.10299999999999999</v>
      </c>
      <c r="E139" s="168">
        <f t="shared" si="2"/>
        <v>2.3106796116504853</v>
      </c>
      <c r="F139" s="10"/>
      <c r="G139" s="10"/>
      <c r="H139" s="10"/>
      <c r="I139" s="10"/>
      <c r="J139" s="10"/>
      <c r="K139" s="10"/>
      <c r="L139" s="10"/>
    </row>
    <row r="140" spans="1:12">
      <c r="A140" s="305"/>
      <c r="B140" s="309"/>
      <c r="C140" s="29">
        <v>5.7000000000000002E-2</v>
      </c>
      <c r="D140" s="23">
        <v>0.12</v>
      </c>
      <c r="E140" s="168">
        <f t="shared" si="2"/>
        <v>0.95000000000000007</v>
      </c>
      <c r="F140" s="10"/>
      <c r="G140" s="10"/>
      <c r="H140" s="10"/>
      <c r="I140" s="10"/>
      <c r="J140" s="10"/>
      <c r="K140" s="10"/>
      <c r="L140" s="10"/>
    </row>
    <row r="141" spans="1:12">
      <c r="A141" s="305"/>
      <c r="B141" s="309"/>
      <c r="C141" s="29">
        <v>8.8999999999999996E-2</v>
      </c>
      <c r="D141" s="23">
        <v>0.11799999999999999</v>
      </c>
      <c r="E141" s="168">
        <f t="shared" si="2"/>
        <v>1.5084745762711864</v>
      </c>
      <c r="F141" s="10"/>
      <c r="G141" s="10"/>
      <c r="H141" s="10"/>
      <c r="I141" s="10"/>
      <c r="J141" s="10"/>
      <c r="K141" s="10"/>
      <c r="L141" s="10"/>
    </row>
    <row r="142" spans="1:12">
      <c r="A142" s="305"/>
      <c r="B142" s="309"/>
      <c r="C142" s="29">
        <v>-5.8999999999999997E-2</v>
      </c>
      <c r="D142" s="23">
        <v>0.13800000000000001</v>
      </c>
      <c r="E142" s="168">
        <f t="shared" si="2"/>
        <v>-0.85507246376811585</v>
      </c>
      <c r="F142" s="10"/>
      <c r="G142" s="10"/>
      <c r="H142" s="10"/>
      <c r="I142" s="10"/>
      <c r="J142" s="10"/>
      <c r="K142" s="10"/>
      <c r="L142" s="10"/>
    </row>
    <row r="143" spans="1:12">
      <c r="A143" s="305"/>
      <c r="B143" s="309"/>
      <c r="C143" s="29">
        <v>3.1E-2</v>
      </c>
      <c r="D143" s="23">
        <v>0.13100000000000001</v>
      </c>
      <c r="E143" s="168">
        <f t="shared" si="2"/>
        <v>0.47328244274809156</v>
      </c>
      <c r="F143" s="10"/>
      <c r="G143" s="10"/>
      <c r="H143" s="10"/>
      <c r="I143" s="10"/>
      <c r="J143" s="10"/>
      <c r="K143" s="10"/>
      <c r="L143" s="10"/>
    </row>
    <row r="144" spans="1:12">
      <c r="A144" s="305"/>
      <c r="B144" s="309" t="s">
        <v>138</v>
      </c>
      <c r="C144" s="29">
        <v>3.2000000000000001E-2</v>
      </c>
      <c r="D144" s="23">
        <v>0.109</v>
      </c>
      <c r="E144" s="168">
        <f t="shared" si="2"/>
        <v>0.58715596330275233</v>
      </c>
      <c r="F144" s="10"/>
      <c r="G144" s="10"/>
      <c r="H144" s="10"/>
      <c r="I144" s="10"/>
      <c r="J144" s="10"/>
      <c r="K144" s="10"/>
      <c r="L144" s="10"/>
    </row>
    <row r="145" spans="1:12">
      <c r="A145" s="305"/>
      <c r="B145" s="309"/>
      <c r="C145" s="29">
        <v>5.8000000000000003E-2</v>
      </c>
      <c r="D145" s="23">
        <v>0.10100000000000001</v>
      </c>
      <c r="E145" s="168">
        <f t="shared" si="2"/>
        <v>1.1485148514851484</v>
      </c>
      <c r="F145" s="10"/>
      <c r="G145" s="10"/>
      <c r="H145" s="10"/>
      <c r="I145" s="10"/>
      <c r="J145" s="10"/>
      <c r="K145" s="10"/>
      <c r="L145" s="10"/>
    </row>
    <row r="146" spans="1:12">
      <c r="A146" s="305"/>
      <c r="B146" s="309"/>
      <c r="C146" s="29">
        <v>3.1E-2</v>
      </c>
      <c r="D146" s="23">
        <v>0.17799999999999999</v>
      </c>
      <c r="E146" s="168">
        <f t="shared" si="2"/>
        <v>0.34831460674157305</v>
      </c>
      <c r="F146" s="10"/>
      <c r="G146" s="10"/>
      <c r="H146" s="10"/>
      <c r="I146" s="10"/>
      <c r="J146" s="10"/>
      <c r="K146" s="10"/>
      <c r="L146" s="10"/>
    </row>
    <row r="147" spans="1:12">
      <c r="A147" s="305"/>
      <c r="B147" s="309"/>
      <c r="C147" s="29">
        <v>-0.06</v>
      </c>
      <c r="D147" s="23">
        <v>0.106</v>
      </c>
      <c r="E147" s="168">
        <f t="shared" si="2"/>
        <v>-1.1320754716981132</v>
      </c>
      <c r="F147" s="10"/>
      <c r="G147" s="10"/>
      <c r="H147" s="10"/>
      <c r="I147" s="10"/>
      <c r="J147" s="10"/>
      <c r="K147" s="10"/>
      <c r="L147" s="10"/>
    </row>
    <row r="148" spans="1:12">
      <c r="A148" s="305"/>
      <c r="B148" s="309"/>
      <c r="C148" s="29">
        <v>3.1E-2</v>
      </c>
      <c r="D148" s="23">
        <v>0.107</v>
      </c>
      <c r="E148" s="168">
        <f t="shared" si="2"/>
        <v>0.57943925233644855</v>
      </c>
      <c r="F148" s="10"/>
      <c r="G148" s="10"/>
      <c r="H148" s="10"/>
      <c r="I148" s="10"/>
      <c r="J148" s="10"/>
      <c r="K148" s="10"/>
      <c r="L148" s="10"/>
    </row>
    <row r="149" spans="1:12">
      <c r="A149" s="305"/>
      <c r="B149" s="309"/>
      <c r="C149" s="29">
        <v>0.12</v>
      </c>
      <c r="D149" s="23">
        <v>0.14599999999999999</v>
      </c>
      <c r="E149" s="168">
        <f t="shared" si="2"/>
        <v>1.6438356164383563</v>
      </c>
      <c r="F149" s="10"/>
      <c r="G149" s="10"/>
      <c r="H149" s="10"/>
      <c r="I149" s="10"/>
      <c r="J149" s="10"/>
      <c r="K149" s="10"/>
      <c r="L149" s="10"/>
    </row>
    <row r="150" spans="1:12">
      <c r="A150" s="305"/>
      <c r="B150" s="309"/>
      <c r="C150" s="29">
        <v>3.2000000000000001E-2</v>
      </c>
      <c r="D150" s="23">
        <v>1.1299999999999999E-2</v>
      </c>
      <c r="E150" s="168">
        <f t="shared" si="2"/>
        <v>5.6637168141592928</v>
      </c>
      <c r="F150" s="10"/>
      <c r="G150" s="10"/>
      <c r="H150" s="10"/>
      <c r="I150" s="10"/>
      <c r="J150" s="10"/>
      <c r="K150" s="10"/>
      <c r="L150" s="10"/>
    </row>
    <row r="151" spans="1:12">
      <c r="A151" s="305"/>
      <c r="B151" s="309"/>
      <c r="C151" s="29">
        <v>0.03</v>
      </c>
      <c r="D151" s="23">
        <v>0.114</v>
      </c>
      <c r="E151" s="168">
        <f t="shared" si="2"/>
        <v>0.52631578947368418</v>
      </c>
      <c r="F151" s="10"/>
      <c r="G151" s="10"/>
      <c r="H151" s="10"/>
      <c r="I151" s="10"/>
      <c r="J151" s="10"/>
      <c r="K151" s="10"/>
      <c r="L151" s="10"/>
    </row>
    <row r="152" spans="1:12">
      <c r="A152" s="305"/>
      <c r="B152" s="309"/>
      <c r="C152" s="29">
        <v>-2.8000000000000001E-2</v>
      </c>
      <c r="D152" s="23">
        <v>0.125</v>
      </c>
      <c r="E152" s="168">
        <f t="shared" si="2"/>
        <v>-0.44800000000000001</v>
      </c>
      <c r="F152" s="10"/>
      <c r="G152" s="10"/>
      <c r="H152" s="10"/>
      <c r="I152" s="10"/>
      <c r="J152" s="10"/>
      <c r="K152" s="10"/>
      <c r="L152" s="10"/>
    </row>
    <row r="153" spans="1:12">
      <c r="A153" s="305"/>
      <c r="B153" s="309"/>
      <c r="C153" s="29">
        <v>0.14699999999999999</v>
      </c>
      <c r="D153" s="23">
        <v>0.26400000000000001</v>
      </c>
      <c r="E153" s="168">
        <f t="shared" si="2"/>
        <v>1.1136363636363635</v>
      </c>
      <c r="F153" s="10"/>
      <c r="G153" s="10"/>
      <c r="H153" s="10"/>
      <c r="I153" s="10"/>
      <c r="J153" s="10"/>
      <c r="K153" s="10"/>
      <c r="L153" s="10"/>
    </row>
    <row r="154" spans="1:12">
      <c r="A154" s="305"/>
      <c r="B154" s="309"/>
      <c r="C154" s="29">
        <v>2.9000000000000001E-2</v>
      </c>
      <c r="D154" s="23">
        <v>7.0999999999999994E-2</v>
      </c>
      <c r="E154" s="168">
        <f t="shared" si="2"/>
        <v>0.81690140845070436</v>
      </c>
      <c r="F154" s="10"/>
      <c r="G154" s="10"/>
      <c r="H154" s="10"/>
      <c r="I154" s="10"/>
      <c r="J154" s="10"/>
      <c r="K154" s="10"/>
      <c r="L154" s="10"/>
    </row>
    <row r="155" spans="1:12">
      <c r="A155" s="305"/>
      <c r="B155" s="309"/>
      <c r="C155" s="29">
        <v>6.6000000000000003E-2</v>
      </c>
      <c r="D155" s="23">
        <v>0.153</v>
      </c>
      <c r="E155" s="168">
        <f t="shared" si="2"/>
        <v>0.86274509803921573</v>
      </c>
      <c r="F155" s="10"/>
      <c r="G155" s="10"/>
      <c r="H155" s="10"/>
      <c r="I155" s="10"/>
      <c r="J155" s="10"/>
      <c r="K155" s="10"/>
      <c r="L155" s="10"/>
    </row>
    <row r="156" spans="1:12">
      <c r="A156" s="305"/>
      <c r="B156" s="309"/>
      <c r="C156" s="29">
        <v>-8.8999999999999996E-2</v>
      </c>
      <c r="D156" s="23">
        <v>0.114</v>
      </c>
      <c r="E156" s="168">
        <f t="shared" si="2"/>
        <v>-1.5614035087719298</v>
      </c>
      <c r="F156" s="10"/>
      <c r="G156" s="10"/>
      <c r="H156" s="10"/>
      <c r="I156" s="10"/>
      <c r="J156" s="10"/>
      <c r="K156" s="10"/>
      <c r="L156" s="10"/>
    </row>
    <row r="157" spans="1:12">
      <c r="A157" s="305"/>
      <c r="B157" s="309"/>
      <c r="C157" s="29">
        <v>0</v>
      </c>
      <c r="D157" s="23">
        <v>9.7000000000000003E-2</v>
      </c>
      <c r="E157" s="168">
        <f t="shared" si="2"/>
        <v>0</v>
      </c>
      <c r="F157" s="10"/>
      <c r="G157" s="10"/>
      <c r="H157" s="10"/>
      <c r="I157" s="10"/>
      <c r="J157" s="10"/>
      <c r="K157" s="10"/>
      <c r="L157" s="10"/>
    </row>
    <row r="158" spans="1:12">
      <c r="A158" s="305"/>
      <c r="B158" s="309"/>
      <c r="C158" s="29">
        <v>0</v>
      </c>
      <c r="D158" s="23">
        <v>0.107</v>
      </c>
      <c r="E158" s="168">
        <f t="shared" si="2"/>
        <v>0</v>
      </c>
      <c r="F158" s="10"/>
      <c r="G158" s="10"/>
      <c r="H158" s="10"/>
      <c r="I158" s="10"/>
      <c r="J158" s="10"/>
      <c r="K158" s="10"/>
      <c r="L158" s="10"/>
    </row>
    <row r="159" spans="1:12">
      <c r="A159" s="305"/>
      <c r="B159" s="309"/>
      <c r="C159" s="29">
        <v>0</v>
      </c>
      <c r="D159" s="23">
        <v>9.1999999999999998E-2</v>
      </c>
      <c r="E159" s="168">
        <f t="shared" si="2"/>
        <v>0</v>
      </c>
      <c r="F159" s="10"/>
      <c r="G159" s="10"/>
      <c r="H159" s="10"/>
      <c r="I159" s="10"/>
      <c r="J159" s="10"/>
      <c r="K159" s="10"/>
      <c r="L159" s="10"/>
    </row>
    <row r="160" spans="1:12">
      <c r="A160" s="305"/>
      <c r="B160" s="309"/>
      <c r="C160" s="29">
        <v>3.1E-2</v>
      </c>
      <c r="D160" s="23">
        <v>0.106</v>
      </c>
      <c r="E160" s="168">
        <f t="shared" si="2"/>
        <v>0.58490566037735847</v>
      </c>
      <c r="F160" s="10"/>
      <c r="G160" s="10"/>
      <c r="H160" s="10"/>
      <c r="I160" s="10"/>
      <c r="J160" s="10"/>
      <c r="K160" s="10"/>
      <c r="L160" s="10"/>
    </row>
    <row r="161" spans="1:12">
      <c r="A161" s="305"/>
      <c r="B161" s="309" t="s">
        <v>139</v>
      </c>
      <c r="C161" s="29">
        <v>-2.8000000000000001E-2</v>
      </c>
      <c r="D161" s="23">
        <v>0.156</v>
      </c>
      <c r="E161" s="168">
        <f t="shared" si="2"/>
        <v>-0.35897435897435898</v>
      </c>
      <c r="F161" s="10"/>
      <c r="G161" s="10"/>
      <c r="H161" s="10"/>
      <c r="I161" s="10"/>
      <c r="J161" s="10"/>
      <c r="K161" s="10"/>
      <c r="L161" s="10"/>
    </row>
    <row r="162" spans="1:12">
      <c r="A162" s="305"/>
      <c r="B162" s="309"/>
      <c r="C162" s="29">
        <v>3.2000000000000001E-2</v>
      </c>
      <c r="D162" s="23">
        <v>0.14299999999999999</v>
      </c>
      <c r="E162" s="168">
        <f t="shared" si="2"/>
        <v>0.44755244755244761</v>
      </c>
      <c r="F162" s="10"/>
      <c r="G162" s="10"/>
      <c r="H162" s="10"/>
      <c r="I162" s="10"/>
      <c r="J162" s="10"/>
      <c r="K162" s="10"/>
      <c r="L162" s="10"/>
    </row>
    <row r="163" spans="1:12">
      <c r="A163" s="305"/>
      <c r="B163" s="309"/>
      <c r="C163" s="29">
        <v>-5.7000000000000002E-2</v>
      </c>
      <c r="D163" s="23">
        <v>0.11899999999999999</v>
      </c>
      <c r="E163" s="168">
        <f t="shared" si="2"/>
        <v>-0.95798319327731096</v>
      </c>
      <c r="F163" s="10"/>
      <c r="G163" s="10"/>
      <c r="H163" s="10"/>
      <c r="I163" s="10"/>
      <c r="J163" s="10"/>
      <c r="K163" s="10"/>
      <c r="L163" s="10"/>
    </row>
    <row r="164" spans="1:12">
      <c r="A164" s="305"/>
      <c r="B164" s="309"/>
      <c r="C164" s="29">
        <v>5.7000000000000002E-2</v>
      </c>
      <c r="D164" s="23">
        <v>0.15</v>
      </c>
      <c r="E164" s="168">
        <f t="shared" si="2"/>
        <v>0.76</v>
      </c>
      <c r="F164" s="10"/>
      <c r="G164" s="10"/>
      <c r="H164" s="10"/>
      <c r="I164" s="10"/>
      <c r="J164" s="10"/>
      <c r="K164" s="10"/>
      <c r="L164" s="10"/>
    </row>
    <row r="165" spans="1:12">
      <c r="A165" s="305"/>
      <c r="B165" s="309"/>
      <c r="C165" s="29">
        <v>-3.1E-2</v>
      </c>
      <c r="D165" s="23">
        <v>0.13300000000000001</v>
      </c>
      <c r="E165" s="168">
        <f t="shared" si="2"/>
        <v>-0.46616541353383456</v>
      </c>
      <c r="F165" s="10"/>
      <c r="G165" s="10"/>
      <c r="H165" s="10"/>
      <c r="I165" s="10"/>
      <c r="J165" s="10"/>
      <c r="K165" s="10"/>
      <c r="L165" s="10"/>
    </row>
    <row r="166" spans="1:12">
      <c r="A166" s="305"/>
      <c r="B166" s="309"/>
      <c r="C166" s="29">
        <v>0</v>
      </c>
      <c r="D166" s="23">
        <v>0.114</v>
      </c>
      <c r="E166" s="168">
        <f t="shared" si="2"/>
        <v>0</v>
      </c>
      <c r="F166" s="10"/>
      <c r="G166" s="10"/>
      <c r="H166" s="10"/>
      <c r="I166" s="10"/>
      <c r="J166" s="10"/>
      <c r="K166" s="10"/>
      <c r="L166" s="10"/>
    </row>
    <row r="167" spans="1:12">
      <c r="A167" s="305"/>
      <c r="B167" s="309"/>
      <c r="C167" s="29">
        <v>0.03</v>
      </c>
      <c r="D167" s="23">
        <v>9.5000000000000001E-2</v>
      </c>
      <c r="E167" s="168">
        <f t="shared" si="2"/>
        <v>0.63157894736842102</v>
      </c>
      <c r="F167" s="10"/>
      <c r="G167" s="10"/>
      <c r="H167" s="10"/>
      <c r="I167" s="10"/>
      <c r="J167" s="10"/>
      <c r="K167" s="10"/>
      <c r="L167" s="10"/>
    </row>
    <row r="168" spans="1:12">
      <c r="A168" s="305"/>
      <c r="B168" s="309"/>
      <c r="C168" s="29">
        <v>5.5E-2</v>
      </c>
      <c r="D168" s="23">
        <v>0.11600000000000001</v>
      </c>
      <c r="E168" s="168">
        <f t="shared" si="2"/>
        <v>0.94827586206896552</v>
      </c>
      <c r="F168" s="10"/>
      <c r="G168" s="10"/>
      <c r="H168" s="10"/>
      <c r="I168" s="10"/>
      <c r="J168" s="10"/>
      <c r="K168" s="10"/>
      <c r="L168" s="10"/>
    </row>
    <row r="169" spans="1:12">
      <c r="A169" s="305"/>
      <c r="B169" s="309"/>
      <c r="C169" s="29">
        <v>0.06</v>
      </c>
      <c r="D169" s="23">
        <v>0.10199999999999999</v>
      </c>
      <c r="E169" s="168">
        <f t="shared" si="2"/>
        <v>1.1764705882352942</v>
      </c>
      <c r="F169" s="10"/>
      <c r="G169" s="10"/>
      <c r="H169" s="10"/>
      <c r="I169" s="10"/>
      <c r="J169" s="10"/>
      <c r="K169" s="10"/>
      <c r="L169" s="10"/>
    </row>
    <row r="170" spans="1:12">
      <c r="A170" s="305"/>
      <c r="B170" s="309" t="s">
        <v>140</v>
      </c>
      <c r="C170" s="29">
        <v>-2.9000000000000001E-2</v>
      </c>
      <c r="D170" s="23">
        <v>0.125</v>
      </c>
      <c r="E170" s="168">
        <f t="shared" si="2"/>
        <v>-0.46400000000000002</v>
      </c>
      <c r="F170" s="10"/>
      <c r="G170" s="10"/>
      <c r="H170" s="10"/>
      <c r="I170" s="10"/>
      <c r="J170" s="10"/>
      <c r="K170" s="10"/>
      <c r="L170" s="10"/>
    </row>
    <row r="171" spans="1:12">
      <c r="A171" s="305"/>
      <c r="B171" s="309"/>
      <c r="C171" s="29">
        <v>-5.7000000000000002E-2</v>
      </c>
      <c r="D171" s="23">
        <v>0.152</v>
      </c>
      <c r="E171" s="168">
        <f t="shared" si="2"/>
        <v>-0.75</v>
      </c>
      <c r="F171" s="10"/>
      <c r="G171" s="10"/>
      <c r="H171" s="10"/>
      <c r="I171" s="10"/>
      <c r="J171" s="10"/>
      <c r="K171" s="10"/>
      <c r="L171" s="10"/>
    </row>
    <row r="172" spans="1:12">
      <c r="A172" s="305"/>
      <c r="B172" s="309"/>
      <c r="C172" s="29">
        <v>2.9000000000000001E-2</v>
      </c>
      <c r="D172" s="23">
        <v>0.113</v>
      </c>
      <c r="E172" s="168">
        <f t="shared" si="2"/>
        <v>0.51327433628318586</v>
      </c>
      <c r="F172" s="10"/>
      <c r="G172" s="10"/>
      <c r="H172" s="10"/>
      <c r="I172" s="10"/>
      <c r="J172" s="10"/>
      <c r="K172" s="10"/>
      <c r="L172" s="10"/>
    </row>
    <row r="173" spans="1:12">
      <c r="A173" s="305"/>
      <c r="B173" s="309"/>
      <c r="C173" s="29">
        <v>0</v>
      </c>
      <c r="D173" s="23">
        <v>0.11799999999999999</v>
      </c>
      <c r="E173" s="168">
        <f t="shared" si="2"/>
        <v>0</v>
      </c>
      <c r="F173" s="10"/>
      <c r="G173" s="10"/>
      <c r="H173" s="10"/>
      <c r="I173" s="10"/>
      <c r="J173" s="10"/>
      <c r="K173" s="10"/>
      <c r="L173" s="10"/>
    </row>
    <row r="174" spans="1:12">
      <c r="A174" s="305"/>
      <c r="B174" s="309"/>
      <c r="C174" s="29">
        <v>3.2000000000000001E-2</v>
      </c>
      <c r="D174" s="23">
        <v>0.112</v>
      </c>
      <c r="E174" s="168">
        <f t="shared" si="2"/>
        <v>0.5714285714285714</v>
      </c>
      <c r="F174" s="10"/>
      <c r="G174" s="10"/>
      <c r="H174" s="10"/>
      <c r="I174" s="10"/>
      <c r="J174" s="10"/>
      <c r="K174" s="10"/>
      <c r="L174" s="10"/>
    </row>
    <row r="175" spans="1:12">
      <c r="A175" s="305"/>
      <c r="B175" s="309"/>
      <c r="C175" s="29">
        <v>0.121</v>
      </c>
      <c r="D175" s="23">
        <v>0.223</v>
      </c>
      <c r="E175" s="168">
        <f t="shared" si="2"/>
        <v>1.0852017937219731</v>
      </c>
      <c r="F175" s="10"/>
      <c r="G175" s="10"/>
      <c r="H175" s="10"/>
      <c r="I175" s="10"/>
      <c r="J175" s="10"/>
      <c r="K175" s="10"/>
      <c r="L175" s="10"/>
    </row>
    <row r="176" spans="1:12">
      <c r="A176" s="305"/>
      <c r="B176" s="309"/>
      <c r="C176" s="29">
        <v>1.2E-2</v>
      </c>
      <c r="D176" s="23">
        <v>0.108</v>
      </c>
      <c r="E176" s="168">
        <f t="shared" si="2"/>
        <v>0.22222222222222224</v>
      </c>
      <c r="F176" s="10"/>
      <c r="G176" s="10"/>
      <c r="H176" s="10"/>
      <c r="I176" s="10"/>
      <c r="J176" s="10"/>
      <c r="K176" s="10"/>
      <c r="L176" s="10"/>
    </row>
    <row r="177" spans="1:12">
      <c r="A177" s="305"/>
      <c r="B177" s="309"/>
      <c r="C177" s="29">
        <v>2.9000000000000001E-2</v>
      </c>
      <c r="D177" s="23">
        <v>8.5000000000000006E-2</v>
      </c>
      <c r="E177" s="168">
        <f t="shared" si="2"/>
        <v>0.68235294117647061</v>
      </c>
      <c r="F177" s="10"/>
      <c r="G177" s="10"/>
      <c r="H177" s="10"/>
      <c r="I177" s="10"/>
      <c r="J177" s="10"/>
      <c r="K177" s="10"/>
      <c r="L177" s="10"/>
    </row>
    <row r="178" spans="1:12">
      <c r="A178" s="305"/>
      <c r="B178" s="309"/>
      <c r="C178" s="29">
        <v>-2.9000000000000001E-2</v>
      </c>
      <c r="D178" s="23">
        <v>0.14799999999999999</v>
      </c>
      <c r="E178" s="168">
        <f t="shared" si="2"/>
        <v>-0.39189189189189194</v>
      </c>
      <c r="F178" s="10"/>
      <c r="G178" s="10"/>
      <c r="H178" s="10"/>
      <c r="I178" s="10"/>
      <c r="J178" s="10"/>
      <c r="K178" s="10"/>
      <c r="L178" s="10"/>
    </row>
    <row r="179" spans="1:12" ht="17" thickBot="1">
      <c r="A179" s="307"/>
      <c r="B179" s="310"/>
      <c r="C179" s="31">
        <v>-0.10199999999999999</v>
      </c>
      <c r="D179" s="27">
        <v>0.124</v>
      </c>
      <c r="E179" s="148">
        <f t="shared" si="2"/>
        <v>-1.6451612903225805</v>
      </c>
      <c r="F179" s="10"/>
      <c r="G179" s="10"/>
      <c r="H179" s="10"/>
      <c r="I179" s="10"/>
      <c r="J179" s="10"/>
      <c r="K179" s="10"/>
      <c r="L179" s="10"/>
    </row>
    <row r="180" spans="1:12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</row>
    <row r="181" spans="1:12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</row>
    <row r="182" spans="1:1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</row>
    <row r="183" spans="1:12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</row>
    <row r="184" spans="1:12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</row>
    <row r="185" spans="1:12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</row>
    <row r="186" spans="1:12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</row>
    <row r="187" spans="1:12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</row>
    <row r="188" spans="1:12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</row>
    <row r="189" spans="1:12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</row>
    <row r="190" spans="1:12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</row>
    <row r="191" spans="1:12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</row>
    <row r="192" spans="1:1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</row>
    <row r="193" spans="1:12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</row>
    <row r="194" spans="1:12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</row>
    <row r="195" spans="1:12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</row>
    <row r="196" spans="1:12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</row>
    <row r="197" spans="1:12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</row>
    <row r="198" spans="1:12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</row>
    <row r="199" spans="1:12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</row>
    <row r="200" spans="1:12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</row>
    <row r="201" spans="1:12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</row>
    <row r="202" spans="1:1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</row>
    <row r="203" spans="1:12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</row>
    <row r="204" spans="1:12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</row>
    <row r="205" spans="1:12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</row>
    <row r="206" spans="1:12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</row>
    <row r="207" spans="1:12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</row>
    <row r="208" spans="1:12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</row>
    <row r="209" spans="1:12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</row>
    <row r="210" spans="1:12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</row>
    <row r="211" spans="1:12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</row>
    <row r="212" spans="1:1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</row>
    <row r="213" spans="1:12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</row>
    <row r="214" spans="1:12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</row>
    <row r="215" spans="1:12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</row>
    <row r="216" spans="1:12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</row>
    <row r="217" spans="1:12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</row>
    <row r="218" spans="1:12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</row>
    <row r="219" spans="1:12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</row>
    <row r="220" spans="1:12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</row>
    <row r="221" spans="1:12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</row>
    <row r="222" spans="1:1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</row>
    <row r="223" spans="1:12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</row>
    <row r="224" spans="1:12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</row>
    <row r="225" spans="1:12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</row>
    <row r="226" spans="1:12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</row>
    <row r="227" spans="1:12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</row>
    <row r="228" spans="1:12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</row>
    <row r="229" spans="1:12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</row>
    <row r="230" spans="1:12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</row>
    <row r="231" spans="1:12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</row>
    <row r="232" spans="1:1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</row>
    <row r="233" spans="1:12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</row>
    <row r="234" spans="1:12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</row>
    <row r="235" spans="1:12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</row>
    <row r="236" spans="1:12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</row>
    <row r="237" spans="1:12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</row>
    <row r="238" spans="1:12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</row>
    <row r="239" spans="1:12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</row>
    <row r="240" spans="1:12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</row>
    <row r="241" spans="1:12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</row>
    <row r="242" spans="1:1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</row>
    <row r="243" spans="1:12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</row>
    <row r="244" spans="1:12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</row>
    <row r="245" spans="1:12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</row>
    <row r="246" spans="1:12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</row>
    <row r="247" spans="1:12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</row>
    <row r="248" spans="1:1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</row>
    <row r="249" spans="1:12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</row>
    <row r="250" spans="1:12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</row>
    <row r="251" spans="1:12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</row>
    <row r="252" spans="1:1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</row>
    <row r="253" spans="1:12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</row>
    <row r="254" spans="1:12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</row>
    <row r="255" spans="1:12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</row>
    <row r="256" spans="1:12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</row>
    <row r="257" spans="1:12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</row>
    <row r="258" spans="1:12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</row>
    <row r="259" spans="1:12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</row>
    <row r="260" spans="1:12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</row>
    <row r="261" spans="1:12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</row>
    <row r="262" spans="1:1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</row>
    <row r="263" spans="1:12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</row>
    <row r="264" spans="1:12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</row>
    <row r="265" spans="1:12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</row>
    <row r="266" spans="1:12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</row>
    <row r="267" spans="1:12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</row>
    <row r="268" spans="1:12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</row>
    <row r="269" spans="1:12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</row>
    <row r="270" spans="1:12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</row>
    <row r="271" spans="1:12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</row>
    <row r="272" spans="1:1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</row>
    <row r="273" spans="1:12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</row>
    <row r="274" spans="1:12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</row>
    <row r="275" spans="1:12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</row>
    <row r="276" spans="1:12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</row>
    <row r="277" spans="1:12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</row>
    <row r="278" spans="1:12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</row>
    <row r="279" spans="1:12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</row>
    <row r="280" spans="1:12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</row>
    <row r="281" spans="1:12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</row>
    <row r="282" spans="1:1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</row>
    <row r="283" spans="1:12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</row>
    <row r="284" spans="1:12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</row>
    <row r="285" spans="1:12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</row>
    <row r="286" spans="1:12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</row>
    <row r="287" spans="1:12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</row>
    <row r="288" spans="1:12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</row>
    <row r="289" spans="1:12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</row>
    <row r="290" spans="1:12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</row>
    <row r="291" spans="1:12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</row>
    <row r="292" spans="1:1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</row>
    <row r="293" spans="1:12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</row>
    <row r="294" spans="1:12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</row>
    <row r="295" spans="1:12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</row>
    <row r="296" spans="1:12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</row>
    <row r="297" spans="1:12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</row>
    <row r="298" spans="1:12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</row>
    <row r="299" spans="1:12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</row>
    <row r="300" spans="1:12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</row>
    <row r="301" spans="1:12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</row>
    <row r="302" spans="1:1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</row>
    <row r="303" spans="1:12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</row>
    <row r="304" spans="1:12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</row>
    <row r="305" spans="1:12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</row>
    <row r="306" spans="1:12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</row>
    <row r="307" spans="1:12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</row>
    <row r="308" spans="1:12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</row>
    <row r="309" spans="1:12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</row>
    <row r="310" spans="1:12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</row>
    <row r="311" spans="1:12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</row>
    <row r="312" spans="1:1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</row>
    <row r="313" spans="1:12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</row>
    <row r="314" spans="1:12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</row>
    <row r="315" spans="1:12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</row>
    <row r="316" spans="1:12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</row>
    <row r="317" spans="1:12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</row>
    <row r="318" spans="1:12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</row>
    <row r="319" spans="1:12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</row>
    <row r="320" spans="1:12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</row>
    <row r="321" spans="1:12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</row>
    <row r="322" spans="1:1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</row>
    <row r="323" spans="1:12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</row>
    <row r="324" spans="1:12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</row>
    <row r="325" spans="1:12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</row>
    <row r="326" spans="1:12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</row>
    <row r="327" spans="1:12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</row>
    <row r="328" spans="1:12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</row>
    <row r="329" spans="1:12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</row>
    <row r="330" spans="1:12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</row>
    <row r="331" spans="1:12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</row>
    <row r="332" spans="1:12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</row>
    <row r="333" spans="1:12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</row>
    <row r="334" spans="1:12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</row>
    <row r="335" spans="1:12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</row>
    <row r="336" spans="1:12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</row>
    <row r="337" spans="1:12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</row>
    <row r="338" spans="1:12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</row>
    <row r="339" spans="1:12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</row>
    <row r="340" spans="1:12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</row>
    <row r="341" spans="1:12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</row>
    <row r="342" spans="1:12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</row>
    <row r="343" spans="1:12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</row>
    <row r="344" spans="1:12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</row>
    <row r="345" spans="1:12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</row>
    <row r="346" spans="1:12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</row>
    <row r="347" spans="1:12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</row>
    <row r="348" spans="1:12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</row>
    <row r="349" spans="1:12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</row>
    <row r="350" spans="1:12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</row>
    <row r="351" spans="1:12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</row>
    <row r="352" spans="1:12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</row>
    <row r="353" spans="1:12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</row>
    <row r="354" spans="1:12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</row>
    <row r="355" spans="1:12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</row>
    <row r="356" spans="1:12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</row>
    <row r="357" spans="1:12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</row>
    <row r="358" spans="1:12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</row>
    <row r="359" spans="1:12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</row>
    <row r="360" spans="1:12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</row>
    <row r="361" spans="1:12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</row>
    <row r="362" spans="1:1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</row>
    <row r="363" spans="1:12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</row>
    <row r="364" spans="1:12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</row>
    <row r="365" spans="1:12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</row>
    <row r="366" spans="1:12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</row>
    <row r="367" spans="1:12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</row>
    <row r="368" spans="1:12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</row>
    <row r="369" spans="1:12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</row>
    <row r="370" spans="1:12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</row>
    <row r="371" spans="1:12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</row>
    <row r="372" spans="1:12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</row>
    <row r="373" spans="1:12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</row>
    <row r="374" spans="1:12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</row>
    <row r="375" spans="1:12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</row>
    <row r="376" spans="1:12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</row>
    <row r="377" spans="1:12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</row>
    <row r="378" spans="1:12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</row>
    <row r="379" spans="1:12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</row>
    <row r="380" spans="1:12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</row>
    <row r="381" spans="1:12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</row>
    <row r="382" spans="1:12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</row>
    <row r="383" spans="1:12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</row>
    <row r="384" spans="1:12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</row>
    <row r="385" spans="1:12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</row>
    <row r="386" spans="1:12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</row>
    <row r="387" spans="1:12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</row>
    <row r="388" spans="1:12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</row>
    <row r="389" spans="1:12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</row>
    <row r="390" spans="1:12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</row>
    <row r="391" spans="1:12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</row>
    <row r="392" spans="1:12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</row>
    <row r="393" spans="1:12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</row>
    <row r="394" spans="1:12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</row>
    <row r="395" spans="1:12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</row>
    <row r="396" spans="1:12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</row>
    <row r="397" spans="1:12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</row>
    <row r="398" spans="1:12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</row>
    <row r="399" spans="1:12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</row>
    <row r="400" spans="1:12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</row>
    <row r="401" spans="1:12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</row>
    <row r="402" spans="1:12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</row>
    <row r="403" spans="1:12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</row>
    <row r="404" spans="1:12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</row>
    <row r="405" spans="1:12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</row>
    <row r="406" spans="1:12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</row>
    <row r="407" spans="1:12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</row>
    <row r="408" spans="1:12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</row>
    <row r="409" spans="1:12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</row>
    <row r="410" spans="1:12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</row>
    <row r="411" spans="1:12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</row>
    <row r="412" spans="1:12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</row>
    <row r="413" spans="1:12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</row>
    <row r="414" spans="1:12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</row>
    <row r="415" spans="1:12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</row>
    <row r="416" spans="1:12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</row>
    <row r="417" spans="1:12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</row>
    <row r="418" spans="1:12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</row>
    <row r="419" spans="1:12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</row>
    <row r="420" spans="1:12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</row>
    <row r="421" spans="1:12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</row>
    <row r="422" spans="1:12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</row>
    <row r="423" spans="1:12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</row>
    <row r="424" spans="1:12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</row>
    <row r="425" spans="1:12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</row>
    <row r="426" spans="1:12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</row>
    <row r="427" spans="1:12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</row>
    <row r="428" spans="1:12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</row>
    <row r="429" spans="1:12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</row>
    <row r="430" spans="1:12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</row>
    <row r="431" spans="1:12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</row>
    <row r="432" spans="1:12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</row>
    <row r="433" spans="1:12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</row>
    <row r="434" spans="1:12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</row>
    <row r="435" spans="1:12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</row>
    <row r="436" spans="1:12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</row>
    <row r="437" spans="1:12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</row>
    <row r="438" spans="1:12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</row>
    <row r="439" spans="1:12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</row>
    <row r="440" spans="1:12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</row>
    <row r="441" spans="1:12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</row>
    <row r="442" spans="1:12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</row>
    <row r="443" spans="1:12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</row>
    <row r="444" spans="1:12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</row>
    <row r="445" spans="1:12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</row>
    <row r="446" spans="1:12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</row>
    <row r="447" spans="1:12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</row>
    <row r="448" spans="1:12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</row>
    <row r="449" spans="1:12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</row>
    <row r="450" spans="1:12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</row>
    <row r="451" spans="1:12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</row>
    <row r="452" spans="1:12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</row>
    <row r="453" spans="1:12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</row>
    <row r="454" spans="1:12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</row>
    <row r="455" spans="1:12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</row>
    <row r="456" spans="1:12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</row>
    <row r="457" spans="1:12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</row>
    <row r="458" spans="1:12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</row>
    <row r="459" spans="1:12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</row>
    <row r="460" spans="1:12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</row>
    <row r="461" spans="1:12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</row>
    <row r="462" spans="1:12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</row>
    <row r="463" spans="1:12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</row>
    <row r="464" spans="1:12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</row>
    <row r="465" spans="1:12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</row>
    <row r="466" spans="1:12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</row>
    <row r="467" spans="1:12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</row>
    <row r="468" spans="1:12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</row>
    <row r="469" spans="1:12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</row>
    <row r="470" spans="1:12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</row>
    <row r="471" spans="1:12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</row>
    <row r="472" spans="1:12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</row>
    <row r="473" spans="1:12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</row>
    <row r="474" spans="1:12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</row>
    <row r="475" spans="1:12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</row>
    <row r="476" spans="1:12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</row>
    <row r="477" spans="1:12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</row>
    <row r="478" spans="1:12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</row>
    <row r="479" spans="1:12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</row>
    <row r="480" spans="1:12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</row>
    <row r="481" spans="1:12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</row>
    <row r="482" spans="1:12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</row>
    <row r="483" spans="1:12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</row>
    <row r="484" spans="1:12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</row>
    <row r="485" spans="1:12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</row>
    <row r="486" spans="1:12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</row>
    <row r="487" spans="1:12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</row>
    <row r="488" spans="1:12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</row>
    <row r="489" spans="1:12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</row>
    <row r="490" spans="1:12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</row>
    <row r="491" spans="1:12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</row>
    <row r="492" spans="1:12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</row>
    <row r="493" spans="1:12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</row>
    <row r="494" spans="1:12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</row>
    <row r="495" spans="1:12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</row>
    <row r="496" spans="1:12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</row>
    <row r="497" spans="1:12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</row>
    <row r="498" spans="1:12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</row>
    <row r="499" spans="1:12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</row>
    <row r="500" spans="1:12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</row>
    <row r="501" spans="1:12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</row>
    <row r="502" spans="1:12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</row>
    <row r="503" spans="1:12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</row>
    <row r="504" spans="1:12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</row>
    <row r="505" spans="1:12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</row>
    <row r="506" spans="1:12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</row>
    <row r="507" spans="1:12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</row>
    <row r="508" spans="1:12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</row>
    <row r="509" spans="1:12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</row>
    <row r="510" spans="1:12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</row>
    <row r="511" spans="1:12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</row>
    <row r="512" spans="1:12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</row>
    <row r="513" spans="1:12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</row>
    <row r="514" spans="1:12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</row>
    <row r="515" spans="1:12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</row>
    <row r="516" spans="1:12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</row>
    <row r="517" spans="1:12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</row>
    <row r="518" spans="1:12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</row>
    <row r="519" spans="1:12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</row>
    <row r="520" spans="1:12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</row>
    <row r="521" spans="1:12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</row>
    <row r="522" spans="1:12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</row>
    <row r="523" spans="1:12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</row>
    <row r="524" spans="1:12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</row>
    <row r="525" spans="1:12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</row>
    <row r="526" spans="1:12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</row>
    <row r="527" spans="1:12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</row>
    <row r="528" spans="1:12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</row>
    <row r="529" spans="1:12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</row>
    <row r="530" spans="1:12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</row>
    <row r="531" spans="1:12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</row>
    <row r="532" spans="1:12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</row>
    <row r="533" spans="1:12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</row>
    <row r="534" spans="1:12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</row>
    <row r="535" spans="1:12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</row>
    <row r="536" spans="1:12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</row>
    <row r="537" spans="1:12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</row>
    <row r="538" spans="1:12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</row>
    <row r="539" spans="1:12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</row>
    <row r="540" spans="1:12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</row>
    <row r="541" spans="1:12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</row>
    <row r="542" spans="1:12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</row>
    <row r="543" spans="1:12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</row>
    <row r="544" spans="1:12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</row>
    <row r="545" spans="1:12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</row>
    <row r="546" spans="1:12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</row>
    <row r="547" spans="1:12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</row>
    <row r="548" spans="1:12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</row>
    <row r="549" spans="1:12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</row>
    <row r="550" spans="1:12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</row>
    <row r="551" spans="1:12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</row>
    <row r="552" spans="1:12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</row>
    <row r="553" spans="1:12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</row>
    <row r="554" spans="1:12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</row>
    <row r="555" spans="1:12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</row>
    <row r="556" spans="1:12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</row>
    <row r="557" spans="1:12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</row>
    <row r="558" spans="1:12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</row>
    <row r="559" spans="1:12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</row>
    <row r="560" spans="1:12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</row>
    <row r="561" spans="1:12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</row>
    <row r="562" spans="1:12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</row>
    <row r="563" spans="1:12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</row>
    <row r="564" spans="1:12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</row>
    <row r="565" spans="1:12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</row>
    <row r="566" spans="1:12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</row>
    <row r="567" spans="1:12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</row>
    <row r="568" spans="1:12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</row>
    <row r="569" spans="1:12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</row>
    <row r="570" spans="1:12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</row>
    <row r="571" spans="1:12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</row>
    <row r="572" spans="1:12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</row>
    <row r="573" spans="1:12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</row>
    <row r="574" spans="1:12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</row>
    <row r="575" spans="1:12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</row>
    <row r="576" spans="1:12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</row>
    <row r="577" spans="1:12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</row>
    <row r="578" spans="1:12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</row>
    <row r="579" spans="1:12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</row>
    <row r="580" spans="1:12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</row>
    <row r="581" spans="1:12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</row>
    <row r="582" spans="1:12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</row>
    <row r="583" spans="1:12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</row>
    <row r="584" spans="1:12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</row>
    <row r="585" spans="1:12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</row>
    <row r="586" spans="1:12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</row>
    <row r="587" spans="1:12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</row>
    <row r="588" spans="1:12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</row>
    <row r="589" spans="1:12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</row>
    <row r="590" spans="1:12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</row>
    <row r="591" spans="1:12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</row>
    <row r="592" spans="1:12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</row>
    <row r="593" spans="1:12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</row>
    <row r="594" spans="1:12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</row>
    <row r="595" spans="1:12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</row>
    <row r="596" spans="1:12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</row>
    <row r="597" spans="1:12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</row>
    <row r="598" spans="1:12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</row>
    <row r="599" spans="1:12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</row>
    <row r="600" spans="1:12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</row>
    <row r="601" spans="1:12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</row>
    <row r="602" spans="1:12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</row>
    <row r="603" spans="1:12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</row>
    <row r="604" spans="1:12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</row>
    <row r="605" spans="1:12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</row>
    <row r="606" spans="1:12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</row>
    <row r="607" spans="1:12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</row>
    <row r="608" spans="1:12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</row>
    <row r="609" spans="1:12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</row>
    <row r="610" spans="1:12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</row>
    <row r="611" spans="1:12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</row>
    <row r="612" spans="1:12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</row>
    <row r="613" spans="1:12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</row>
    <row r="614" spans="1:12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</row>
    <row r="615" spans="1:12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</row>
    <row r="616" spans="1:12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</row>
    <row r="617" spans="1:12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</row>
    <row r="618" spans="1:12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</row>
    <row r="619" spans="1:12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</row>
    <row r="620" spans="1:12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</row>
  </sheetData>
  <mergeCells count="20">
    <mergeCell ref="B170:B179"/>
    <mergeCell ref="A5:A90"/>
    <mergeCell ref="A91:A179"/>
    <mergeCell ref="B91:B101"/>
    <mergeCell ref="B102:B114"/>
    <mergeCell ref="B115:B126"/>
    <mergeCell ref="B127:B143"/>
    <mergeCell ref="B144:B160"/>
    <mergeCell ref="B161:B169"/>
    <mergeCell ref="B38:B41"/>
    <mergeCell ref="B42:B48"/>
    <mergeCell ref="B49:B62"/>
    <mergeCell ref="B63:B70"/>
    <mergeCell ref="B71:B79"/>
    <mergeCell ref="B80:B90"/>
    <mergeCell ref="B5:B11"/>
    <mergeCell ref="B12:B16"/>
    <mergeCell ref="B17:B23"/>
    <mergeCell ref="B24:B29"/>
    <mergeCell ref="B31:B3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B14B9-61EC-2044-BFB3-15420C72991F}">
  <dimension ref="A1:P301"/>
  <sheetViews>
    <sheetView topLeftCell="A2" zoomScale="96" zoomScaleNormal="96" workbookViewId="0">
      <selection activeCell="F20" sqref="F20"/>
    </sheetView>
  </sheetViews>
  <sheetFormatPr baseColWidth="10" defaultColWidth="10.83203125" defaultRowHeight="16"/>
  <cols>
    <col min="3" max="3" width="13.33203125" bestFit="1" customWidth="1"/>
    <col min="4" max="4" width="8.5" bestFit="1" customWidth="1"/>
    <col min="5" max="5" width="18.6640625" bestFit="1" customWidth="1"/>
    <col min="8" max="8" width="11.1640625" bestFit="1" customWidth="1"/>
    <col min="9" max="9" width="17.6640625" bestFit="1" customWidth="1"/>
    <col min="13" max="13" width="17.6640625" bestFit="1" customWidth="1"/>
  </cols>
  <sheetData>
    <row r="1" spans="1:16">
      <c r="A1" s="10" t="s">
        <v>283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ht="17" thickBo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6" ht="17" thickBot="1">
      <c r="A5" s="10"/>
      <c r="B5" s="10"/>
      <c r="C5" s="135" t="s">
        <v>203</v>
      </c>
      <c r="D5" s="136" t="s">
        <v>204</v>
      </c>
      <c r="E5" s="137" t="s">
        <v>211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16" ht="17" thickBot="1">
      <c r="A6" s="304" t="s">
        <v>10</v>
      </c>
      <c r="B6" s="317" t="s">
        <v>134</v>
      </c>
      <c r="C6" s="138">
        <v>1</v>
      </c>
      <c r="D6" s="139" t="s">
        <v>205</v>
      </c>
      <c r="E6" s="140">
        <v>1</v>
      </c>
      <c r="F6" s="10"/>
      <c r="G6" s="10"/>
      <c r="H6" s="37" t="s">
        <v>204</v>
      </c>
      <c r="I6" s="141" t="s">
        <v>212</v>
      </c>
      <c r="J6" s="16" t="s">
        <v>97</v>
      </c>
      <c r="K6" s="141"/>
      <c r="L6" s="15"/>
      <c r="M6" s="15" t="s">
        <v>207</v>
      </c>
      <c r="N6" s="16" t="s">
        <v>208</v>
      </c>
      <c r="O6" s="10"/>
      <c r="P6" s="10"/>
    </row>
    <row r="7" spans="1:16">
      <c r="A7" s="305"/>
      <c r="B7" s="314"/>
      <c r="C7" s="142">
        <v>1</v>
      </c>
      <c r="D7" s="143" t="s">
        <v>205</v>
      </c>
      <c r="E7" s="144">
        <v>1</v>
      </c>
      <c r="F7" s="10"/>
      <c r="G7" s="10"/>
      <c r="H7" s="145" t="s">
        <v>206</v>
      </c>
      <c r="I7" s="146">
        <v>31</v>
      </c>
      <c r="J7" s="36">
        <v>10.99290780141844</v>
      </c>
      <c r="K7" s="18" t="s">
        <v>209</v>
      </c>
      <c r="L7" s="19">
        <v>0</v>
      </c>
      <c r="M7" s="19">
        <v>0</v>
      </c>
      <c r="N7" s="20">
        <v>0</v>
      </c>
      <c r="O7" s="10"/>
      <c r="P7" s="10"/>
    </row>
    <row r="8" spans="1:16" ht="17" thickBot="1">
      <c r="A8" s="305"/>
      <c r="B8" s="314"/>
      <c r="C8" s="142">
        <v>1</v>
      </c>
      <c r="D8" s="143" t="s">
        <v>205</v>
      </c>
      <c r="E8" s="144">
        <v>1</v>
      </c>
      <c r="F8" s="10"/>
      <c r="G8" s="10"/>
      <c r="H8" s="25"/>
      <c r="I8" s="26"/>
      <c r="J8" s="28"/>
      <c r="K8" s="26" t="s">
        <v>210</v>
      </c>
      <c r="L8" s="27">
        <v>31</v>
      </c>
      <c r="M8" s="147">
        <v>100</v>
      </c>
      <c r="N8" s="148">
        <v>10.99290780141844</v>
      </c>
      <c r="O8" s="10"/>
      <c r="P8" s="10"/>
    </row>
    <row r="9" spans="1:16">
      <c r="A9" s="305"/>
      <c r="B9" s="314"/>
      <c r="C9" s="142">
        <v>1</v>
      </c>
      <c r="D9" s="143" t="s">
        <v>205</v>
      </c>
      <c r="E9" s="144">
        <v>0</v>
      </c>
      <c r="F9" s="10"/>
      <c r="G9" s="10"/>
      <c r="H9" s="17" t="s">
        <v>205</v>
      </c>
      <c r="I9" s="18">
        <v>163</v>
      </c>
      <c r="J9" s="20">
        <v>57.801418439716315</v>
      </c>
      <c r="K9" s="18" t="s">
        <v>209</v>
      </c>
      <c r="L9" s="19">
        <v>87</v>
      </c>
      <c r="M9" s="149">
        <v>53.374233128834362</v>
      </c>
      <c r="N9" s="150">
        <v>30.851063829787233</v>
      </c>
      <c r="O9" s="10"/>
      <c r="P9" s="10"/>
    </row>
    <row r="10" spans="1:16" ht="17" thickBot="1">
      <c r="A10" s="305"/>
      <c r="B10" s="314"/>
      <c r="C10" s="142">
        <v>1</v>
      </c>
      <c r="D10" s="143" t="s">
        <v>205</v>
      </c>
      <c r="E10" s="144">
        <v>0</v>
      </c>
      <c r="F10" s="10"/>
      <c r="G10" s="10"/>
      <c r="H10" s="25"/>
      <c r="I10" s="26"/>
      <c r="J10" s="28"/>
      <c r="K10" s="26" t="s">
        <v>210</v>
      </c>
      <c r="L10" s="27">
        <v>76</v>
      </c>
      <c r="M10" s="147">
        <v>46.625766871165638</v>
      </c>
      <c r="N10" s="148">
        <v>26.950354609929079</v>
      </c>
      <c r="O10" s="10"/>
      <c r="P10" s="10"/>
    </row>
    <row r="11" spans="1:16">
      <c r="A11" s="305"/>
      <c r="B11" s="314"/>
      <c r="C11" s="142">
        <v>1</v>
      </c>
      <c r="D11" s="151" t="s">
        <v>206</v>
      </c>
      <c r="E11" s="144">
        <v>0</v>
      </c>
      <c r="F11" s="10"/>
      <c r="G11" s="10"/>
      <c r="H11" s="145" t="s">
        <v>96</v>
      </c>
      <c r="I11" s="146">
        <v>88</v>
      </c>
      <c r="J11" s="36">
        <v>31.205673758865249</v>
      </c>
      <c r="K11" s="146" t="s">
        <v>209</v>
      </c>
      <c r="L11" s="129">
        <v>44</v>
      </c>
      <c r="M11" s="152">
        <v>50</v>
      </c>
      <c r="N11" s="153">
        <v>15.602836879432624</v>
      </c>
      <c r="O11" s="10"/>
      <c r="P11" s="10"/>
    </row>
    <row r="12" spans="1:16" ht="17" thickBot="1">
      <c r="A12" s="305"/>
      <c r="B12" s="314"/>
      <c r="C12" s="142">
        <v>1</v>
      </c>
      <c r="D12" s="143" t="s">
        <v>205</v>
      </c>
      <c r="E12" s="144">
        <v>0</v>
      </c>
      <c r="F12" s="10"/>
      <c r="G12" s="10"/>
      <c r="H12" s="25"/>
      <c r="I12" s="26"/>
      <c r="J12" s="28"/>
      <c r="K12" s="26" t="s">
        <v>210</v>
      </c>
      <c r="L12" s="27">
        <v>44</v>
      </c>
      <c r="M12" s="147">
        <v>50</v>
      </c>
      <c r="N12" s="148">
        <v>15.602836879432624</v>
      </c>
      <c r="O12" s="10"/>
      <c r="P12" s="10"/>
    </row>
    <row r="13" spans="1:16">
      <c r="A13" s="305"/>
      <c r="B13" s="314"/>
      <c r="C13" s="142">
        <v>1</v>
      </c>
      <c r="D13" s="143" t="s">
        <v>205</v>
      </c>
      <c r="E13" s="144">
        <v>1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16">
      <c r="A14" s="305"/>
      <c r="B14" s="314" t="s">
        <v>135</v>
      </c>
      <c r="C14" s="142">
        <v>1</v>
      </c>
      <c r="D14" s="143" t="s">
        <v>205</v>
      </c>
      <c r="E14" s="144">
        <v>0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spans="1:16">
      <c r="A15" s="305"/>
      <c r="B15" s="314"/>
      <c r="C15" s="142">
        <v>2</v>
      </c>
      <c r="D15" s="143" t="s">
        <v>205</v>
      </c>
      <c r="E15" s="144">
        <v>1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16">
      <c r="A16" s="305"/>
      <c r="B16" s="314"/>
      <c r="C16" s="142">
        <v>1</v>
      </c>
      <c r="D16" s="154" t="s">
        <v>96</v>
      </c>
      <c r="E16" s="144">
        <v>2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1:16">
      <c r="A17" s="305"/>
      <c r="B17" s="314"/>
      <c r="C17" s="142">
        <v>1</v>
      </c>
      <c r="D17" s="154" t="s">
        <v>96</v>
      </c>
      <c r="E17" s="144">
        <v>0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1:16">
      <c r="A18" s="305"/>
      <c r="B18" s="314"/>
      <c r="C18" s="142">
        <v>1</v>
      </c>
      <c r="D18" s="143" t="s">
        <v>205</v>
      </c>
      <c r="E18" s="144">
        <v>2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1:16">
      <c r="A19" s="305"/>
      <c r="B19" s="314"/>
      <c r="C19" s="142">
        <v>1</v>
      </c>
      <c r="D19" s="151" t="s">
        <v>206</v>
      </c>
      <c r="E19" s="144">
        <v>0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spans="1:16">
      <c r="A20" s="305"/>
      <c r="B20" s="314"/>
      <c r="C20" s="142">
        <v>1</v>
      </c>
      <c r="D20" s="143" t="s">
        <v>205</v>
      </c>
      <c r="E20" s="144">
        <v>1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1:16">
      <c r="A21" s="305"/>
      <c r="B21" s="314"/>
      <c r="C21" s="142">
        <v>1</v>
      </c>
      <c r="D21" s="154" t="s">
        <v>96</v>
      </c>
      <c r="E21" s="144">
        <v>1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1:16">
      <c r="A22" s="305"/>
      <c r="B22" s="314"/>
      <c r="C22" s="142">
        <v>1</v>
      </c>
      <c r="D22" s="143" t="s">
        <v>205</v>
      </c>
      <c r="E22" s="144">
        <v>0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</row>
    <row r="23" spans="1:16">
      <c r="A23" s="305"/>
      <c r="B23" s="314"/>
      <c r="C23" s="142">
        <v>1</v>
      </c>
      <c r="D23" s="151" t="s">
        <v>206</v>
      </c>
      <c r="E23" s="144">
        <v>0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</row>
    <row r="24" spans="1:16">
      <c r="A24" s="305"/>
      <c r="B24" s="314"/>
      <c r="C24" s="142">
        <v>1</v>
      </c>
      <c r="D24" s="151" t="s">
        <v>206</v>
      </c>
      <c r="E24" s="144">
        <v>0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</row>
    <row r="25" spans="1:16">
      <c r="A25" s="305"/>
      <c r="B25" s="314"/>
      <c r="C25" s="142">
        <v>1</v>
      </c>
      <c r="D25" s="143" t="s">
        <v>205</v>
      </c>
      <c r="E25" s="144">
        <v>0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</row>
    <row r="26" spans="1:16">
      <c r="A26" s="305"/>
      <c r="B26" s="314"/>
      <c r="C26" s="142">
        <v>1</v>
      </c>
      <c r="D26" s="143" t="s">
        <v>205</v>
      </c>
      <c r="E26" s="144">
        <v>0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spans="1:16">
      <c r="A27" s="305"/>
      <c r="B27" s="314"/>
      <c r="C27" s="142">
        <v>1</v>
      </c>
      <c r="D27" s="151" t="s">
        <v>206</v>
      </c>
      <c r="E27" s="144">
        <v>0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spans="1:16">
      <c r="A28" s="305"/>
      <c r="B28" s="314"/>
      <c r="C28" s="142">
        <v>1</v>
      </c>
      <c r="D28" s="154" t="s">
        <v>96</v>
      </c>
      <c r="E28" s="144">
        <v>0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spans="1:16">
      <c r="A29" s="305"/>
      <c r="B29" s="314"/>
      <c r="C29" s="142">
        <v>1</v>
      </c>
      <c r="D29" s="143" t="s">
        <v>205</v>
      </c>
      <c r="E29" s="144">
        <v>1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spans="1:16">
      <c r="A30" s="305"/>
      <c r="B30" s="314"/>
      <c r="C30" s="142">
        <v>1</v>
      </c>
      <c r="D30" s="143" t="s">
        <v>205</v>
      </c>
      <c r="E30" s="144">
        <v>0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spans="1:16">
      <c r="A31" s="305"/>
      <c r="B31" s="314"/>
      <c r="C31" s="142">
        <v>1</v>
      </c>
      <c r="D31" s="143" t="s">
        <v>205</v>
      </c>
      <c r="E31" s="144">
        <v>0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>
      <c r="A32" s="305"/>
      <c r="B32" s="314"/>
      <c r="C32" s="142">
        <v>1</v>
      </c>
      <c r="D32" s="154" t="s">
        <v>96</v>
      </c>
      <c r="E32" s="144">
        <v>0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spans="1:16">
      <c r="A33" s="305"/>
      <c r="B33" s="314"/>
      <c r="C33" s="142">
        <v>1</v>
      </c>
      <c r="D33" s="143" t="s">
        <v>205</v>
      </c>
      <c r="E33" s="144">
        <v>1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1:16">
      <c r="A34" s="305"/>
      <c r="B34" s="314"/>
      <c r="C34" s="142">
        <v>1</v>
      </c>
      <c r="D34" s="154" t="s">
        <v>96</v>
      </c>
      <c r="E34" s="144">
        <v>1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  <row r="35" spans="1:16">
      <c r="A35" s="305"/>
      <c r="B35" s="314"/>
      <c r="C35" s="142">
        <v>1</v>
      </c>
      <c r="D35" s="143" t="s">
        <v>205</v>
      </c>
      <c r="E35" s="144">
        <v>0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36" spans="1:16">
      <c r="A36" s="305"/>
      <c r="B36" s="314"/>
      <c r="C36" s="142">
        <v>1</v>
      </c>
      <c r="D36" s="151" t="s">
        <v>206</v>
      </c>
      <c r="E36" s="144">
        <v>0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spans="1:16">
      <c r="A37" s="305"/>
      <c r="B37" s="314"/>
      <c r="C37" s="142">
        <v>1</v>
      </c>
      <c r="D37" s="143" t="s">
        <v>205</v>
      </c>
      <c r="E37" s="144">
        <v>0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spans="1:16">
      <c r="A38" s="305"/>
      <c r="B38" s="314"/>
      <c r="C38" s="142">
        <v>1</v>
      </c>
      <c r="D38" s="154" t="s">
        <v>96</v>
      </c>
      <c r="E38" s="144">
        <v>0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spans="1:16">
      <c r="A39" s="305"/>
      <c r="B39" s="314"/>
      <c r="C39" s="142">
        <v>1</v>
      </c>
      <c r="D39" s="154" t="s">
        <v>96</v>
      </c>
      <c r="E39" s="144">
        <v>1</v>
      </c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spans="1:16">
      <c r="A40" s="305"/>
      <c r="B40" s="314"/>
      <c r="C40" s="142">
        <v>1</v>
      </c>
      <c r="D40" s="154" t="s">
        <v>96</v>
      </c>
      <c r="E40" s="144">
        <v>1</v>
      </c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spans="1:16">
      <c r="A41" s="305"/>
      <c r="B41" s="314"/>
      <c r="C41" s="142">
        <v>1</v>
      </c>
      <c r="D41" s="154" t="s">
        <v>96</v>
      </c>
      <c r="E41" s="144">
        <v>0</v>
      </c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</row>
    <row r="42" spans="1:16">
      <c r="A42" s="305"/>
      <c r="B42" s="314"/>
      <c r="C42" s="142">
        <v>1</v>
      </c>
      <c r="D42" s="143" t="s">
        <v>205</v>
      </c>
      <c r="E42" s="144">
        <v>1</v>
      </c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</row>
    <row r="43" spans="1:16">
      <c r="A43" s="305"/>
      <c r="B43" s="314" t="s">
        <v>136</v>
      </c>
      <c r="C43" s="142">
        <v>1</v>
      </c>
      <c r="D43" s="143" t="s">
        <v>205</v>
      </c>
      <c r="E43" s="144">
        <v>0</v>
      </c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 spans="1:16">
      <c r="A44" s="305"/>
      <c r="B44" s="314"/>
      <c r="C44" s="142">
        <v>1</v>
      </c>
      <c r="D44" s="143" t="s">
        <v>205</v>
      </c>
      <c r="E44" s="144">
        <v>0</v>
      </c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</row>
    <row r="45" spans="1:16">
      <c r="A45" s="305"/>
      <c r="B45" s="314"/>
      <c r="C45" s="142">
        <v>1</v>
      </c>
      <c r="D45" s="143" t="s">
        <v>205</v>
      </c>
      <c r="E45" s="144">
        <v>1</v>
      </c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</row>
    <row r="46" spans="1:16">
      <c r="A46" s="305"/>
      <c r="B46" s="314"/>
      <c r="C46" s="142">
        <v>1</v>
      </c>
      <c r="D46" s="154" t="s">
        <v>96</v>
      </c>
      <c r="E46" s="144">
        <v>1</v>
      </c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</row>
    <row r="47" spans="1:16">
      <c r="A47" s="305"/>
      <c r="B47" s="314"/>
      <c r="C47" s="142">
        <v>1</v>
      </c>
      <c r="D47" s="143" t="s">
        <v>205</v>
      </c>
      <c r="E47" s="144">
        <v>1</v>
      </c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</row>
    <row r="48" spans="1:16">
      <c r="A48" s="305"/>
      <c r="B48" s="314"/>
      <c r="C48" s="142">
        <v>1</v>
      </c>
      <c r="D48" s="143" t="s">
        <v>205</v>
      </c>
      <c r="E48" s="144">
        <v>1</v>
      </c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</row>
    <row r="49" spans="1:16">
      <c r="A49" s="305"/>
      <c r="B49" s="314"/>
      <c r="C49" s="142">
        <v>1</v>
      </c>
      <c r="D49" s="143" t="s">
        <v>205</v>
      </c>
      <c r="E49" s="144">
        <v>1</v>
      </c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</row>
    <row r="50" spans="1:16">
      <c r="A50" s="305"/>
      <c r="B50" s="314"/>
      <c r="C50" s="142">
        <v>1</v>
      </c>
      <c r="D50" s="143" t="s">
        <v>205</v>
      </c>
      <c r="E50" s="144">
        <v>0</v>
      </c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</row>
    <row r="51" spans="1:16">
      <c r="A51" s="305"/>
      <c r="B51" s="314"/>
      <c r="C51" s="142">
        <v>1</v>
      </c>
      <c r="D51" s="154" t="s">
        <v>96</v>
      </c>
      <c r="E51" s="144">
        <v>0</v>
      </c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</row>
    <row r="52" spans="1:16">
      <c r="A52" s="305"/>
      <c r="B52" s="314"/>
      <c r="C52" s="142">
        <v>1</v>
      </c>
      <c r="D52" s="143" t="s">
        <v>205</v>
      </c>
      <c r="E52" s="144">
        <v>0</v>
      </c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</row>
    <row r="53" spans="1:16">
      <c r="A53" s="305"/>
      <c r="B53" s="314"/>
      <c r="C53" s="142">
        <v>1</v>
      </c>
      <c r="D53" s="143" t="s">
        <v>205</v>
      </c>
      <c r="E53" s="144">
        <v>1</v>
      </c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</row>
    <row r="54" spans="1:16">
      <c r="A54" s="305"/>
      <c r="B54" s="314"/>
      <c r="C54" s="142">
        <v>1</v>
      </c>
      <c r="D54" s="143" t="s">
        <v>205</v>
      </c>
      <c r="E54" s="144">
        <v>1</v>
      </c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</row>
    <row r="55" spans="1:16">
      <c r="A55" s="305"/>
      <c r="B55" s="314"/>
      <c r="C55" s="142">
        <v>1</v>
      </c>
      <c r="D55" s="143" t="s">
        <v>205</v>
      </c>
      <c r="E55" s="144">
        <v>0</v>
      </c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16">
      <c r="A56" s="305"/>
      <c r="B56" s="314"/>
      <c r="C56" s="142">
        <v>1</v>
      </c>
      <c r="D56" s="143" t="s">
        <v>205</v>
      </c>
      <c r="E56" s="144">
        <v>0</v>
      </c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spans="1:16">
      <c r="A57" s="305"/>
      <c r="B57" s="314"/>
      <c r="C57" s="142">
        <v>1</v>
      </c>
      <c r="D57" s="154" t="s">
        <v>96</v>
      </c>
      <c r="E57" s="144">
        <v>1</v>
      </c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58" spans="1:16">
      <c r="A58" s="305"/>
      <c r="B58" s="314"/>
      <c r="C58" s="142">
        <v>1</v>
      </c>
      <c r="D58" s="143" t="s">
        <v>205</v>
      </c>
      <c r="E58" s="144">
        <v>1</v>
      </c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</row>
    <row r="59" spans="1:16">
      <c r="A59" s="305"/>
      <c r="B59" s="314"/>
      <c r="C59" s="142">
        <v>1</v>
      </c>
      <c r="D59" s="154" t="s">
        <v>96</v>
      </c>
      <c r="E59" s="144">
        <v>1</v>
      </c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</row>
    <row r="60" spans="1:16">
      <c r="A60" s="305"/>
      <c r="B60" s="314"/>
      <c r="C60" s="142">
        <v>1</v>
      </c>
      <c r="D60" s="143" t="s">
        <v>205</v>
      </c>
      <c r="E60" s="144">
        <v>0</v>
      </c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</row>
    <row r="61" spans="1:16">
      <c r="A61" s="305"/>
      <c r="B61" s="314"/>
      <c r="C61" s="142">
        <v>1</v>
      </c>
      <c r="D61" s="143" t="s">
        <v>205</v>
      </c>
      <c r="E61" s="144">
        <v>1</v>
      </c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</row>
    <row r="62" spans="1:16">
      <c r="A62" s="305"/>
      <c r="B62" s="314"/>
      <c r="C62" s="142">
        <v>1</v>
      </c>
      <c r="D62" s="154" t="s">
        <v>96</v>
      </c>
      <c r="E62" s="144">
        <v>0</v>
      </c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</row>
    <row r="63" spans="1:16">
      <c r="A63" s="305"/>
      <c r="B63" s="314"/>
      <c r="C63" s="142">
        <v>1</v>
      </c>
      <c r="D63" s="154" t="s">
        <v>96</v>
      </c>
      <c r="E63" s="144">
        <v>1</v>
      </c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</row>
    <row r="64" spans="1:16">
      <c r="A64" s="305"/>
      <c r="B64" s="314"/>
      <c r="C64" s="142">
        <v>1</v>
      </c>
      <c r="D64" s="154" t="s">
        <v>96</v>
      </c>
      <c r="E64" s="144">
        <v>1</v>
      </c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</row>
    <row r="65" spans="1:16">
      <c r="A65" s="305"/>
      <c r="B65" s="314"/>
      <c r="C65" s="142">
        <v>1</v>
      </c>
      <c r="D65" s="151" t="s">
        <v>206</v>
      </c>
      <c r="E65" s="144">
        <v>0</v>
      </c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</row>
    <row r="66" spans="1:16">
      <c r="A66" s="305"/>
      <c r="B66" s="314"/>
      <c r="C66" s="142">
        <v>1</v>
      </c>
      <c r="D66" s="154" t="s">
        <v>96</v>
      </c>
      <c r="E66" s="144">
        <v>0</v>
      </c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</row>
    <row r="67" spans="1:16">
      <c r="A67" s="305"/>
      <c r="B67" s="314"/>
      <c r="C67" s="142">
        <v>1</v>
      </c>
      <c r="D67" s="143" t="s">
        <v>205</v>
      </c>
      <c r="E67" s="144">
        <v>1</v>
      </c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</row>
    <row r="68" spans="1:16">
      <c r="A68" s="305"/>
      <c r="B68" s="314"/>
      <c r="C68" s="142">
        <v>1</v>
      </c>
      <c r="D68" s="143" t="s">
        <v>205</v>
      </c>
      <c r="E68" s="144">
        <v>0</v>
      </c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</row>
    <row r="69" spans="1:16">
      <c r="A69" s="305"/>
      <c r="B69" s="314" t="s">
        <v>137</v>
      </c>
      <c r="C69" s="142">
        <v>1</v>
      </c>
      <c r="D69" s="143" t="s">
        <v>205</v>
      </c>
      <c r="E69" s="144">
        <v>1</v>
      </c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</row>
    <row r="70" spans="1:16">
      <c r="A70" s="305"/>
      <c r="B70" s="314"/>
      <c r="C70" s="142">
        <v>1</v>
      </c>
      <c r="D70" s="154" t="s">
        <v>96</v>
      </c>
      <c r="E70" s="144">
        <v>0</v>
      </c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</row>
    <row r="71" spans="1:16">
      <c r="A71" s="305"/>
      <c r="B71" s="314"/>
      <c r="C71" s="142">
        <v>1</v>
      </c>
      <c r="D71" s="143" t="s">
        <v>205</v>
      </c>
      <c r="E71" s="144">
        <v>1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</row>
    <row r="72" spans="1:16">
      <c r="A72" s="305"/>
      <c r="B72" s="314"/>
      <c r="C72" s="142">
        <v>1</v>
      </c>
      <c r="D72" s="154" t="s">
        <v>96</v>
      </c>
      <c r="E72" s="144">
        <v>0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</row>
    <row r="73" spans="1:16">
      <c r="A73" s="305"/>
      <c r="B73" s="314"/>
      <c r="C73" s="142">
        <v>1</v>
      </c>
      <c r="D73" s="154" t="s">
        <v>96</v>
      </c>
      <c r="E73" s="144">
        <v>0</v>
      </c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</row>
    <row r="74" spans="1:16">
      <c r="A74" s="305"/>
      <c r="B74" s="314"/>
      <c r="C74" s="142">
        <v>1</v>
      </c>
      <c r="D74" s="154" t="s">
        <v>96</v>
      </c>
      <c r="E74" s="144">
        <v>0</v>
      </c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</row>
    <row r="75" spans="1:16">
      <c r="A75" s="305"/>
      <c r="B75" s="314"/>
      <c r="C75" s="142">
        <v>1</v>
      </c>
      <c r="D75" s="143" t="s">
        <v>205</v>
      </c>
      <c r="E75" s="144">
        <v>1</v>
      </c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</row>
    <row r="76" spans="1:16">
      <c r="A76" s="305"/>
      <c r="B76" s="314"/>
      <c r="C76" s="142">
        <v>1</v>
      </c>
      <c r="D76" s="154" t="s">
        <v>96</v>
      </c>
      <c r="E76" s="144">
        <v>0</v>
      </c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</row>
    <row r="77" spans="1:16">
      <c r="A77" s="305"/>
      <c r="B77" s="314"/>
      <c r="C77" s="142">
        <v>1</v>
      </c>
      <c r="D77" s="143" t="s">
        <v>205</v>
      </c>
      <c r="E77" s="144">
        <v>0</v>
      </c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</row>
    <row r="78" spans="1:16">
      <c r="A78" s="305"/>
      <c r="B78" s="314"/>
      <c r="C78" s="142">
        <v>1</v>
      </c>
      <c r="D78" s="154" t="s">
        <v>96</v>
      </c>
      <c r="E78" s="144">
        <v>1</v>
      </c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</row>
    <row r="79" spans="1:16">
      <c r="A79" s="305"/>
      <c r="B79" s="314" t="s">
        <v>138</v>
      </c>
      <c r="C79" s="142">
        <v>1</v>
      </c>
      <c r="D79" s="143" t="s">
        <v>205</v>
      </c>
      <c r="E79" s="144">
        <v>1</v>
      </c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</row>
    <row r="80" spans="1:16">
      <c r="A80" s="305"/>
      <c r="B80" s="314"/>
      <c r="C80" s="142">
        <v>1</v>
      </c>
      <c r="D80" s="143" t="s">
        <v>205</v>
      </c>
      <c r="E80" s="144">
        <v>1</v>
      </c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</row>
    <row r="81" spans="1:16">
      <c r="A81" s="305"/>
      <c r="B81" s="314"/>
      <c r="C81" s="142">
        <v>1</v>
      </c>
      <c r="D81" s="143" t="s">
        <v>205</v>
      </c>
      <c r="E81" s="144">
        <v>1</v>
      </c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</row>
    <row r="82" spans="1:16">
      <c r="A82" s="305"/>
      <c r="B82" s="314"/>
      <c r="C82" s="142">
        <v>1</v>
      </c>
      <c r="D82" s="154" t="s">
        <v>96</v>
      </c>
      <c r="E82" s="144">
        <v>1</v>
      </c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</row>
    <row r="83" spans="1:16">
      <c r="A83" s="305"/>
      <c r="B83" s="314"/>
      <c r="C83" s="142">
        <v>1</v>
      </c>
      <c r="D83" s="154" t="s">
        <v>96</v>
      </c>
      <c r="E83" s="144">
        <v>1</v>
      </c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</row>
    <row r="84" spans="1:16">
      <c r="A84" s="305"/>
      <c r="B84" s="314"/>
      <c r="C84" s="142">
        <v>1</v>
      </c>
      <c r="D84" s="154" t="s">
        <v>96</v>
      </c>
      <c r="E84" s="144">
        <v>0</v>
      </c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</row>
    <row r="85" spans="1:16">
      <c r="A85" s="305"/>
      <c r="B85" s="314"/>
      <c r="C85" s="142">
        <v>1</v>
      </c>
      <c r="D85" s="154" t="s">
        <v>96</v>
      </c>
      <c r="E85" s="144">
        <v>0</v>
      </c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</row>
    <row r="86" spans="1:16">
      <c r="A86" s="305"/>
      <c r="B86" s="314"/>
      <c r="C86" s="142">
        <v>1</v>
      </c>
      <c r="D86" s="154" t="s">
        <v>96</v>
      </c>
      <c r="E86" s="144">
        <v>0</v>
      </c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</row>
    <row r="87" spans="1:16">
      <c r="A87" s="305"/>
      <c r="B87" s="314"/>
      <c r="C87" s="142">
        <v>1</v>
      </c>
      <c r="D87" s="154" t="s">
        <v>96</v>
      </c>
      <c r="E87" s="144">
        <v>0</v>
      </c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</row>
    <row r="88" spans="1:16">
      <c r="A88" s="305"/>
      <c r="B88" s="314"/>
      <c r="C88" s="142">
        <v>1</v>
      </c>
      <c r="D88" s="143" t="s">
        <v>205</v>
      </c>
      <c r="E88" s="144">
        <v>0</v>
      </c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</row>
    <row r="89" spans="1:16">
      <c r="A89" s="305"/>
      <c r="B89" s="314" t="s">
        <v>139</v>
      </c>
      <c r="C89" s="142">
        <v>1</v>
      </c>
      <c r="D89" s="151" t="s">
        <v>206</v>
      </c>
      <c r="E89" s="144">
        <v>0</v>
      </c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</row>
    <row r="90" spans="1:16">
      <c r="A90" s="305"/>
      <c r="B90" s="314"/>
      <c r="C90" s="142">
        <v>1</v>
      </c>
      <c r="D90" s="151" t="s">
        <v>206</v>
      </c>
      <c r="E90" s="144">
        <v>0</v>
      </c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</row>
    <row r="91" spans="1:16">
      <c r="A91" s="305"/>
      <c r="B91" s="314"/>
      <c r="C91" s="142">
        <v>1</v>
      </c>
      <c r="D91" s="154" t="s">
        <v>96</v>
      </c>
      <c r="E91" s="144">
        <v>0</v>
      </c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</row>
    <row r="92" spans="1:16">
      <c r="A92" s="305"/>
      <c r="B92" s="314"/>
      <c r="C92" s="142">
        <v>1</v>
      </c>
      <c r="D92" s="154" t="s">
        <v>96</v>
      </c>
      <c r="E92" s="144">
        <v>1</v>
      </c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</row>
    <row r="93" spans="1:16">
      <c r="A93" s="305"/>
      <c r="B93" s="314"/>
      <c r="C93" s="142">
        <v>1</v>
      </c>
      <c r="D93" s="154" t="s">
        <v>96</v>
      </c>
      <c r="E93" s="144">
        <v>1</v>
      </c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</row>
    <row r="94" spans="1:16">
      <c r="A94" s="305"/>
      <c r="B94" s="314"/>
      <c r="C94" s="142">
        <v>1</v>
      </c>
      <c r="D94" s="154" t="s">
        <v>96</v>
      </c>
      <c r="E94" s="144">
        <v>0</v>
      </c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</row>
    <row r="95" spans="1:16">
      <c r="A95" s="305"/>
      <c r="B95" s="314"/>
      <c r="C95" s="142">
        <v>1</v>
      </c>
      <c r="D95" s="143" t="s">
        <v>205</v>
      </c>
      <c r="E95" s="144">
        <v>1</v>
      </c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</row>
    <row r="96" spans="1:16">
      <c r="A96" s="305"/>
      <c r="B96" s="314"/>
      <c r="C96" s="142">
        <v>1</v>
      </c>
      <c r="D96" s="143" t="s">
        <v>205</v>
      </c>
      <c r="E96" s="144">
        <v>0</v>
      </c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</row>
    <row r="97" spans="1:16">
      <c r="A97" s="305"/>
      <c r="B97" s="314"/>
      <c r="C97" s="142">
        <v>1</v>
      </c>
      <c r="D97" s="143" t="s">
        <v>205</v>
      </c>
      <c r="E97" s="144">
        <v>1</v>
      </c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</row>
    <row r="98" spans="1:16">
      <c r="A98" s="305"/>
      <c r="B98" s="314"/>
      <c r="C98" s="142">
        <v>1</v>
      </c>
      <c r="D98" s="151" t="s">
        <v>206</v>
      </c>
      <c r="E98" s="144">
        <v>0</v>
      </c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</row>
    <row r="99" spans="1:16">
      <c r="A99" s="305"/>
      <c r="B99" s="314"/>
      <c r="C99" s="142">
        <v>1</v>
      </c>
      <c r="D99" s="143" t="s">
        <v>205</v>
      </c>
      <c r="E99" s="144">
        <v>1</v>
      </c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</row>
    <row r="100" spans="1:16">
      <c r="A100" s="305"/>
      <c r="B100" s="314"/>
      <c r="C100" s="142">
        <v>1</v>
      </c>
      <c r="D100" s="143" t="s">
        <v>205</v>
      </c>
      <c r="E100" s="144">
        <v>1</v>
      </c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</row>
    <row r="101" spans="1:16">
      <c r="A101" s="305"/>
      <c r="B101" s="314"/>
      <c r="C101" s="142">
        <v>1</v>
      </c>
      <c r="D101" s="143" t="s">
        <v>205</v>
      </c>
      <c r="E101" s="144">
        <v>0</v>
      </c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</row>
    <row r="102" spans="1:16">
      <c r="A102" s="305"/>
      <c r="B102" s="314"/>
      <c r="C102" s="142">
        <v>1</v>
      </c>
      <c r="D102" s="151" t="s">
        <v>206</v>
      </c>
      <c r="E102" s="144">
        <v>0</v>
      </c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</row>
    <row r="103" spans="1:16">
      <c r="A103" s="305"/>
      <c r="B103" s="314"/>
      <c r="C103" s="142">
        <v>1</v>
      </c>
      <c r="D103" s="154" t="s">
        <v>96</v>
      </c>
      <c r="E103" s="144">
        <v>1</v>
      </c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</row>
    <row r="104" spans="1:16">
      <c r="A104" s="305"/>
      <c r="B104" s="314"/>
      <c r="C104" s="142">
        <v>1</v>
      </c>
      <c r="D104" s="143" t="s">
        <v>205</v>
      </c>
      <c r="E104" s="144">
        <v>0</v>
      </c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</row>
    <row r="105" spans="1:16">
      <c r="A105" s="305"/>
      <c r="B105" s="314"/>
      <c r="C105" s="142">
        <v>1</v>
      </c>
      <c r="D105" s="154" t="s">
        <v>96</v>
      </c>
      <c r="E105" s="144">
        <v>1</v>
      </c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</row>
    <row r="106" spans="1:16">
      <c r="A106" s="305"/>
      <c r="B106" s="314"/>
      <c r="C106" s="142">
        <v>1</v>
      </c>
      <c r="D106" s="154" t="s">
        <v>96</v>
      </c>
      <c r="E106" s="144">
        <v>1</v>
      </c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</row>
    <row r="107" spans="1:16">
      <c r="A107" s="305"/>
      <c r="B107" s="314"/>
      <c r="C107" s="142">
        <v>1</v>
      </c>
      <c r="D107" s="154" t="s">
        <v>96</v>
      </c>
      <c r="E107" s="144">
        <v>1</v>
      </c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</row>
    <row r="108" spans="1:16">
      <c r="A108" s="305"/>
      <c r="B108" s="314"/>
      <c r="C108" s="142">
        <v>1</v>
      </c>
      <c r="D108" s="143" t="s">
        <v>205</v>
      </c>
      <c r="E108" s="144">
        <v>1</v>
      </c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</row>
    <row r="109" spans="1:16">
      <c r="A109" s="305"/>
      <c r="B109" s="314"/>
      <c r="C109" s="142">
        <v>1</v>
      </c>
      <c r="D109" s="154" t="s">
        <v>96</v>
      </c>
      <c r="E109" s="144">
        <v>0</v>
      </c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</row>
    <row r="110" spans="1:16">
      <c r="A110" s="305"/>
      <c r="B110" s="314"/>
      <c r="C110" s="142">
        <v>1</v>
      </c>
      <c r="D110" s="143" t="s">
        <v>205</v>
      </c>
      <c r="E110" s="144">
        <v>0</v>
      </c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</row>
    <row r="111" spans="1:16">
      <c r="A111" s="305"/>
      <c r="B111" s="314"/>
      <c r="C111" s="142">
        <v>1</v>
      </c>
      <c r="D111" s="143" t="s">
        <v>205</v>
      </c>
      <c r="E111" s="144">
        <v>1</v>
      </c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</row>
    <row r="112" spans="1:16">
      <c r="A112" s="305"/>
      <c r="B112" s="314"/>
      <c r="C112" s="142">
        <v>1</v>
      </c>
      <c r="D112" s="143" t="s">
        <v>205</v>
      </c>
      <c r="E112" s="144">
        <v>1</v>
      </c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</row>
    <row r="113" spans="1:16">
      <c r="A113" s="305"/>
      <c r="B113" s="314"/>
      <c r="C113" s="142">
        <v>1</v>
      </c>
      <c r="D113" s="154" t="s">
        <v>96</v>
      </c>
      <c r="E113" s="144">
        <v>1</v>
      </c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</row>
    <row r="114" spans="1:16">
      <c r="A114" s="305"/>
      <c r="B114" s="314"/>
      <c r="C114" s="142">
        <v>1</v>
      </c>
      <c r="D114" s="143" t="s">
        <v>205</v>
      </c>
      <c r="E114" s="144">
        <v>1</v>
      </c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</row>
    <row r="115" spans="1:16">
      <c r="A115" s="305"/>
      <c r="B115" s="314" t="s">
        <v>140</v>
      </c>
      <c r="C115" s="142">
        <v>1</v>
      </c>
      <c r="D115" s="154" t="s">
        <v>96</v>
      </c>
      <c r="E115" s="144">
        <v>1</v>
      </c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</row>
    <row r="116" spans="1:16">
      <c r="A116" s="305"/>
      <c r="B116" s="314"/>
      <c r="C116" s="142">
        <v>1</v>
      </c>
      <c r="D116" s="143" t="s">
        <v>205</v>
      </c>
      <c r="E116" s="144">
        <v>1</v>
      </c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</row>
    <row r="117" spans="1:16">
      <c r="A117" s="305"/>
      <c r="B117" s="314"/>
      <c r="C117" s="142">
        <v>1</v>
      </c>
      <c r="D117" s="143" t="s">
        <v>205</v>
      </c>
      <c r="E117" s="144">
        <v>1</v>
      </c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</row>
    <row r="118" spans="1:16">
      <c r="A118" s="305"/>
      <c r="B118" s="314"/>
      <c r="C118" s="142">
        <v>1</v>
      </c>
      <c r="D118" s="143" t="s">
        <v>205</v>
      </c>
      <c r="E118" s="144">
        <v>1</v>
      </c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</row>
    <row r="119" spans="1:16">
      <c r="A119" s="305"/>
      <c r="B119" s="314"/>
      <c r="C119" s="142">
        <v>1</v>
      </c>
      <c r="D119" s="154" t="s">
        <v>96</v>
      </c>
      <c r="E119" s="144">
        <v>1</v>
      </c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</row>
    <row r="120" spans="1:16">
      <c r="A120" s="305"/>
      <c r="B120" s="314"/>
      <c r="C120" s="142">
        <v>1</v>
      </c>
      <c r="D120" s="151" t="s">
        <v>206</v>
      </c>
      <c r="E120" s="144">
        <v>0</v>
      </c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</row>
    <row r="121" spans="1:16">
      <c r="A121" s="305"/>
      <c r="B121" s="314"/>
      <c r="C121" s="142">
        <v>1</v>
      </c>
      <c r="D121" s="143" t="s">
        <v>205</v>
      </c>
      <c r="E121" s="144">
        <v>0</v>
      </c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</row>
    <row r="122" spans="1:16">
      <c r="A122" s="305"/>
      <c r="B122" s="314"/>
      <c r="C122" s="142">
        <v>1</v>
      </c>
      <c r="D122" s="151" t="s">
        <v>206</v>
      </c>
      <c r="E122" s="144">
        <v>0</v>
      </c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</row>
    <row r="123" spans="1:16">
      <c r="A123" s="305"/>
      <c r="B123" s="314"/>
      <c r="C123" s="142">
        <v>1</v>
      </c>
      <c r="D123" s="143" t="s">
        <v>205</v>
      </c>
      <c r="E123" s="144">
        <v>0</v>
      </c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</row>
    <row r="124" spans="1:16">
      <c r="A124" s="305"/>
      <c r="B124" s="314"/>
      <c r="C124" s="142">
        <v>1</v>
      </c>
      <c r="D124" s="154" t="s">
        <v>96</v>
      </c>
      <c r="E124" s="144">
        <v>1</v>
      </c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</row>
    <row r="125" spans="1:16">
      <c r="A125" s="305"/>
      <c r="B125" s="314"/>
      <c r="C125" s="142">
        <v>1</v>
      </c>
      <c r="D125" s="143" t="s">
        <v>205</v>
      </c>
      <c r="E125" s="144">
        <v>1</v>
      </c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</row>
    <row r="126" spans="1:16">
      <c r="A126" s="305"/>
      <c r="B126" s="314" t="s">
        <v>141</v>
      </c>
      <c r="C126" s="142">
        <v>1</v>
      </c>
      <c r="D126" s="143" t="s">
        <v>205</v>
      </c>
      <c r="E126" s="144">
        <v>1</v>
      </c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</row>
    <row r="127" spans="1:16">
      <c r="A127" s="305"/>
      <c r="B127" s="314"/>
      <c r="C127" s="142">
        <v>1</v>
      </c>
      <c r="D127" s="143" t="s">
        <v>205</v>
      </c>
      <c r="E127" s="144">
        <v>1</v>
      </c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</row>
    <row r="128" spans="1:16">
      <c r="A128" s="305"/>
      <c r="B128" s="314"/>
      <c r="C128" s="142">
        <v>1</v>
      </c>
      <c r="D128" s="143" t="s">
        <v>205</v>
      </c>
      <c r="E128" s="144">
        <v>0</v>
      </c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</row>
    <row r="129" spans="1:16">
      <c r="A129" s="305"/>
      <c r="B129" s="314"/>
      <c r="C129" s="142">
        <v>1</v>
      </c>
      <c r="D129" s="154" t="s">
        <v>96</v>
      </c>
      <c r="E129" s="144">
        <v>1</v>
      </c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</row>
    <row r="130" spans="1:16">
      <c r="A130" s="305"/>
      <c r="B130" s="314"/>
      <c r="C130" s="142">
        <v>1</v>
      </c>
      <c r="D130" s="154" t="s">
        <v>96</v>
      </c>
      <c r="E130" s="144">
        <v>0</v>
      </c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</row>
    <row r="131" spans="1:16">
      <c r="A131" s="305"/>
      <c r="B131" s="314"/>
      <c r="C131" s="142">
        <v>1</v>
      </c>
      <c r="D131" s="154" t="s">
        <v>96</v>
      </c>
      <c r="E131" s="144">
        <v>1</v>
      </c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</row>
    <row r="132" spans="1:16">
      <c r="A132" s="305"/>
      <c r="B132" s="314"/>
      <c r="C132" s="142">
        <v>1</v>
      </c>
      <c r="D132" s="143" t="s">
        <v>205</v>
      </c>
      <c r="E132" s="144">
        <v>0</v>
      </c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</row>
    <row r="133" spans="1:16">
      <c r="A133" s="305"/>
      <c r="B133" s="314"/>
      <c r="C133" s="142">
        <v>1</v>
      </c>
      <c r="D133" s="151" t="s">
        <v>206</v>
      </c>
      <c r="E133" s="144">
        <v>0</v>
      </c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</row>
    <row r="134" spans="1:16">
      <c r="A134" s="305"/>
      <c r="B134" s="314"/>
      <c r="C134" s="142">
        <v>1</v>
      </c>
      <c r="D134" s="143" t="s">
        <v>205</v>
      </c>
      <c r="E134" s="144">
        <v>1</v>
      </c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</row>
    <row r="135" spans="1:16">
      <c r="A135" s="305"/>
      <c r="B135" s="314" t="s">
        <v>142</v>
      </c>
      <c r="C135" s="142">
        <v>1</v>
      </c>
      <c r="D135" s="154" t="s">
        <v>96</v>
      </c>
      <c r="E135" s="144">
        <v>0</v>
      </c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</row>
    <row r="136" spans="1:16">
      <c r="A136" s="305"/>
      <c r="B136" s="314"/>
      <c r="C136" s="142">
        <v>1</v>
      </c>
      <c r="D136" s="143" t="s">
        <v>205</v>
      </c>
      <c r="E136" s="144">
        <v>1</v>
      </c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</row>
    <row r="137" spans="1:16">
      <c r="A137" s="305"/>
      <c r="B137" s="314"/>
      <c r="C137" s="142">
        <v>1</v>
      </c>
      <c r="D137" s="143" t="s">
        <v>205</v>
      </c>
      <c r="E137" s="144">
        <v>1</v>
      </c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</row>
    <row r="138" spans="1:16">
      <c r="A138" s="305"/>
      <c r="B138" s="314"/>
      <c r="C138" s="142">
        <v>1</v>
      </c>
      <c r="D138" s="154" t="s">
        <v>96</v>
      </c>
      <c r="E138" s="144">
        <v>1</v>
      </c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</row>
    <row r="139" spans="1:16" ht="17" thickBot="1">
      <c r="A139" s="307"/>
      <c r="B139" s="315"/>
      <c r="C139" s="155">
        <v>1</v>
      </c>
      <c r="D139" s="156" t="s">
        <v>205</v>
      </c>
      <c r="E139" s="157">
        <v>0</v>
      </c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</row>
    <row r="140" spans="1:16">
      <c r="A140" s="308" t="s">
        <v>11</v>
      </c>
      <c r="B140" s="316" t="s">
        <v>134</v>
      </c>
      <c r="C140" s="158">
        <v>1</v>
      </c>
      <c r="D140" s="159" t="s">
        <v>206</v>
      </c>
      <c r="E140" s="160">
        <v>0</v>
      </c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</row>
    <row r="141" spans="1:16">
      <c r="A141" s="305"/>
      <c r="B141" s="314"/>
      <c r="C141" s="142">
        <v>1</v>
      </c>
      <c r="D141" s="143" t="s">
        <v>205</v>
      </c>
      <c r="E141" s="144">
        <v>1</v>
      </c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</row>
    <row r="142" spans="1:16">
      <c r="A142" s="305"/>
      <c r="B142" s="314"/>
      <c r="C142" s="142">
        <v>1</v>
      </c>
      <c r="D142" s="143" t="s">
        <v>205</v>
      </c>
      <c r="E142" s="144">
        <v>1</v>
      </c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</row>
    <row r="143" spans="1:16">
      <c r="A143" s="305"/>
      <c r="B143" s="314"/>
      <c r="C143" s="142">
        <v>1</v>
      </c>
      <c r="D143" s="143" t="s">
        <v>205</v>
      </c>
      <c r="E143" s="144">
        <v>0</v>
      </c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</row>
    <row r="144" spans="1:16">
      <c r="A144" s="305"/>
      <c r="B144" s="314"/>
      <c r="C144" s="142">
        <v>1</v>
      </c>
      <c r="D144" s="143" t="s">
        <v>205</v>
      </c>
      <c r="E144" s="144">
        <v>0</v>
      </c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</row>
    <row r="145" spans="1:16">
      <c r="A145" s="305"/>
      <c r="B145" s="314"/>
      <c r="C145" s="142">
        <v>1</v>
      </c>
      <c r="D145" s="154" t="s">
        <v>96</v>
      </c>
      <c r="E145" s="144">
        <v>0</v>
      </c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</row>
    <row r="146" spans="1:16">
      <c r="A146" s="305"/>
      <c r="B146" s="314"/>
      <c r="C146" s="142">
        <v>1</v>
      </c>
      <c r="D146" s="143" t="s">
        <v>205</v>
      </c>
      <c r="E146" s="144">
        <v>0</v>
      </c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</row>
    <row r="147" spans="1:16">
      <c r="A147" s="305"/>
      <c r="B147" s="314"/>
      <c r="C147" s="142">
        <v>1</v>
      </c>
      <c r="D147" s="143" t="s">
        <v>205</v>
      </c>
      <c r="E147" s="144">
        <v>0</v>
      </c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</row>
    <row r="148" spans="1:16">
      <c r="A148" s="305"/>
      <c r="B148" s="314"/>
      <c r="C148" s="142">
        <v>1</v>
      </c>
      <c r="D148" s="154" t="s">
        <v>96</v>
      </c>
      <c r="E148" s="144">
        <v>0</v>
      </c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</row>
    <row r="149" spans="1:16">
      <c r="A149" s="305"/>
      <c r="B149" s="314"/>
      <c r="C149" s="142">
        <v>1</v>
      </c>
      <c r="D149" s="143" t="s">
        <v>205</v>
      </c>
      <c r="E149" s="144">
        <v>0</v>
      </c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</row>
    <row r="150" spans="1:16">
      <c r="A150" s="305"/>
      <c r="B150" s="314"/>
      <c r="C150" s="142">
        <v>1</v>
      </c>
      <c r="D150" s="143" t="s">
        <v>205</v>
      </c>
      <c r="E150" s="144">
        <v>1</v>
      </c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</row>
    <row r="151" spans="1:16">
      <c r="A151" s="305"/>
      <c r="B151" s="314"/>
      <c r="C151" s="142">
        <v>1</v>
      </c>
      <c r="D151" s="143" t="s">
        <v>205</v>
      </c>
      <c r="E151" s="144">
        <v>1</v>
      </c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</row>
    <row r="152" spans="1:16">
      <c r="A152" s="305"/>
      <c r="B152" s="314" t="s">
        <v>135</v>
      </c>
      <c r="C152" s="142">
        <v>1</v>
      </c>
      <c r="D152" s="154" t="s">
        <v>96</v>
      </c>
      <c r="E152" s="144">
        <v>0</v>
      </c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</row>
    <row r="153" spans="1:16">
      <c r="A153" s="305"/>
      <c r="B153" s="314"/>
      <c r="C153" s="142">
        <v>1</v>
      </c>
      <c r="D153" s="143" t="s">
        <v>205</v>
      </c>
      <c r="E153" s="144">
        <v>0</v>
      </c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</row>
    <row r="154" spans="1:16">
      <c r="A154" s="305"/>
      <c r="B154" s="314"/>
      <c r="C154" s="142">
        <v>1</v>
      </c>
      <c r="D154" s="143" t="s">
        <v>205</v>
      </c>
      <c r="E154" s="144">
        <v>0</v>
      </c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</row>
    <row r="155" spans="1:16">
      <c r="A155" s="305"/>
      <c r="B155" s="314"/>
      <c r="C155" s="142">
        <v>1</v>
      </c>
      <c r="D155" s="143" t="s">
        <v>205</v>
      </c>
      <c r="E155" s="144">
        <v>1</v>
      </c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</row>
    <row r="156" spans="1:16">
      <c r="A156" s="305"/>
      <c r="B156" s="314"/>
      <c r="C156" s="142">
        <v>1</v>
      </c>
      <c r="D156" s="143" t="s">
        <v>205</v>
      </c>
      <c r="E156" s="144">
        <v>0</v>
      </c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</row>
    <row r="157" spans="1:16">
      <c r="A157" s="305"/>
      <c r="B157" s="314"/>
      <c r="C157" s="142">
        <v>1</v>
      </c>
      <c r="D157" s="143" t="s">
        <v>205</v>
      </c>
      <c r="E157" s="144">
        <v>1</v>
      </c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</row>
    <row r="158" spans="1:16">
      <c r="A158" s="305"/>
      <c r="B158" s="314"/>
      <c r="C158" s="142">
        <v>1</v>
      </c>
      <c r="D158" s="143" t="s">
        <v>205</v>
      </c>
      <c r="E158" s="144">
        <v>1</v>
      </c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</row>
    <row r="159" spans="1:16">
      <c r="A159" s="305"/>
      <c r="B159" s="314"/>
      <c r="C159" s="142">
        <v>1</v>
      </c>
      <c r="D159" s="143" t="s">
        <v>205</v>
      </c>
      <c r="E159" s="144">
        <v>0</v>
      </c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</row>
    <row r="160" spans="1:16">
      <c r="A160" s="305"/>
      <c r="B160" s="314"/>
      <c r="C160" s="142">
        <v>1</v>
      </c>
      <c r="D160" s="151" t="s">
        <v>206</v>
      </c>
      <c r="E160" s="144">
        <v>0</v>
      </c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</row>
    <row r="161" spans="1:16">
      <c r="A161" s="305"/>
      <c r="B161" s="314"/>
      <c r="C161" s="142">
        <v>1</v>
      </c>
      <c r="D161" s="143" t="s">
        <v>205</v>
      </c>
      <c r="E161" s="144">
        <v>0</v>
      </c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</row>
    <row r="162" spans="1:16">
      <c r="A162" s="305"/>
      <c r="B162" s="314"/>
      <c r="C162" s="142">
        <v>1</v>
      </c>
      <c r="D162" s="143" t="s">
        <v>205</v>
      </c>
      <c r="E162" s="144">
        <v>1</v>
      </c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</row>
    <row r="163" spans="1:16">
      <c r="A163" s="305"/>
      <c r="B163" s="314"/>
      <c r="C163" s="142">
        <v>1</v>
      </c>
      <c r="D163" s="154" t="s">
        <v>96</v>
      </c>
      <c r="E163" s="144">
        <v>1</v>
      </c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</row>
    <row r="164" spans="1:16">
      <c r="A164" s="305"/>
      <c r="B164" s="314"/>
      <c r="C164" s="142">
        <v>1</v>
      </c>
      <c r="D164" s="143" t="s">
        <v>205</v>
      </c>
      <c r="E164" s="144">
        <v>1</v>
      </c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</row>
    <row r="165" spans="1:16">
      <c r="A165" s="305"/>
      <c r="B165" s="314"/>
      <c r="C165" s="142">
        <v>1</v>
      </c>
      <c r="D165" s="154" t="s">
        <v>96</v>
      </c>
      <c r="E165" s="144">
        <v>0</v>
      </c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</row>
    <row r="166" spans="1:16">
      <c r="A166" s="305"/>
      <c r="B166" s="314" t="s">
        <v>136</v>
      </c>
      <c r="C166" s="142">
        <v>1</v>
      </c>
      <c r="D166" s="151" t="s">
        <v>206</v>
      </c>
      <c r="E166" s="144">
        <v>0</v>
      </c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</row>
    <row r="167" spans="1:16">
      <c r="A167" s="305"/>
      <c r="B167" s="314"/>
      <c r="C167" s="142">
        <v>1</v>
      </c>
      <c r="D167" s="154" t="s">
        <v>96</v>
      </c>
      <c r="E167" s="144">
        <v>0</v>
      </c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</row>
    <row r="168" spans="1:16">
      <c r="A168" s="305"/>
      <c r="B168" s="314"/>
      <c r="C168" s="142">
        <v>1</v>
      </c>
      <c r="D168" s="143" t="s">
        <v>205</v>
      </c>
      <c r="E168" s="144">
        <v>1</v>
      </c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</row>
    <row r="169" spans="1:16">
      <c r="A169" s="305"/>
      <c r="B169" s="314"/>
      <c r="C169" s="142">
        <v>1</v>
      </c>
      <c r="D169" s="143" t="s">
        <v>205</v>
      </c>
      <c r="E169" s="144">
        <v>1</v>
      </c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</row>
    <row r="170" spans="1:16">
      <c r="A170" s="305"/>
      <c r="B170" s="314"/>
      <c r="C170" s="142">
        <v>1</v>
      </c>
      <c r="D170" s="143" t="s">
        <v>205</v>
      </c>
      <c r="E170" s="144">
        <v>1</v>
      </c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</row>
    <row r="171" spans="1:16">
      <c r="A171" s="305"/>
      <c r="B171" s="314"/>
      <c r="C171" s="142">
        <v>1</v>
      </c>
      <c r="D171" s="154" t="s">
        <v>96</v>
      </c>
      <c r="E171" s="144">
        <v>0</v>
      </c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</row>
    <row r="172" spans="1:16">
      <c r="A172" s="305"/>
      <c r="B172" s="314"/>
      <c r="C172" s="142">
        <v>1</v>
      </c>
      <c r="D172" s="154" t="s">
        <v>96</v>
      </c>
      <c r="E172" s="144">
        <v>1</v>
      </c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</row>
    <row r="173" spans="1:16">
      <c r="A173" s="305"/>
      <c r="B173" s="314"/>
      <c r="C173" s="142">
        <v>1</v>
      </c>
      <c r="D173" s="154" t="s">
        <v>96</v>
      </c>
      <c r="E173" s="144">
        <v>0</v>
      </c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</row>
    <row r="174" spans="1:16">
      <c r="A174" s="305"/>
      <c r="B174" s="314"/>
      <c r="C174" s="142">
        <v>1</v>
      </c>
      <c r="D174" s="143" t="s">
        <v>205</v>
      </c>
      <c r="E174" s="144">
        <v>0</v>
      </c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</row>
    <row r="175" spans="1:16">
      <c r="A175" s="305"/>
      <c r="B175" s="314"/>
      <c r="C175" s="142">
        <v>1</v>
      </c>
      <c r="D175" s="154" t="s">
        <v>96</v>
      </c>
      <c r="E175" s="144">
        <v>0</v>
      </c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</row>
    <row r="176" spans="1:16">
      <c r="A176" s="305"/>
      <c r="B176" s="314"/>
      <c r="C176" s="142">
        <v>1</v>
      </c>
      <c r="D176" s="143" t="s">
        <v>205</v>
      </c>
      <c r="E176" s="144">
        <v>0</v>
      </c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</row>
    <row r="177" spans="1:16">
      <c r="A177" s="305"/>
      <c r="B177" s="314"/>
      <c r="C177" s="142">
        <v>1</v>
      </c>
      <c r="D177" s="143" t="s">
        <v>205</v>
      </c>
      <c r="E177" s="144">
        <v>0</v>
      </c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</row>
    <row r="178" spans="1:16">
      <c r="A178" s="305"/>
      <c r="B178" s="314"/>
      <c r="C178" s="142">
        <v>1</v>
      </c>
      <c r="D178" s="154" t="s">
        <v>96</v>
      </c>
      <c r="E178" s="144">
        <v>0</v>
      </c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</row>
    <row r="179" spans="1:16">
      <c r="A179" s="305"/>
      <c r="B179" s="314"/>
      <c r="C179" s="142">
        <v>1</v>
      </c>
      <c r="D179" s="143" t="s">
        <v>205</v>
      </c>
      <c r="E179" s="144">
        <v>1</v>
      </c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</row>
    <row r="180" spans="1:16">
      <c r="A180" s="305"/>
      <c r="B180" s="314"/>
      <c r="C180" s="142">
        <v>1</v>
      </c>
      <c r="D180" s="154" t="s">
        <v>96</v>
      </c>
      <c r="E180" s="144">
        <v>1</v>
      </c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</row>
    <row r="181" spans="1:16">
      <c r="A181" s="305"/>
      <c r="B181" s="314"/>
      <c r="C181" s="142">
        <v>1</v>
      </c>
      <c r="D181" s="143" t="s">
        <v>205</v>
      </c>
      <c r="E181" s="144">
        <v>1</v>
      </c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</row>
    <row r="182" spans="1:16">
      <c r="A182" s="305"/>
      <c r="B182" s="314"/>
      <c r="C182" s="142">
        <v>1</v>
      </c>
      <c r="D182" s="154" t="s">
        <v>96</v>
      </c>
      <c r="E182" s="144">
        <v>1</v>
      </c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</row>
    <row r="183" spans="1:16">
      <c r="A183" s="305"/>
      <c r="B183" s="314"/>
      <c r="C183" s="142">
        <v>1</v>
      </c>
      <c r="D183" s="154" t="s">
        <v>96</v>
      </c>
      <c r="E183" s="144">
        <v>1</v>
      </c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</row>
    <row r="184" spans="1:16">
      <c r="A184" s="305"/>
      <c r="B184" s="314"/>
      <c r="C184" s="142">
        <v>1</v>
      </c>
      <c r="D184" s="143" t="s">
        <v>205</v>
      </c>
      <c r="E184" s="144">
        <v>1</v>
      </c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</row>
    <row r="185" spans="1:16">
      <c r="A185" s="305"/>
      <c r="B185" s="314"/>
      <c r="C185" s="142">
        <v>1</v>
      </c>
      <c r="D185" s="143" t="s">
        <v>205</v>
      </c>
      <c r="E185" s="144">
        <v>1</v>
      </c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</row>
    <row r="186" spans="1:16">
      <c r="A186" s="305"/>
      <c r="B186" s="314"/>
      <c r="C186" s="142">
        <v>1</v>
      </c>
      <c r="D186" s="154" t="s">
        <v>96</v>
      </c>
      <c r="E186" s="144">
        <v>0</v>
      </c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</row>
    <row r="187" spans="1:16">
      <c r="A187" s="305"/>
      <c r="B187" s="314" t="s">
        <v>137</v>
      </c>
      <c r="C187" s="142">
        <v>1</v>
      </c>
      <c r="D187" s="154" t="s">
        <v>96</v>
      </c>
      <c r="E187" s="144">
        <v>0</v>
      </c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</row>
    <row r="188" spans="1:16">
      <c r="A188" s="305"/>
      <c r="B188" s="314"/>
      <c r="C188" s="142">
        <v>1</v>
      </c>
      <c r="D188" s="143" t="s">
        <v>205</v>
      </c>
      <c r="E188" s="144">
        <v>1</v>
      </c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</row>
    <row r="189" spans="1:16">
      <c r="A189" s="305"/>
      <c r="B189" s="314"/>
      <c r="C189" s="142">
        <v>1</v>
      </c>
      <c r="D189" s="151" t="s">
        <v>206</v>
      </c>
      <c r="E189" s="144">
        <v>0</v>
      </c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</row>
    <row r="190" spans="1:16">
      <c r="A190" s="305"/>
      <c r="B190" s="314"/>
      <c r="C190" s="142">
        <v>1</v>
      </c>
      <c r="D190" s="143" t="s">
        <v>205</v>
      </c>
      <c r="E190" s="144">
        <v>1</v>
      </c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</row>
    <row r="191" spans="1:16">
      <c r="A191" s="305"/>
      <c r="B191" s="314"/>
      <c r="C191" s="142">
        <v>1</v>
      </c>
      <c r="D191" s="143" t="s">
        <v>205</v>
      </c>
      <c r="E191" s="144">
        <v>1</v>
      </c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</row>
    <row r="192" spans="1:16">
      <c r="A192" s="305"/>
      <c r="B192" s="314"/>
      <c r="C192" s="142">
        <v>1</v>
      </c>
      <c r="D192" s="154" t="s">
        <v>96</v>
      </c>
      <c r="E192" s="144">
        <v>0</v>
      </c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</row>
    <row r="193" spans="1:16">
      <c r="A193" s="305"/>
      <c r="B193" s="314"/>
      <c r="C193" s="142">
        <v>1</v>
      </c>
      <c r="D193" s="154" t="s">
        <v>96</v>
      </c>
      <c r="E193" s="144">
        <v>1</v>
      </c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</row>
    <row r="194" spans="1:16">
      <c r="A194" s="305"/>
      <c r="B194" s="314"/>
      <c r="C194" s="142">
        <v>1</v>
      </c>
      <c r="D194" s="143" t="s">
        <v>205</v>
      </c>
      <c r="E194" s="144">
        <v>0</v>
      </c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</row>
    <row r="195" spans="1:16">
      <c r="A195" s="305"/>
      <c r="B195" s="314"/>
      <c r="C195" s="142">
        <v>1</v>
      </c>
      <c r="D195" s="143" t="s">
        <v>205</v>
      </c>
      <c r="E195" s="144">
        <v>1</v>
      </c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</row>
    <row r="196" spans="1:16">
      <c r="A196" s="305"/>
      <c r="B196" s="314"/>
      <c r="C196" s="142">
        <v>1</v>
      </c>
      <c r="D196" s="143" t="s">
        <v>205</v>
      </c>
      <c r="E196" s="144">
        <v>0</v>
      </c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</row>
    <row r="197" spans="1:16">
      <c r="A197" s="305"/>
      <c r="B197" s="314"/>
      <c r="C197" s="142">
        <v>1</v>
      </c>
      <c r="D197" s="143" t="s">
        <v>205</v>
      </c>
      <c r="E197" s="144">
        <v>1</v>
      </c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</row>
    <row r="198" spans="1:16">
      <c r="A198" s="305"/>
      <c r="B198" s="314"/>
      <c r="C198" s="142">
        <v>1</v>
      </c>
      <c r="D198" s="154" t="s">
        <v>96</v>
      </c>
      <c r="E198" s="144">
        <v>1</v>
      </c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</row>
    <row r="199" spans="1:16">
      <c r="A199" s="305"/>
      <c r="B199" s="314"/>
      <c r="C199" s="142">
        <v>1</v>
      </c>
      <c r="D199" s="143" t="s">
        <v>205</v>
      </c>
      <c r="E199" s="144">
        <v>1</v>
      </c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</row>
    <row r="200" spans="1:16">
      <c r="A200" s="305"/>
      <c r="B200" s="314" t="s">
        <v>138</v>
      </c>
      <c r="C200" s="142">
        <v>1</v>
      </c>
      <c r="D200" s="143" t="s">
        <v>205</v>
      </c>
      <c r="E200" s="144">
        <v>0</v>
      </c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</row>
    <row r="201" spans="1:16">
      <c r="A201" s="305"/>
      <c r="B201" s="314"/>
      <c r="C201" s="142">
        <v>1</v>
      </c>
      <c r="D201" s="143" t="s">
        <v>205</v>
      </c>
      <c r="E201" s="144">
        <v>1</v>
      </c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</row>
    <row r="202" spans="1:16">
      <c r="A202" s="305"/>
      <c r="B202" s="314"/>
      <c r="C202" s="142">
        <v>1</v>
      </c>
      <c r="D202" s="154" t="s">
        <v>96</v>
      </c>
      <c r="E202" s="144">
        <v>0</v>
      </c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</row>
    <row r="203" spans="1:16">
      <c r="A203" s="305"/>
      <c r="B203" s="314"/>
      <c r="C203" s="142">
        <v>1</v>
      </c>
      <c r="D203" s="143" t="s">
        <v>205</v>
      </c>
      <c r="E203" s="144">
        <v>1</v>
      </c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</row>
    <row r="204" spans="1:16">
      <c r="A204" s="305"/>
      <c r="B204" s="314"/>
      <c r="C204" s="142">
        <v>1</v>
      </c>
      <c r="D204" s="143" t="s">
        <v>205</v>
      </c>
      <c r="E204" s="144">
        <v>1</v>
      </c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</row>
    <row r="205" spans="1:16">
      <c r="A205" s="305"/>
      <c r="B205" s="314"/>
      <c r="C205" s="142">
        <v>1</v>
      </c>
      <c r="D205" s="143" t="s">
        <v>205</v>
      </c>
      <c r="E205" s="144">
        <v>1</v>
      </c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</row>
    <row r="206" spans="1:16">
      <c r="A206" s="305"/>
      <c r="B206" s="314"/>
      <c r="C206" s="142">
        <v>1</v>
      </c>
      <c r="D206" s="143" t="s">
        <v>205</v>
      </c>
      <c r="E206" s="144">
        <v>1</v>
      </c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</row>
    <row r="207" spans="1:16">
      <c r="A207" s="305"/>
      <c r="B207" s="314"/>
      <c r="C207" s="142">
        <v>1</v>
      </c>
      <c r="D207" s="151" t="s">
        <v>206</v>
      </c>
      <c r="E207" s="144">
        <v>0</v>
      </c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</row>
    <row r="208" spans="1:16">
      <c r="A208" s="305"/>
      <c r="B208" s="314"/>
      <c r="C208" s="142">
        <v>1</v>
      </c>
      <c r="D208" s="143" t="s">
        <v>205</v>
      </c>
      <c r="E208" s="144">
        <v>0</v>
      </c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</row>
    <row r="209" spans="1:16">
      <c r="A209" s="305"/>
      <c r="B209" s="314"/>
      <c r="C209" s="142">
        <v>1</v>
      </c>
      <c r="D209" s="143" t="s">
        <v>205</v>
      </c>
      <c r="E209" s="144">
        <v>1</v>
      </c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</row>
    <row r="210" spans="1:16">
      <c r="A210" s="305"/>
      <c r="B210" s="314"/>
      <c r="C210" s="142">
        <v>1</v>
      </c>
      <c r="D210" s="143" t="s">
        <v>205</v>
      </c>
      <c r="E210" s="144">
        <v>1</v>
      </c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</row>
    <row r="211" spans="1:16">
      <c r="A211" s="305"/>
      <c r="B211" s="314"/>
      <c r="C211" s="142">
        <v>1</v>
      </c>
      <c r="D211" s="143" t="s">
        <v>205</v>
      </c>
      <c r="E211" s="144">
        <v>0</v>
      </c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</row>
    <row r="212" spans="1:16">
      <c r="A212" s="305"/>
      <c r="B212" s="314"/>
      <c r="C212" s="142">
        <v>1</v>
      </c>
      <c r="D212" s="151" t="s">
        <v>206</v>
      </c>
      <c r="E212" s="144">
        <v>0</v>
      </c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</row>
    <row r="213" spans="1:16">
      <c r="A213" s="305"/>
      <c r="B213" s="314"/>
      <c r="C213" s="142">
        <v>1</v>
      </c>
      <c r="D213" s="143" t="s">
        <v>205</v>
      </c>
      <c r="E213" s="144">
        <v>1</v>
      </c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</row>
    <row r="214" spans="1:16">
      <c r="A214" s="305"/>
      <c r="B214" s="314"/>
      <c r="C214" s="142">
        <v>1</v>
      </c>
      <c r="D214" s="143" t="s">
        <v>205</v>
      </c>
      <c r="E214" s="144">
        <v>0</v>
      </c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</row>
    <row r="215" spans="1:16">
      <c r="A215" s="305"/>
      <c r="B215" s="314"/>
      <c r="C215" s="142">
        <v>1</v>
      </c>
      <c r="D215" s="143" t="s">
        <v>205</v>
      </c>
      <c r="E215" s="144">
        <v>0</v>
      </c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</row>
    <row r="216" spans="1:16">
      <c r="A216" s="305"/>
      <c r="B216" s="314"/>
      <c r="C216" s="142">
        <v>1</v>
      </c>
      <c r="D216" s="154" t="s">
        <v>96</v>
      </c>
      <c r="E216" s="144">
        <v>1</v>
      </c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</row>
    <row r="217" spans="1:16">
      <c r="A217" s="305"/>
      <c r="B217" s="314"/>
      <c r="C217" s="142">
        <v>1</v>
      </c>
      <c r="D217" s="143" t="s">
        <v>205</v>
      </c>
      <c r="E217" s="144">
        <v>0</v>
      </c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</row>
    <row r="218" spans="1:16">
      <c r="A218" s="305"/>
      <c r="B218" s="314"/>
      <c r="C218" s="142">
        <v>1</v>
      </c>
      <c r="D218" s="143" t="s">
        <v>205</v>
      </c>
      <c r="E218" s="144">
        <v>1</v>
      </c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</row>
    <row r="219" spans="1:16">
      <c r="A219" s="305"/>
      <c r="B219" s="314"/>
      <c r="C219" s="142">
        <v>1</v>
      </c>
      <c r="D219" s="154" t="s">
        <v>96</v>
      </c>
      <c r="E219" s="144">
        <v>1</v>
      </c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</row>
    <row r="220" spans="1:16">
      <c r="A220" s="305"/>
      <c r="B220" s="314"/>
      <c r="C220" s="142">
        <v>1</v>
      </c>
      <c r="D220" s="143" t="s">
        <v>205</v>
      </c>
      <c r="E220" s="144">
        <v>0</v>
      </c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</row>
    <row r="221" spans="1:16">
      <c r="A221" s="305"/>
      <c r="B221" s="314"/>
      <c r="C221" s="142">
        <v>1</v>
      </c>
      <c r="D221" s="143" t="s">
        <v>205</v>
      </c>
      <c r="E221" s="144">
        <v>0</v>
      </c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</row>
    <row r="222" spans="1:16">
      <c r="A222" s="305"/>
      <c r="B222" s="314"/>
      <c r="C222" s="142">
        <v>1</v>
      </c>
      <c r="D222" s="154" t="s">
        <v>96</v>
      </c>
      <c r="E222" s="144">
        <v>0</v>
      </c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</row>
    <row r="223" spans="1:16">
      <c r="A223" s="305"/>
      <c r="B223" s="314"/>
      <c r="C223" s="142">
        <v>1</v>
      </c>
      <c r="D223" s="143" t="s">
        <v>205</v>
      </c>
      <c r="E223" s="144">
        <v>0</v>
      </c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</row>
    <row r="224" spans="1:16">
      <c r="A224" s="305"/>
      <c r="B224" s="314"/>
      <c r="C224" s="142">
        <v>1</v>
      </c>
      <c r="D224" s="143" t="s">
        <v>205</v>
      </c>
      <c r="E224" s="144">
        <v>1</v>
      </c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</row>
    <row r="225" spans="1:16">
      <c r="A225" s="305"/>
      <c r="B225" s="314" t="s">
        <v>139</v>
      </c>
      <c r="C225" s="142">
        <v>1</v>
      </c>
      <c r="D225" s="154" t="s">
        <v>96</v>
      </c>
      <c r="E225" s="144">
        <v>1</v>
      </c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</row>
    <row r="226" spans="1:16">
      <c r="A226" s="305"/>
      <c r="B226" s="314"/>
      <c r="C226" s="142">
        <v>1</v>
      </c>
      <c r="D226" s="143" t="s">
        <v>205</v>
      </c>
      <c r="E226" s="144">
        <v>0</v>
      </c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</row>
    <row r="227" spans="1:16">
      <c r="A227" s="305"/>
      <c r="B227" s="314"/>
      <c r="C227" s="142">
        <v>1</v>
      </c>
      <c r="D227" s="151" t="s">
        <v>206</v>
      </c>
      <c r="E227" s="144">
        <v>0</v>
      </c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</row>
    <row r="228" spans="1:16">
      <c r="A228" s="305"/>
      <c r="B228" s="314"/>
      <c r="C228" s="142">
        <v>1</v>
      </c>
      <c r="D228" s="143" t="s">
        <v>205</v>
      </c>
      <c r="E228" s="144">
        <v>0</v>
      </c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</row>
    <row r="229" spans="1:16">
      <c r="A229" s="305"/>
      <c r="B229" s="314"/>
      <c r="C229" s="142">
        <v>1</v>
      </c>
      <c r="D229" s="143" t="s">
        <v>205</v>
      </c>
      <c r="E229" s="144">
        <v>1</v>
      </c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</row>
    <row r="230" spans="1:16">
      <c r="A230" s="305"/>
      <c r="B230" s="314"/>
      <c r="C230" s="142">
        <v>1</v>
      </c>
      <c r="D230" s="154" t="s">
        <v>96</v>
      </c>
      <c r="E230" s="144">
        <v>0</v>
      </c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</row>
    <row r="231" spans="1:16">
      <c r="A231" s="305"/>
      <c r="B231" s="314"/>
      <c r="C231" s="142">
        <v>1</v>
      </c>
      <c r="D231" s="143" t="s">
        <v>205</v>
      </c>
      <c r="E231" s="144">
        <v>1</v>
      </c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</row>
    <row r="232" spans="1:16">
      <c r="A232" s="305"/>
      <c r="B232" s="314"/>
      <c r="C232" s="142">
        <v>1</v>
      </c>
      <c r="D232" s="154" t="s">
        <v>96</v>
      </c>
      <c r="E232" s="144">
        <v>1</v>
      </c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</row>
    <row r="233" spans="1:16">
      <c r="A233" s="305"/>
      <c r="B233" s="314"/>
      <c r="C233" s="142">
        <v>1</v>
      </c>
      <c r="D233" s="154" t="s">
        <v>96</v>
      </c>
      <c r="E233" s="144">
        <v>0</v>
      </c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</row>
    <row r="234" spans="1:16">
      <c r="A234" s="305"/>
      <c r="B234" s="314"/>
      <c r="C234" s="142">
        <v>1</v>
      </c>
      <c r="D234" s="143" t="s">
        <v>205</v>
      </c>
      <c r="E234" s="144">
        <v>1</v>
      </c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</row>
    <row r="235" spans="1:16">
      <c r="A235" s="305"/>
      <c r="B235" s="314"/>
      <c r="C235" s="142">
        <v>1</v>
      </c>
      <c r="D235" s="151" t="s">
        <v>206</v>
      </c>
      <c r="E235" s="144">
        <v>0</v>
      </c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</row>
    <row r="236" spans="1:16">
      <c r="A236" s="305"/>
      <c r="B236" s="314"/>
      <c r="C236" s="142">
        <v>1</v>
      </c>
      <c r="D236" s="143" t="s">
        <v>205</v>
      </c>
      <c r="E236" s="144">
        <v>0</v>
      </c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</row>
    <row r="237" spans="1:16">
      <c r="A237" s="305"/>
      <c r="B237" s="314"/>
      <c r="C237" s="142">
        <v>1</v>
      </c>
      <c r="D237" s="143" t="s">
        <v>205</v>
      </c>
      <c r="E237" s="144">
        <v>0</v>
      </c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</row>
    <row r="238" spans="1:16">
      <c r="A238" s="305"/>
      <c r="B238" s="314"/>
      <c r="C238" s="142">
        <v>1</v>
      </c>
      <c r="D238" s="154" t="s">
        <v>96</v>
      </c>
      <c r="E238" s="144">
        <v>1</v>
      </c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</row>
    <row r="239" spans="1:16">
      <c r="A239" s="305"/>
      <c r="B239" s="314"/>
      <c r="C239" s="142">
        <v>1</v>
      </c>
      <c r="D239" s="143" t="s">
        <v>205</v>
      </c>
      <c r="E239" s="144">
        <v>0</v>
      </c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</row>
    <row r="240" spans="1:16">
      <c r="A240" s="305"/>
      <c r="B240" s="314"/>
      <c r="C240" s="142">
        <v>1</v>
      </c>
      <c r="D240" s="151" t="s">
        <v>206</v>
      </c>
      <c r="E240" s="144">
        <v>0</v>
      </c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</row>
    <row r="241" spans="1:16">
      <c r="A241" s="305"/>
      <c r="B241" s="314"/>
      <c r="C241" s="142">
        <v>1</v>
      </c>
      <c r="D241" s="143" t="s">
        <v>205</v>
      </c>
      <c r="E241" s="144">
        <v>0</v>
      </c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</row>
    <row r="242" spans="1:16">
      <c r="A242" s="305"/>
      <c r="B242" s="314"/>
      <c r="C242" s="142">
        <v>1</v>
      </c>
      <c r="D242" s="151" t="s">
        <v>206</v>
      </c>
      <c r="E242" s="144">
        <v>0</v>
      </c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</row>
    <row r="243" spans="1:16">
      <c r="A243" s="305"/>
      <c r="B243" s="314"/>
      <c r="C243" s="142">
        <v>1</v>
      </c>
      <c r="D243" s="143" t="s">
        <v>205</v>
      </c>
      <c r="E243" s="144">
        <v>1</v>
      </c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</row>
    <row r="244" spans="1:16">
      <c r="A244" s="305"/>
      <c r="B244" s="314"/>
      <c r="C244" s="142">
        <v>1</v>
      </c>
      <c r="D244" s="143" t="s">
        <v>205</v>
      </c>
      <c r="E244" s="144">
        <v>0</v>
      </c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</row>
    <row r="245" spans="1:16">
      <c r="A245" s="305"/>
      <c r="B245" s="314"/>
      <c r="C245" s="142">
        <v>1</v>
      </c>
      <c r="D245" s="143" t="s">
        <v>205</v>
      </c>
      <c r="E245" s="144">
        <v>1</v>
      </c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</row>
    <row r="246" spans="1:16">
      <c r="A246" s="305"/>
      <c r="B246" s="314"/>
      <c r="C246" s="142">
        <v>1</v>
      </c>
      <c r="D246" s="143" t="s">
        <v>205</v>
      </c>
      <c r="E246" s="144">
        <v>0</v>
      </c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</row>
    <row r="247" spans="1:16">
      <c r="A247" s="305"/>
      <c r="B247" s="314"/>
      <c r="C247" s="142">
        <v>1</v>
      </c>
      <c r="D247" s="151" t="s">
        <v>206</v>
      </c>
      <c r="E247" s="144">
        <v>0</v>
      </c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</row>
    <row r="248" spans="1:16">
      <c r="A248" s="305"/>
      <c r="B248" s="314"/>
      <c r="C248" s="142">
        <v>1</v>
      </c>
      <c r="D248" s="154" t="s">
        <v>96</v>
      </c>
      <c r="E248" s="144">
        <v>1</v>
      </c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</row>
    <row r="249" spans="1:16">
      <c r="A249" s="305"/>
      <c r="B249" s="314"/>
      <c r="C249" s="142">
        <v>1</v>
      </c>
      <c r="D249" s="143" t="s">
        <v>205</v>
      </c>
      <c r="E249" s="144">
        <v>0</v>
      </c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</row>
    <row r="250" spans="1:16">
      <c r="A250" s="305"/>
      <c r="B250" s="314"/>
      <c r="C250" s="142">
        <v>1</v>
      </c>
      <c r="D250" s="154" t="s">
        <v>96</v>
      </c>
      <c r="E250" s="144">
        <v>0</v>
      </c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</row>
    <row r="251" spans="1:16">
      <c r="A251" s="305"/>
      <c r="B251" s="314"/>
      <c r="C251" s="142">
        <v>1</v>
      </c>
      <c r="D251" s="143" t="s">
        <v>205</v>
      </c>
      <c r="E251" s="144">
        <v>0</v>
      </c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</row>
    <row r="252" spans="1:16">
      <c r="A252" s="305"/>
      <c r="B252" s="314"/>
      <c r="C252" s="142">
        <v>1</v>
      </c>
      <c r="D252" s="154" t="s">
        <v>96</v>
      </c>
      <c r="E252" s="144">
        <v>0</v>
      </c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</row>
    <row r="253" spans="1:16">
      <c r="A253" s="305"/>
      <c r="B253" s="314"/>
      <c r="C253" s="142">
        <v>1</v>
      </c>
      <c r="D253" s="151" t="s">
        <v>206</v>
      </c>
      <c r="E253" s="144">
        <v>0</v>
      </c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</row>
    <row r="254" spans="1:16">
      <c r="A254" s="305"/>
      <c r="B254" s="314"/>
      <c r="C254" s="142">
        <v>1</v>
      </c>
      <c r="D254" s="143" t="s">
        <v>205</v>
      </c>
      <c r="E254" s="144">
        <v>0</v>
      </c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</row>
    <row r="255" spans="1:16">
      <c r="A255" s="305"/>
      <c r="B255" s="314"/>
      <c r="C255" s="142">
        <v>1</v>
      </c>
      <c r="D255" s="143" t="s">
        <v>205</v>
      </c>
      <c r="E255" s="144">
        <v>1</v>
      </c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</row>
    <row r="256" spans="1:16">
      <c r="A256" s="305"/>
      <c r="B256" s="314"/>
      <c r="C256" s="142">
        <v>1</v>
      </c>
      <c r="D256" s="154" t="s">
        <v>96</v>
      </c>
      <c r="E256" s="144">
        <v>1</v>
      </c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</row>
    <row r="257" spans="1:16">
      <c r="A257" s="305"/>
      <c r="B257" s="314"/>
      <c r="C257" s="142">
        <v>1</v>
      </c>
      <c r="D257" s="143" t="s">
        <v>205</v>
      </c>
      <c r="E257" s="144">
        <v>1</v>
      </c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</row>
    <row r="258" spans="1:16">
      <c r="A258" s="305"/>
      <c r="B258" s="314"/>
      <c r="C258" s="142">
        <v>1</v>
      </c>
      <c r="D258" s="143" t="s">
        <v>205</v>
      </c>
      <c r="E258" s="144">
        <v>0</v>
      </c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</row>
    <row r="259" spans="1:16">
      <c r="A259" s="305"/>
      <c r="B259" s="314"/>
      <c r="C259" s="142">
        <v>1</v>
      </c>
      <c r="D259" s="151" t="s">
        <v>206</v>
      </c>
      <c r="E259" s="144">
        <v>0</v>
      </c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</row>
    <row r="260" spans="1:16">
      <c r="A260" s="305"/>
      <c r="B260" s="314"/>
      <c r="C260" s="142">
        <v>1</v>
      </c>
      <c r="D260" s="151" t="s">
        <v>206</v>
      </c>
      <c r="E260" s="144">
        <v>0</v>
      </c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</row>
    <row r="261" spans="1:16">
      <c r="A261" s="305"/>
      <c r="B261" s="314"/>
      <c r="C261" s="142">
        <v>1</v>
      </c>
      <c r="D261" s="143" t="s">
        <v>205</v>
      </c>
      <c r="E261" s="144">
        <v>0</v>
      </c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</row>
    <row r="262" spans="1:16">
      <c r="A262" s="305"/>
      <c r="B262" s="314"/>
      <c r="C262" s="142">
        <v>1</v>
      </c>
      <c r="D262" s="154" t="s">
        <v>96</v>
      </c>
      <c r="E262" s="144">
        <v>0</v>
      </c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</row>
    <row r="263" spans="1:16">
      <c r="A263" s="305"/>
      <c r="B263" s="314" t="s">
        <v>140</v>
      </c>
      <c r="C263" s="142">
        <v>1</v>
      </c>
      <c r="D263" s="143" t="s">
        <v>205</v>
      </c>
      <c r="E263" s="144">
        <v>0</v>
      </c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</row>
    <row r="264" spans="1:16">
      <c r="A264" s="305"/>
      <c r="B264" s="314"/>
      <c r="C264" s="142">
        <v>1</v>
      </c>
      <c r="D264" s="143" t="s">
        <v>205</v>
      </c>
      <c r="E264" s="144">
        <v>1</v>
      </c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</row>
    <row r="265" spans="1:16">
      <c r="A265" s="305"/>
      <c r="B265" s="314"/>
      <c r="C265" s="142">
        <v>1</v>
      </c>
      <c r="D265" s="143" t="s">
        <v>205</v>
      </c>
      <c r="E265" s="144">
        <v>1</v>
      </c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</row>
    <row r="266" spans="1:16">
      <c r="A266" s="305"/>
      <c r="B266" s="314"/>
      <c r="C266" s="142">
        <v>1</v>
      </c>
      <c r="D266" s="143" t="s">
        <v>205</v>
      </c>
      <c r="E266" s="144">
        <v>0</v>
      </c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</row>
    <row r="267" spans="1:16">
      <c r="A267" s="305"/>
      <c r="B267" s="314"/>
      <c r="C267" s="142">
        <v>1</v>
      </c>
      <c r="D267" s="154" t="s">
        <v>96</v>
      </c>
      <c r="E267" s="144">
        <v>0</v>
      </c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</row>
    <row r="268" spans="1:16">
      <c r="A268" s="305"/>
      <c r="B268" s="314"/>
      <c r="C268" s="142">
        <v>1</v>
      </c>
      <c r="D268" s="143" t="s">
        <v>205</v>
      </c>
      <c r="E268" s="144">
        <v>0</v>
      </c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</row>
    <row r="269" spans="1:16">
      <c r="A269" s="305"/>
      <c r="B269" s="314"/>
      <c r="C269" s="142">
        <v>1</v>
      </c>
      <c r="D269" s="154" t="s">
        <v>96</v>
      </c>
      <c r="E269" s="144">
        <v>1</v>
      </c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</row>
    <row r="270" spans="1:16">
      <c r="A270" s="305"/>
      <c r="B270" s="314"/>
      <c r="C270" s="142">
        <v>1</v>
      </c>
      <c r="D270" s="154" t="s">
        <v>96</v>
      </c>
      <c r="E270" s="144">
        <v>1</v>
      </c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</row>
    <row r="271" spans="1:16">
      <c r="A271" s="305"/>
      <c r="B271" s="314"/>
      <c r="C271" s="142">
        <v>1</v>
      </c>
      <c r="D271" s="151" t="s">
        <v>206</v>
      </c>
      <c r="E271" s="144">
        <v>0</v>
      </c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</row>
    <row r="272" spans="1:16">
      <c r="A272" s="305"/>
      <c r="B272" s="314"/>
      <c r="C272" s="142">
        <v>1</v>
      </c>
      <c r="D272" s="143" t="s">
        <v>205</v>
      </c>
      <c r="E272" s="144">
        <v>1</v>
      </c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</row>
    <row r="273" spans="1:16">
      <c r="A273" s="305"/>
      <c r="B273" s="314"/>
      <c r="C273" s="142">
        <v>1</v>
      </c>
      <c r="D273" s="143" t="s">
        <v>205</v>
      </c>
      <c r="E273" s="144">
        <v>0</v>
      </c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</row>
    <row r="274" spans="1:16">
      <c r="A274" s="305"/>
      <c r="B274" s="314"/>
      <c r="C274" s="142">
        <v>1</v>
      </c>
      <c r="D274" s="143" t="s">
        <v>205</v>
      </c>
      <c r="E274" s="144">
        <v>1</v>
      </c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</row>
    <row r="275" spans="1:16">
      <c r="A275" s="305"/>
      <c r="B275" s="314"/>
      <c r="C275" s="142">
        <v>1</v>
      </c>
      <c r="D275" s="143" t="s">
        <v>205</v>
      </c>
      <c r="E275" s="144">
        <v>0</v>
      </c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</row>
    <row r="276" spans="1:16">
      <c r="A276" s="305"/>
      <c r="B276" s="314"/>
      <c r="C276" s="142">
        <v>1</v>
      </c>
      <c r="D276" s="143" t="s">
        <v>205</v>
      </c>
      <c r="E276" s="144">
        <v>0</v>
      </c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</row>
    <row r="277" spans="1:16">
      <c r="A277" s="305"/>
      <c r="B277" s="314"/>
      <c r="C277" s="142">
        <v>1</v>
      </c>
      <c r="D277" s="154" t="s">
        <v>96</v>
      </c>
      <c r="E277" s="144">
        <v>1</v>
      </c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</row>
    <row r="278" spans="1:16">
      <c r="A278" s="305"/>
      <c r="B278" s="314"/>
      <c r="C278" s="142">
        <v>1</v>
      </c>
      <c r="D278" s="154" t="s">
        <v>96</v>
      </c>
      <c r="E278" s="144">
        <v>0</v>
      </c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</row>
    <row r="279" spans="1:16">
      <c r="A279" s="305"/>
      <c r="B279" s="314"/>
      <c r="C279" s="142">
        <v>1</v>
      </c>
      <c r="D279" s="143" t="s">
        <v>205</v>
      </c>
      <c r="E279" s="144">
        <v>0</v>
      </c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</row>
    <row r="280" spans="1:16">
      <c r="A280" s="305"/>
      <c r="B280" s="314"/>
      <c r="C280" s="142">
        <v>1</v>
      </c>
      <c r="D280" s="154" t="s">
        <v>96</v>
      </c>
      <c r="E280" s="144">
        <v>0</v>
      </c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</row>
    <row r="281" spans="1:16">
      <c r="A281" s="305"/>
      <c r="B281" s="314"/>
      <c r="C281" s="142">
        <v>1</v>
      </c>
      <c r="D281" s="151" t="s">
        <v>206</v>
      </c>
      <c r="E281" s="144">
        <v>0</v>
      </c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</row>
    <row r="282" spans="1:16">
      <c r="A282" s="305"/>
      <c r="B282" s="314"/>
      <c r="C282" s="142">
        <v>1</v>
      </c>
      <c r="D282" s="143" t="s">
        <v>205</v>
      </c>
      <c r="E282" s="144">
        <v>0</v>
      </c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</row>
    <row r="283" spans="1:16">
      <c r="A283" s="305"/>
      <c r="B283" s="314"/>
      <c r="C283" s="142">
        <v>1</v>
      </c>
      <c r="D283" s="143" t="s">
        <v>205</v>
      </c>
      <c r="E283" s="144">
        <v>1</v>
      </c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</row>
    <row r="284" spans="1:16">
      <c r="A284" s="305"/>
      <c r="B284" s="314"/>
      <c r="C284" s="142">
        <v>1</v>
      </c>
      <c r="D284" s="143" t="s">
        <v>205</v>
      </c>
      <c r="E284" s="144">
        <v>0</v>
      </c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</row>
    <row r="285" spans="1:16">
      <c r="A285" s="305"/>
      <c r="B285" s="314"/>
      <c r="C285" s="142">
        <v>1</v>
      </c>
      <c r="D285" s="154" t="s">
        <v>96</v>
      </c>
      <c r="E285" s="144">
        <v>0</v>
      </c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</row>
    <row r="286" spans="1:16">
      <c r="A286" s="305"/>
      <c r="B286" s="314"/>
      <c r="C286" s="142">
        <v>1</v>
      </c>
      <c r="D286" s="151" t="s">
        <v>206</v>
      </c>
      <c r="E286" s="144">
        <v>0</v>
      </c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</row>
    <row r="287" spans="1:16" ht="17" thickBot="1">
      <c r="A287" s="307"/>
      <c r="B287" s="315"/>
      <c r="C287" s="155">
        <v>1</v>
      </c>
      <c r="D287" s="156" t="s">
        <v>205</v>
      </c>
      <c r="E287" s="157">
        <v>1</v>
      </c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</row>
    <row r="288" spans="1:16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</row>
    <row r="289" spans="1:16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</row>
    <row r="290" spans="1:16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</row>
    <row r="291" spans="1:16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</row>
    <row r="292" spans="1:16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</row>
    <row r="293" spans="1:16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</row>
    <row r="294" spans="1:16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</row>
    <row r="295" spans="1:16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</row>
    <row r="296" spans="1:16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</row>
    <row r="297" spans="1:16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</row>
    <row r="298" spans="1:16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</row>
    <row r="299" spans="1:16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</row>
    <row r="300" spans="1:16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</row>
    <row r="301" spans="1:16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</row>
  </sheetData>
  <mergeCells count="18">
    <mergeCell ref="A6:A139"/>
    <mergeCell ref="B115:B125"/>
    <mergeCell ref="B126:B134"/>
    <mergeCell ref="B135:B139"/>
    <mergeCell ref="B140:B151"/>
    <mergeCell ref="B6:B13"/>
    <mergeCell ref="B14:B42"/>
    <mergeCell ref="B43:B68"/>
    <mergeCell ref="B69:B78"/>
    <mergeCell ref="B79:B88"/>
    <mergeCell ref="B89:B114"/>
    <mergeCell ref="B187:B199"/>
    <mergeCell ref="B200:B224"/>
    <mergeCell ref="B225:B262"/>
    <mergeCell ref="B263:B287"/>
    <mergeCell ref="A140:A287"/>
    <mergeCell ref="B152:B165"/>
    <mergeCell ref="B166:B18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C7CBC-8441-4535-8A27-0DAD5EA99609}">
  <dimension ref="A1:T31"/>
  <sheetViews>
    <sheetView workbookViewId="0">
      <selection activeCell="K16" sqref="K16"/>
    </sheetView>
  </sheetViews>
  <sheetFormatPr baseColWidth="10" defaultColWidth="8.83203125" defaultRowHeight="16"/>
  <cols>
    <col min="11" max="11" width="10.33203125" bestFit="1" customWidth="1"/>
  </cols>
  <sheetData>
    <row r="1" spans="1:20">
      <c r="A1" s="10" t="s">
        <v>118</v>
      </c>
      <c r="B1" s="10"/>
      <c r="C1" s="10"/>
      <c r="D1" s="10"/>
      <c r="E1" s="10"/>
      <c r="F1" s="10"/>
      <c r="G1" s="10"/>
      <c r="H1" s="10"/>
      <c r="I1" s="10"/>
    </row>
    <row r="2" spans="1:20">
      <c r="A2" s="10"/>
      <c r="B2" s="10"/>
      <c r="C2" s="10"/>
      <c r="D2" s="10"/>
      <c r="E2" s="10"/>
      <c r="F2" s="10"/>
      <c r="G2" s="10"/>
      <c r="H2" s="10"/>
      <c r="I2" s="10"/>
    </row>
    <row r="3" spans="1:20" ht="17" thickBot="1">
      <c r="A3" s="10"/>
      <c r="B3" s="10"/>
      <c r="C3" s="10"/>
      <c r="D3" s="10"/>
      <c r="E3" s="10"/>
      <c r="F3" s="10"/>
      <c r="G3" s="10"/>
      <c r="H3" s="10"/>
      <c r="I3" s="10"/>
    </row>
    <row r="4" spans="1:20" ht="17" thickBot="1">
      <c r="A4" s="10"/>
      <c r="B4" s="103" t="s">
        <v>119</v>
      </c>
      <c r="C4" s="104" t="s">
        <v>120</v>
      </c>
      <c r="D4" s="15" t="s">
        <v>126</v>
      </c>
      <c r="E4" s="104" t="s">
        <v>123</v>
      </c>
      <c r="F4" s="104" t="s">
        <v>121</v>
      </c>
      <c r="G4" s="104" t="s">
        <v>122</v>
      </c>
      <c r="H4" s="104" t="s">
        <v>124</v>
      </c>
      <c r="I4" s="105" t="s">
        <v>125</v>
      </c>
      <c r="L4" s="12"/>
    </row>
    <row r="5" spans="1:20">
      <c r="A5" s="10"/>
      <c r="B5" s="195">
        <v>0.61</v>
      </c>
      <c r="C5" s="191">
        <v>0.24</v>
      </c>
      <c r="D5" s="184">
        <v>-0.2</v>
      </c>
      <c r="E5" s="191">
        <v>-0.32</v>
      </c>
      <c r="F5" s="191">
        <v>-0.22</v>
      </c>
      <c r="G5" s="191">
        <v>-0.19</v>
      </c>
      <c r="H5" s="191">
        <v>-0.33</v>
      </c>
      <c r="I5" s="193">
        <v>-0.33</v>
      </c>
      <c r="K5" s="197" t="s">
        <v>10</v>
      </c>
      <c r="L5" s="11"/>
    </row>
    <row r="6" spans="1:20">
      <c r="A6" s="10"/>
      <c r="B6" s="196">
        <v>0.47</v>
      </c>
      <c r="C6" s="192">
        <v>0.09</v>
      </c>
      <c r="D6" s="185">
        <v>-0.22</v>
      </c>
      <c r="E6" s="192">
        <v>-0.25</v>
      </c>
      <c r="F6" s="192">
        <v>-0.17</v>
      </c>
      <c r="G6" s="192">
        <v>-0.23</v>
      </c>
      <c r="H6" s="192">
        <v>-0.32</v>
      </c>
      <c r="I6" s="194">
        <v>-0.26</v>
      </c>
      <c r="K6" s="198" t="s">
        <v>11</v>
      </c>
      <c r="L6" s="11"/>
      <c r="T6" s="12"/>
    </row>
    <row r="7" spans="1:20">
      <c r="A7" s="10"/>
      <c r="B7" s="196">
        <v>0.41</v>
      </c>
      <c r="C7" s="200">
        <v>0.47</v>
      </c>
      <c r="D7" s="185">
        <v>-0.17</v>
      </c>
      <c r="E7" s="192">
        <v>-0.11</v>
      </c>
      <c r="F7" s="192">
        <v>-0.33</v>
      </c>
      <c r="G7" s="200">
        <v>-0.08</v>
      </c>
      <c r="H7" s="192">
        <v>-0.25</v>
      </c>
      <c r="I7" s="194">
        <v>-0.16</v>
      </c>
      <c r="K7" s="235" t="s">
        <v>238</v>
      </c>
      <c r="L7" s="11"/>
      <c r="T7" s="11"/>
    </row>
    <row r="8" spans="1:20">
      <c r="A8" s="10"/>
      <c r="B8" s="196">
        <v>0.6</v>
      </c>
      <c r="C8" s="200">
        <v>0.32</v>
      </c>
      <c r="D8" s="188">
        <v>-0.17</v>
      </c>
      <c r="E8" s="192">
        <v>-0.3</v>
      </c>
      <c r="F8" s="192">
        <v>-0.39</v>
      </c>
      <c r="G8" s="200">
        <v>-0.18</v>
      </c>
      <c r="H8" s="192">
        <v>-0.32</v>
      </c>
      <c r="I8" s="202">
        <v>-0.19</v>
      </c>
      <c r="L8" s="11"/>
      <c r="T8" s="11"/>
    </row>
    <row r="9" spans="1:20">
      <c r="A9" s="10"/>
      <c r="B9" s="196">
        <v>0.43</v>
      </c>
      <c r="C9" s="200">
        <v>0.33</v>
      </c>
      <c r="D9" s="188">
        <v>-0.17</v>
      </c>
      <c r="E9" s="192">
        <v>-0.28999999999999998</v>
      </c>
      <c r="F9" s="192">
        <v>-0.28000000000000003</v>
      </c>
      <c r="G9" s="200">
        <v>-0.37</v>
      </c>
      <c r="H9" s="192">
        <v>-0.33</v>
      </c>
      <c r="I9" s="202">
        <v>-0.19</v>
      </c>
      <c r="L9" s="11"/>
      <c r="T9" s="11"/>
    </row>
    <row r="10" spans="1:20">
      <c r="A10" s="10"/>
      <c r="B10" s="196">
        <v>0.28000000000000003</v>
      </c>
      <c r="C10" s="200">
        <v>0.06</v>
      </c>
      <c r="D10" s="188">
        <v>-0.08</v>
      </c>
      <c r="E10" s="192">
        <v>-0.36</v>
      </c>
      <c r="F10" s="192">
        <v>-0.12</v>
      </c>
      <c r="G10" s="200">
        <v>-0.36</v>
      </c>
      <c r="H10" s="200">
        <v>-0.28000000000000003</v>
      </c>
      <c r="I10" s="202">
        <v>-0.17</v>
      </c>
      <c r="L10" s="11"/>
      <c r="T10" s="11"/>
    </row>
    <row r="11" spans="1:20">
      <c r="A11" s="10"/>
      <c r="B11" s="199">
        <v>0.64</v>
      </c>
      <c r="C11" s="237">
        <v>0.31</v>
      </c>
      <c r="D11" s="188">
        <v>0</v>
      </c>
      <c r="E11" s="192">
        <v>-0.35</v>
      </c>
      <c r="F11" s="200">
        <v>0</v>
      </c>
      <c r="G11" s="237">
        <v>-0.26</v>
      </c>
      <c r="H11" s="200">
        <v>-0.38</v>
      </c>
      <c r="I11" s="202">
        <v>0.03</v>
      </c>
      <c r="L11" s="11"/>
      <c r="T11" s="11"/>
    </row>
    <row r="12" spans="1:20">
      <c r="A12" s="10"/>
      <c r="B12" s="199">
        <v>0.57999999999999996</v>
      </c>
      <c r="C12" s="237">
        <v>0.2</v>
      </c>
      <c r="D12" s="188">
        <v>-0.2</v>
      </c>
      <c r="E12" s="192">
        <v>-0.11</v>
      </c>
      <c r="F12" s="200">
        <v>-0.21</v>
      </c>
      <c r="G12" s="237">
        <v>-0.24</v>
      </c>
      <c r="H12" s="200">
        <v>-0.37</v>
      </c>
      <c r="I12" s="238">
        <v>-0.39</v>
      </c>
      <c r="L12" s="11"/>
      <c r="T12" s="11"/>
    </row>
    <row r="13" spans="1:20">
      <c r="A13" s="10"/>
      <c r="B13" s="199">
        <v>0.6</v>
      </c>
      <c r="C13" s="237">
        <v>0.16</v>
      </c>
      <c r="D13" s="236">
        <v>-0.28000000000000003</v>
      </c>
      <c r="E13" s="200">
        <v>0.01</v>
      </c>
      <c r="F13" s="200">
        <v>0.1</v>
      </c>
      <c r="G13" s="237">
        <v>-0.27</v>
      </c>
      <c r="H13" s="200">
        <v>-0.31</v>
      </c>
      <c r="I13" s="238">
        <v>-0.31</v>
      </c>
      <c r="L13" s="11"/>
      <c r="T13" s="11"/>
    </row>
    <row r="14" spans="1:20">
      <c r="A14" s="10"/>
      <c r="B14" s="199">
        <v>0.28999999999999998</v>
      </c>
      <c r="C14" s="237">
        <v>0.1</v>
      </c>
      <c r="D14" s="236">
        <v>-0.26</v>
      </c>
      <c r="E14" s="200">
        <v>-0.25</v>
      </c>
      <c r="F14" s="200">
        <v>-0.13</v>
      </c>
      <c r="G14" s="237">
        <v>-0.32</v>
      </c>
      <c r="H14" s="200">
        <v>-0.31</v>
      </c>
      <c r="I14" s="238">
        <v>-0.2</v>
      </c>
      <c r="L14" s="11"/>
      <c r="T14" s="11"/>
    </row>
    <row r="15" spans="1:20">
      <c r="A15" s="10"/>
      <c r="B15" s="199">
        <v>0.37</v>
      </c>
      <c r="C15" s="237">
        <v>0.27</v>
      </c>
      <c r="D15" s="236">
        <v>-0.39</v>
      </c>
      <c r="E15" s="200">
        <v>-0.28999999999999998</v>
      </c>
      <c r="F15" s="200">
        <v>0.12</v>
      </c>
      <c r="G15" s="237">
        <v>-0.19</v>
      </c>
      <c r="H15" s="23"/>
      <c r="I15" s="238">
        <v>-0.37</v>
      </c>
      <c r="J15" s="11"/>
      <c r="K15" s="11"/>
      <c r="L15" s="11"/>
      <c r="T15" s="11"/>
    </row>
    <row r="16" spans="1:20">
      <c r="A16" s="10"/>
      <c r="B16" s="199">
        <v>0.23</v>
      </c>
      <c r="C16" s="237">
        <v>0.15</v>
      </c>
      <c r="D16" s="236">
        <v>-0.24</v>
      </c>
      <c r="E16" s="200">
        <v>-0.26</v>
      </c>
      <c r="F16" s="200">
        <v>-0.13</v>
      </c>
      <c r="G16" s="237">
        <v>-0.28999999999999998</v>
      </c>
      <c r="H16" s="23"/>
      <c r="I16" s="238">
        <v>-0.37</v>
      </c>
      <c r="J16" s="11"/>
      <c r="K16" s="11"/>
      <c r="L16" s="11"/>
      <c r="T16" s="11"/>
    </row>
    <row r="17" spans="1:20">
      <c r="A17" s="10"/>
      <c r="B17" s="6"/>
      <c r="C17" s="100"/>
      <c r="D17" s="236">
        <v>-0.26</v>
      </c>
      <c r="E17" s="200">
        <v>-0.27</v>
      </c>
      <c r="F17" s="200">
        <v>-0.26</v>
      </c>
      <c r="G17" s="237">
        <v>-0.22</v>
      </c>
      <c r="H17" s="23"/>
      <c r="I17" s="238">
        <v>-0.22</v>
      </c>
      <c r="J17" s="11"/>
      <c r="K17" s="11"/>
      <c r="L17" s="11"/>
      <c r="T17" s="11"/>
    </row>
    <row r="18" spans="1:20">
      <c r="A18" s="10"/>
      <c r="B18" s="6"/>
      <c r="C18" s="100"/>
      <c r="D18" s="236">
        <v>-0.32</v>
      </c>
      <c r="E18" s="200">
        <v>-0.34</v>
      </c>
      <c r="F18" s="23"/>
      <c r="G18" s="237">
        <v>-0.14000000000000001</v>
      </c>
      <c r="H18" s="23"/>
      <c r="I18" s="238">
        <v>-0.38</v>
      </c>
      <c r="J18" s="11"/>
      <c r="K18" s="11"/>
      <c r="L18" s="11"/>
      <c r="T18" s="11"/>
    </row>
    <row r="19" spans="1:20">
      <c r="A19" s="10"/>
      <c r="B19" s="6"/>
      <c r="C19" s="100"/>
      <c r="D19" s="236">
        <v>-0.22</v>
      </c>
      <c r="E19" s="200">
        <v>-0.23</v>
      </c>
      <c r="F19" s="23"/>
      <c r="G19" s="237">
        <v>-0.26</v>
      </c>
      <c r="H19" s="23"/>
      <c r="I19" s="238">
        <v>-0.11</v>
      </c>
      <c r="J19" s="11"/>
      <c r="K19" s="11"/>
      <c r="L19" s="11"/>
      <c r="T19" s="11"/>
    </row>
    <row r="20" spans="1:20">
      <c r="A20" s="10"/>
      <c r="B20" s="6"/>
      <c r="C20" s="100"/>
      <c r="D20" s="236">
        <v>-0.28999999999999998</v>
      </c>
      <c r="E20" s="200">
        <v>-0.46</v>
      </c>
      <c r="F20" s="100"/>
      <c r="G20" s="239">
        <v>-0.17</v>
      </c>
      <c r="H20" s="100"/>
      <c r="I20" s="238">
        <v>-0.27</v>
      </c>
      <c r="J20" s="11"/>
      <c r="K20" s="11"/>
      <c r="L20" s="11"/>
      <c r="T20" s="11"/>
    </row>
    <row r="21" spans="1:20" ht="17" thickBot="1">
      <c r="A21" s="10"/>
      <c r="B21" s="7"/>
      <c r="C21" s="101"/>
      <c r="D21" s="101"/>
      <c r="E21" s="201">
        <v>-0.39</v>
      </c>
      <c r="F21" s="101"/>
      <c r="G21" s="240">
        <v>-0.37</v>
      </c>
      <c r="H21" s="101"/>
      <c r="I21" s="102"/>
      <c r="J21" s="11"/>
      <c r="K21" s="11"/>
      <c r="L21" s="11"/>
    </row>
    <row r="22" spans="1:20">
      <c r="A22" s="10"/>
      <c r="B22" s="5"/>
      <c r="C22" s="5"/>
      <c r="D22" s="5"/>
      <c r="E22" s="5"/>
      <c r="F22" s="5"/>
      <c r="G22" s="5"/>
      <c r="H22" s="5"/>
      <c r="I22" s="5"/>
      <c r="J22" s="11"/>
      <c r="K22" s="11"/>
      <c r="L22" s="11"/>
    </row>
    <row r="23" spans="1:20">
      <c r="A23" s="10"/>
      <c r="B23" s="5"/>
      <c r="C23" s="5"/>
      <c r="D23" s="5"/>
      <c r="E23" s="5"/>
      <c r="F23" s="5"/>
      <c r="G23" s="5"/>
      <c r="H23" s="5"/>
      <c r="I23" s="5"/>
      <c r="J23" s="11"/>
      <c r="K23" s="11"/>
      <c r="L23" s="11"/>
    </row>
    <row r="24" spans="1:20">
      <c r="A24" s="10"/>
      <c r="B24" s="10"/>
      <c r="C24" s="10"/>
      <c r="D24" s="10"/>
      <c r="E24" s="10"/>
      <c r="F24" s="10"/>
      <c r="G24" s="10"/>
      <c r="H24" s="10"/>
      <c r="I24" s="10"/>
    </row>
    <row r="25" spans="1:20">
      <c r="A25" s="10"/>
      <c r="B25" s="10"/>
      <c r="C25" s="10"/>
      <c r="D25" s="10"/>
      <c r="E25" s="10"/>
      <c r="F25" s="10"/>
      <c r="G25" s="10"/>
      <c r="H25" s="10"/>
      <c r="I25" s="10"/>
    </row>
    <row r="26" spans="1:20">
      <c r="A26" s="10"/>
      <c r="B26" s="10"/>
      <c r="C26" s="10"/>
      <c r="D26" s="10"/>
      <c r="E26" s="10"/>
      <c r="F26" s="10"/>
      <c r="G26" s="10"/>
      <c r="H26" s="10"/>
      <c r="I26" s="10"/>
    </row>
    <row r="27" spans="1:20">
      <c r="A27" s="10"/>
      <c r="B27" s="10"/>
      <c r="C27" s="10"/>
      <c r="D27" s="10"/>
      <c r="E27" s="10"/>
      <c r="F27" s="10"/>
      <c r="G27" s="10"/>
      <c r="H27" s="10"/>
      <c r="I27" s="10"/>
    </row>
    <row r="28" spans="1:20">
      <c r="A28" s="10"/>
      <c r="B28" s="10"/>
      <c r="C28" s="10"/>
      <c r="D28" s="10"/>
      <c r="E28" s="10"/>
      <c r="F28" s="10"/>
      <c r="G28" s="10"/>
      <c r="H28" s="10"/>
      <c r="I28" s="10"/>
    </row>
    <row r="29" spans="1:20">
      <c r="A29" s="10"/>
      <c r="B29" s="10"/>
      <c r="C29" s="10"/>
      <c r="D29" s="10"/>
      <c r="E29" s="10"/>
      <c r="F29" s="10"/>
      <c r="G29" s="10"/>
      <c r="H29" s="10"/>
      <c r="I29" s="10"/>
    </row>
    <row r="30" spans="1:20">
      <c r="A30" s="10"/>
      <c r="B30" s="10"/>
      <c r="C30" s="10"/>
      <c r="D30" s="10"/>
      <c r="E30" s="10"/>
      <c r="F30" s="10"/>
      <c r="G30" s="10"/>
      <c r="H30" s="10"/>
      <c r="I30" s="10"/>
    </row>
    <row r="31" spans="1:20">
      <c r="A31" s="10"/>
      <c r="B31" s="10"/>
      <c r="C31" s="10"/>
      <c r="D31" s="10"/>
      <c r="E31" s="10"/>
      <c r="F31" s="10"/>
      <c r="G31" s="10"/>
      <c r="H31" s="10"/>
      <c r="I31" s="10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5E257-5242-47ED-9256-44992BAB38F5}">
  <dimension ref="A1:AA126"/>
  <sheetViews>
    <sheetView zoomScale="70" zoomScaleNormal="70" workbookViewId="0">
      <selection activeCell="AB4" sqref="AB4:AF12"/>
    </sheetView>
  </sheetViews>
  <sheetFormatPr baseColWidth="10" defaultColWidth="8.83203125" defaultRowHeight="16"/>
  <sheetData>
    <row r="1" spans="1:27">
      <c r="A1" s="10" t="s">
        <v>164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 ht="17" thickBo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ht="17" thickBot="1">
      <c r="A3" s="319" t="s">
        <v>165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1"/>
      <c r="N3" s="10"/>
      <c r="O3" s="319" t="s">
        <v>166</v>
      </c>
      <c r="P3" s="320"/>
      <c r="Q3" s="320"/>
      <c r="R3" s="320"/>
      <c r="S3" s="320"/>
      <c r="T3" s="320"/>
      <c r="U3" s="320"/>
      <c r="V3" s="320"/>
      <c r="W3" s="320"/>
      <c r="X3" s="320"/>
      <c r="Y3" s="320"/>
      <c r="Z3" s="320"/>
      <c r="AA3" s="321"/>
    </row>
    <row r="4" spans="1:27" ht="17" thickBot="1">
      <c r="A4" s="301" t="s">
        <v>163</v>
      </c>
      <c r="B4" s="302"/>
      <c r="C4" s="302"/>
      <c r="D4" s="302"/>
      <c r="E4" s="303"/>
      <c r="F4" s="318" t="s">
        <v>11</v>
      </c>
      <c r="G4" s="302"/>
      <c r="H4" s="302"/>
      <c r="I4" s="302"/>
      <c r="J4" s="302"/>
      <c r="K4" s="302"/>
      <c r="L4" s="302"/>
      <c r="M4" s="303"/>
      <c r="N4" s="10"/>
      <c r="O4" s="301" t="s">
        <v>163</v>
      </c>
      <c r="P4" s="302"/>
      <c r="Q4" s="302"/>
      <c r="R4" s="302"/>
      <c r="S4" s="303"/>
      <c r="T4" s="318" t="s">
        <v>11</v>
      </c>
      <c r="U4" s="302"/>
      <c r="V4" s="302"/>
      <c r="W4" s="302"/>
      <c r="X4" s="302"/>
      <c r="Y4" s="302"/>
      <c r="Z4" s="302"/>
      <c r="AA4" s="303"/>
    </row>
    <row r="5" spans="1:27" ht="17" thickBot="1">
      <c r="A5" s="32" t="s">
        <v>134</v>
      </c>
      <c r="B5" s="33" t="s">
        <v>135</v>
      </c>
      <c r="C5" s="33" t="s">
        <v>136</v>
      </c>
      <c r="D5" s="33" t="s">
        <v>137</v>
      </c>
      <c r="E5" s="51" t="s">
        <v>138</v>
      </c>
      <c r="F5" s="162" t="s">
        <v>134</v>
      </c>
      <c r="G5" s="33" t="s">
        <v>135</v>
      </c>
      <c r="H5" s="33" t="s">
        <v>136</v>
      </c>
      <c r="I5" s="33" t="s">
        <v>137</v>
      </c>
      <c r="J5" s="33" t="s">
        <v>138</v>
      </c>
      <c r="K5" s="33" t="s">
        <v>139</v>
      </c>
      <c r="L5" s="33" t="s">
        <v>140</v>
      </c>
      <c r="M5" s="51" t="s">
        <v>141</v>
      </c>
      <c r="N5" s="10"/>
      <c r="O5" s="32" t="s">
        <v>134</v>
      </c>
      <c r="P5" s="33" t="s">
        <v>135</v>
      </c>
      <c r="Q5" s="33" t="s">
        <v>136</v>
      </c>
      <c r="R5" s="33" t="s">
        <v>137</v>
      </c>
      <c r="S5" s="51" t="s">
        <v>138</v>
      </c>
      <c r="T5" s="162" t="s">
        <v>134</v>
      </c>
      <c r="U5" s="33" t="s">
        <v>135</v>
      </c>
      <c r="V5" s="33" t="s">
        <v>136</v>
      </c>
      <c r="W5" s="33" t="s">
        <v>137</v>
      </c>
      <c r="X5" s="33" t="s">
        <v>138</v>
      </c>
      <c r="Y5" s="33" t="s">
        <v>139</v>
      </c>
      <c r="Z5" s="33" t="s">
        <v>140</v>
      </c>
      <c r="AA5" s="51" t="s">
        <v>141</v>
      </c>
    </row>
    <row r="6" spans="1:27">
      <c r="A6" s="29">
        <v>0.749</v>
      </c>
      <c r="B6" s="23">
        <v>2.5999999999999999E-2</v>
      </c>
      <c r="C6" s="23">
        <v>0.159</v>
      </c>
      <c r="D6" s="53">
        <v>0</v>
      </c>
      <c r="E6" s="24">
        <v>0.26100000000000001</v>
      </c>
      <c r="F6" s="163">
        <v>0.219</v>
      </c>
      <c r="G6" s="53">
        <v>0.375</v>
      </c>
      <c r="H6" s="23">
        <v>0.247</v>
      </c>
      <c r="I6" s="53">
        <v>0.14399999999999999</v>
      </c>
      <c r="J6" s="53">
        <v>1.6E-2</v>
      </c>
      <c r="K6" s="23">
        <v>1E-3</v>
      </c>
      <c r="L6" s="53">
        <v>0.183</v>
      </c>
      <c r="M6" s="164">
        <v>0</v>
      </c>
      <c r="N6" s="10"/>
      <c r="O6" s="38">
        <v>0.105</v>
      </c>
      <c r="P6" s="19">
        <v>0.26500000000000001</v>
      </c>
      <c r="Q6" s="19">
        <v>0.159</v>
      </c>
      <c r="R6" s="19">
        <v>0.18099999999999999</v>
      </c>
      <c r="S6" s="20">
        <v>0.32</v>
      </c>
      <c r="T6" s="18">
        <v>0.128</v>
      </c>
      <c r="U6" s="19">
        <v>0.53500000000000003</v>
      </c>
      <c r="V6" s="19">
        <v>0</v>
      </c>
      <c r="W6" s="19">
        <v>0.56899999999999995</v>
      </c>
      <c r="X6" s="19">
        <v>0.18</v>
      </c>
      <c r="Y6" s="19">
        <v>6.2E-2</v>
      </c>
      <c r="Z6" s="19">
        <v>0.88800000000000001</v>
      </c>
      <c r="AA6" s="20">
        <v>0.59199999999999997</v>
      </c>
    </row>
    <row r="7" spans="1:27">
      <c r="A7" s="29">
        <v>4.3999999999999997E-2</v>
      </c>
      <c r="B7" s="23">
        <v>0.312</v>
      </c>
      <c r="C7" s="23">
        <v>0.08</v>
      </c>
      <c r="D7" s="53">
        <v>0.1</v>
      </c>
      <c r="E7" s="24">
        <v>0.16800000000000001</v>
      </c>
      <c r="F7" s="163">
        <v>0.22</v>
      </c>
      <c r="G7" s="53">
        <v>0.184</v>
      </c>
      <c r="H7" s="23">
        <v>0</v>
      </c>
      <c r="I7" s="53">
        <v>0.115</v>
      </c>
      <c r="J7" s="53">
        <v>0.04</v>
      </c>
      <c r="K7" s="23">
        <v>6.0999999999999999E-2</v>
      </c>
      <c r="L7" s="53">
        <v>0.31900000000000001</v>
      </c>
      <c r="M7" s="164">
        <v>0.121</v>
      </c>
      <c r="N7" s="10"/>
      <c r="O7" s="29">
        <v>3.4000000000000002E-2</v>
      </c>
      <c r="P7" s="23">
        <v>0.105</v>
      </c>
      <c r="Q7" s="23">
        <v>0.08</v>
      </c>
      <c r="R7" s="23">
        <v>1.4970000000000001</v>
      </c>
      <c r="S7" s="24">
        <v>0.48</v>
      </c>
      <c r="T7" s="22">
        <v>0.1</v>
      </c>
      <c r="U7" s="23">
        <v>0.46700000000000003</v>
      </c>
      <c r="V7" s="23">
        <v>0.26900000000000002</v>
      </c>
      <c r="W7" s="23">
        <v>0.498</v>
      </c>
      <c r="X7" s="23">
        <v>0.89600000000000002</v>
      </c>
      <c r="Y7" s="23">
        <v>3.5999999999999997E-2</v>
      </c>
      <c r="Z7" s="23">
        <v>0.48</v>
      </c>
      <c r="AA7" s="24">
        <v>0</v>
      </c>
    </row>
    <row r="8" spans="1:27">
      <c r="A8" s="29">
        <v>0</v>
      </c>
      <c r="B8" s="23">
        <v>2.1000000000000001E-2</v>
      </c>
      <c r="C8" s="23">
        <v>2.3E-2</v>
      </c>
      <c r="D8" s="53">
        <v>0.996</v>
      </c>
      <c r="E8" s="24">
        <v>0</v>
      </c>
      <c r="F8" s="163">
        <v>0.186</v>
      </c>
      <c r="G8" s="53">
        <v>2.5000000000000001E-2</v>
      </c>
      <c r="H8" s="23">
        <v>0.629</v>
      </c>
      <c r="I8" s="53">
        <v>0</v>
      </c>
      <c r="J8" s="53">
        <v>0.30199999999999999</v>
      </c>
      <c r="K8" s="23">
        <v>0.30199999999999999</v>
      </c>
      <c r="L8" s="53">
        <v>0.26800000000000002</v>
      </c>
      <c r="M8" s="164">
        <v>0.06</v>
      </c>
      <c r="N8" s="10"/>
      <c r="O8" s="29">
        <v>0.24399999999999999</v>
      </c>
      <c r="P8" s="23">
        <v>0.113</v>
      </c>
      <c r="Q8" s="23">
        <v>2.3E-2</v>
      </c>
      <c r="R8" s="23">
        <v>9.5000000000000001E-2</v>
      </c>
      <c r="S8" s="24">
        <v>0.53600000000000003</v>
      </c>
      <c r="T8" s="22">
        <v>0.38600000000000001</v>
      </c>
      <c r="U8" s="23">
        <v>0.186</v>
      </c>
      <c r="V8" s="23">
        <v>0.88900000000000001</v>
      </c>
      <c r="W8" s="23">
        <v>4.1000000000000002E-2</v>
      </c>
      <c r="X8" s="23">
        <v>3.5999999999999997E-2</v>
      </c>
      <c r="Y8" s="23">
        <v>0.23</v>
      </c>
      <c r="Z8" s="23">
        <v>9.6000000000000002E-2</v>
      </c>
      <c r="AA8" s="24">
        <v>0.5</v>
      </c>
    </row>
    <row r="9" spans="1:27">
      <c r="A9" s="29">
        <v>0.441</v>
      </c>
      <c r="B9" s="23">
        <v>0.14000000000000001</v>
      </c>
      <c r="C9" s="23">
        <v>0.441</v>
      </c>
      <c r="D9" s="53">
        <v>0.36599999999999999</v>
      </c>
      <c r="E9" s="24">
        <v>4.2999999999999997E-2</v>
      </c>
      <c r="F9" s="163">
        <v>6.5000000000000002E-2</v>
      </c>
      <c r="G9" s="53">
        <v>0.26400000000000001</v>
      </c>
      <c r="H9" s="23">
        <v>0.505</v>
      </c>
      <c r="I9" s="53">
        <v>0.22900000000000001</v>
      </c>
      <c r="J9" s="53">
        <v>0.128</v>
      </c>
      <c r="K9" s="23">
        <v>0.2</v>
      </c>
      <c r="L9" s="53">
        <v>0</v>
      </c>
      <c r="M9" s="164">
        <v>1.242</v>
      </c>
      <c r="N9" s="10"/>
      <c r="O9" s="29">
        <v>0.189</v>
      </c>
      <c r="P9" s="23">
        <v>0.121</v>
      </c>
      <c r="Q9" s="23">
        <v>0.441</v>
      </c>
      <c r="R9" s="23">
        <v>0.45500000000000002</v>
      </c>
      <c r="S9" s="24">
        <v>0</v>
      </c>
      <c r="T9" s="22">
        <v>6.6000000000000003E-2</v>
      </c>
      <c r="U9" s="23">
        <v>0.35399999999999998</v>
      </c>
      <c r="V9" s="23">
        <v>0.28899999999999998</v>
      </c>
      <c r="W9" s="23">
        <v>0.73399999999999999</v>
      </c>
      <c r="X9" s="23">
        <v>0.76</v>
      </c>
      <c r="Y9" s="23">
        <v>0.16200000000000001</v>
      </c>
      <c r="Z9" s="23">
        <v>0.44</v>
      </c>
      <c r="AA9" s="24">
        <v>0.95499999999999996</v>
      </c>
    </row>
    <row r="10" spans="1:27">
      <c r="A10" s="29">
        <v>0.31900000000000001</v>
      </c>
      <c r="B10" s="23">
        <v>0.121</v>
      </c>
      <c r="C10" s="23">
        <v>4.3999999999999997E-2</v>
      </c>
      <c r="D10" s="53">
        <v>0.44</v>
      </c>
      <c r="E10" s="24">
        <v>0.12</v>
      </c>
      <c r="F10" s="163">
        <v>6.0999999999999999E-2</v>
      </c>
      <c r="G10" s="53">
        <v>2.1000000000000001E-2</v>
      </c>
      <c r="H10" s="23">
        <v>0.222</v>
      </c>
      <c r="I10" s="53">
        <v>0.20300000000000001</v>
      </c>
      <c r="J10" s="53">
        <v>0.88</v>
      </c>
      <c r="K10" s="23">
        <v>0.14000000000000001</v>
      </c>
      <c r="L10" s="53">
        <v>0.151</v>
      </c>
      <c r="M10" s="164">
        <v>0.19500000000000001</v>
      </c>
      <c r="N10" s="10"/>
      <c r="O10" s="29">
        <v>0.26900000000000002</v>
      </c>
      <c r="P10" s="23">
        <v>0.10100000000000001</v>
      </c>
      <c r="Q10" s="23">
        <v>4.3999999999999997E-2</v>
      </c>
      <c r="R10" s="23">
        <v>4.8000000000000001E-2</v>
      </c>
      <c r="S10" s="24">
        <v>4.2000000000000003E-2</v>
      </c>
      <c r="T10" s="22">
        <v>0.26</v>
      </c>
      <c r="U10" s="23">
        <v>0</v>
      </c>
      <c r="V10" s="23">
        <v>1</v>
      </c>
      <c r="W10" s="23">
        <v>0.27100000000000002</v>
      </c>
      <c r="X10" s="23">
        <v>0.2</v>
      </c>
      <c r="Y10" s="23">
        <v>0.33400000000000002</v>
      </c>
      <c r="Z10" s="23">
        <v>0.26500000000000001</v>
      </c>
      <c r="AA10" s="24">
        <v>0.30399999999999999</v>
      </c>
    </row>
    <row r="11" spans="1:27">
      <c r="A11" s="29">
        <v>3.9E-2</v>
      </c>
      <c r="B11" s="23">
        <v>0.20300000000000001</v>
      </c>
      <c r="C11" s="23">
        <v>0.20599999999999999</v>
      </c>
      <c r="D11" s="53">
        <v>0</v>
      </c>
      <c r="E11" s="24">
        <v>0.13200000000000001</v>
      </c>
      <c r="F11" s="163">
        <v>0.26200000000000001</v>
      </c>
      <c r="G11" s="53">
        <v>0.54400000000000004</v>
      </c>
      <c r="H11" s="23">
        <v>0.69199999999999995</v>
      </c>
      <c r="I11" s="53">
        <v>0.11700000000000001</v>
      </c>
      <c r="J11" s="53">
        <v>0.81100000000000005</v>
      </c>
      <c r="K11" s="23">
        <v>0.32900000000000001</v>
      </c>
      <c r="L11" s="53">
        <v>0.03</v>
      </c>
      <c r="M11" s="164">
        <v>0.122</v>
      </c>
      <c r="N11" s="10"/>
      <c r="O11" s="29">
        <v>0.36</v>
      </c>
      <c r="P11" s="23">
        <v>0</v>
      </c>
      <c r="Q11" s="23">
        <v>0.20599999999999999</v>
      </c>
      <c r="R11" s="23">
        <v>0.371</v>
      </c>
      <c r="S11" s="24">
        <v>4.7E-2</v>
      </c>
      <c r="T11" s="22">
        <v>0.22600000000000001</v>
      </c>
      <c r="U11" s="23">
        <v>0.02</v>
      </c>
      <c r="V11" s="23">
        <v>0.32</v>
      </c>
      <c r="W11" s="23">
        <v>0.18099999999999999</v>
      </c>
      <c r="X11" s="23">
        <v>0.32</v>
      </c>
      <c r="Y11" s="23">
        <v>0.51</v>
      </c>
      <c r="Z11" s="23">
        <v>7.1999999999999995E-2</v>
      </c>
      <c r="AA11" s="24">
        <v>0.27900000000000003</v>
      </c>
    </row>
    <row r="12" spans="1:27">
      <c r="A12" s="29">
        <v>0.20100000000000001</v>
      </c>
      <c r="B12" s="23">
        <v>0.28899999999999998</v>
      </c>
      <c r="C12" s="23">
        <v>3.3000000000000002E-2</v>
      </c>
      <c r="D12" s="53">
        <v>0.161</v>
      </c>
      <c r="E12" s="24">
        <v>0.68</v>
      </c>
      <c r="F12" s="163">
        <v>0.58199999999999996</v>
      </c>
      <c r="G12" s="53">
        <v>7.0999999999999994E-2</v>
      </c>
      <c r="H12" s="23">
        <v>2.1000000000000001E-2</v>
      </c>
      <c r="I12" s="53">
        <v>0.45500000000000002</v>
      </c>
      <c r="J12" s="165">
        <v>2.2699999999999999E-4</v>
      </c>
      <c r="K12" s="23">
        <v>5.0999999999999997E-2</v>
      </c>
      <c r="L12" s="53">
        <v>5.5E-2</v>
      </c>
      <c r="M12" s="164">
        <v>0.71199999999999997</v>
      </c>
      <c r="N12" s="10"/>
      <c r="O12" s="29">
        <v>0.48599999999999999</v>
      </c>
      <c r="P12" s="23">
        <v>0</v>
      </c>
      <c r="Q12" s="23">
        <v>3.3000000000000002E-2</v>
      </c>
      <c r="R12" s="23">
        <v>0.23599999999999999</v>
      </c>
      <c r="S12" s="24">
        <v>6.3E-2</v>
      </c>
      <c r="T12" s="22">
        <v>0.10100000000000001</v>
      </c>
      <c r="U12" s="23">
        <v>0.19600000000000001</v>
      </c>
      <c r="V12" s="23">
        <v>0</v>
      </c>
      <c r="W12" s="23">
        <v>0.3</v>
      </c>
      <c r="X12" s="23">
        <v>0.78600000000000003</v>
      </c>
      <c r="Y12" s="23">
        <v>3.3000000000000002E-2</v>
      </c>
      <c r="Z12" s="23">
        <v>2.2629999999999999</v>
      </c>
      <c r="AA12" s="24">
        <v>0.44900000000000001</v>
      </c>
    </row>
    <row r="13" spans="1:27">
      <c r="A13" s="29">
        <v>0.108</v>
      </c>
      <c r="B13" s="23">
        <v>0.02</v>
      </c>
      <c r="C13" s="23">
        <v>0.30199999999999999</v>
      </c>
      <c r="D13" s="53">
        <v>0.748</v>
      </c>
      <c r="E13" s="24">
        <v>0.44</v>
      </c>
      <c r="F13" s="163">
        <v>9.6000000000000002E-2</v>
      </c>
      <c r="G13" s="53">
        <v>0.16</v>
      </c>
      <c r="H13" s="23">
        <v>0.18</v>
      </c>
      <c r="I13" s="53">
        <v>0.34100000000000003</v>
      </c>
      <c r="J13" s="53">
        <v>0</v>
      </c>
      <c r="K13" s="23">
        <v>0.182</v>
      </c>
      <c r="L13" s="53">
        <v>0.34200000000000003</v>
      </c>
      <c r="M13" s="164">
        <v>0.29499999999999998</v>
      </c>
      <c r="N13" s="10"/>
      <c r="O13" s="29">
        <v>0.22</v>
      </c>
      <c r="P13" s="23">
        <v>0.61099999999999999</v>
      </c>
      <c r="Q13" s="23">
        <v>0.30199999999999999</v>
      </c>
      <c r="R13" s="23">
        <v>0</v>
      </c>
      <c r="S13" s="24">
        <v>1.538</v>
      </c>
      <c r="T13" s="22">
        <v>0.28000000000000003</v>
      </c>
      <c r="U13" s="23">
        <v>0.46</v>
      </c>
      <c r="V13" s="23">
        <v>1.0840000000000001</v>
      </c>
      <c r="W13" s="23">
        <v>0</v>
      </c>
      <c r="X13" s="23">
        <v>1.7999999999999999E-2</v>
      </c>
      <c r="Y13" s="23">
        <v>0.27800000000000002</v>
      </c>
      <c r="Z13" s="23">
        <v>0</v>
      </c>
      <c r="AA13" s="24">
        <v>0.106</v>
      </c>
    </row>
    <row r="14" spans="1:27">
      <c r="A14" s="29">
        <v>0.61399999999999999</v>
      </c>
      <c r="B14" s="23">
        <v>0.16500000000000001</v>
      </c>
      <c r="C14" s="23">
        <v>0.27700000000000002</v>
      </c>
      <c r="D14" s="53">
        <v>0.23100000000000001</v>
      </c>
      <c r="E14" s="24">
        <v>0.96199999999999997</v>
      </c>
      <c r="F14" s="163">
        <v>0</v>
      </c>
      <c r="G14" s="53">
        <v>0.34799999999999998</v>
      </c>
      <c r="H14" s="23">
        <v>0.443</v>
      </c>
      <c r="I14" s="53">
        <v>0.26800000000000002</v>
      </c>
      <c r="J14" s="53">
        <v>0.38</v>
      </c>
      <c r="K14" s="23">
        <v>0.35399999999999998</v>
      </c>
      <c r="L14" s="53">
        <v>0</v>
      </c>
      <c r="M14" s="164">
        <v>8.9999999999999993E-3</v>
      </c>
      <c r="N14" s="10"/>
      <c r="O14" s="29">
        <v>0.08</v>
      </c>
      <c r="P14" s="23">
        <v>0.14099999999999999</v>
      </c>
      <c r="Q14" s="23">
        <v>0.27700000000000002</v>
      </c>
      <c r="R14" s="23">
        <v>0.06</v>
      </c>
      <c r="S14" s="24">
        <v>0.621</v>
      </c>
      <c r="T14" s="22">
        <v>8.3000000000000004E-2</v>
      </c>
      <c r="U14" s="23">
        <v>1.0640000000000001</v>
      </c>
      <c r="V14" s="23">
        <v>0.28100000000000003</v>
      </c>
      <c r="W14" s="23">
        <v>6.0999999999999999E-2</v>
      </c>
      <c r="X14" s="23">
        <v>0.221</v>
      </c>
      <c r="Y14" s="23">
        <v>0.59599999999999997</v>
      </c>
      <c r="Z14" s="23">
        <v>6.0999999999999999E-2</v>
      </c>
      <c r="AA14" s="24">
        <v>0.12</v>
      </c>
    </row>
    <row r="15" spans="1:27">
      <c r="A15" s="29">
        <v>0</v>
      </c>
      <c r="B15" s="23">
        <v>0</v>
      </c>
      <c r="C15" s="23">
        <v>0.33200000000000002</v>
      </c>
      <c r="D15" s="53">
        <v>0.51200000000000001</v>
      </c>
      <c r="E15" s="24">
        <v>0</v>
      </c>
      <c r="F15" s="163">
        <v>5.6000000000000001E-2</v>
      </c>
      <c r="G15" s="53">
        <v>0.249</v>
      </c>
      <c r="H15" s="23">
        <v>0.44</v>
      </c>
      <c r="I15" s="53">
        <v>0.10199999999999999</v>
      </c>
      <c r="J15" s="53">
        <v>0.13700000000000001</v>
      </c>
      <c r="K15" s="23">
        <v>0.45700000000000002</v>
      </c>
      <c r="L15" s="53">
        <v>0</v>
      </c>
      <c r="M15" s="164">
        <v>0.51400000000000001</v>
      </c>
      <c r="N15" s="10"/>
      <c r="O15" s="29">
        <v>0.45400000000000001</v>
      </c>
      <c r="P15" s="23">
        <v>0.39500000000000002</v>
      </c>
      <c r="Q15" s="23">
        <v>0.33200000000000002</v>
      </c>
      <c r="R15" s="23">
        <v>0.21299999999999999</v>
      </c>
      <c r="S15" s="24">
        <v>2.4E-2</v>
      </c>
      <c r="T15" s="22">
        <v>0</v>
      </c>
      <c r="U15" s="23">
        <v>0.08</v>
      </c>
      <c r="V15" s="23">
        <v>1.0109999999999999</v>
      </c>
      <c r="W15" s="23">
        <v>0.1</v>
      </c>
      <c r="X15" s="23">
        <v>0.14399999999999999</v>
      </c>
      <c r="Y15" s="23">
        <v>0.21099999999999999</v>
      </c>
      <c r="Z15" s="23">
        <v>0.57499999999999996</v>
      </c>
      <c r="AA15" s="24">
        <v>0.376</v>
      </c>
    </row>
    <row r="16" spans="1:27">
      <c r="A16" s="29">
        <v>0.193</v>
      </c>
      <c r="B16" s="23">
        <v>1.0429999999999999</v>
      </c>
      <c r="C16" s="23">
        <v>0.32600000000000001</v>
      </c>
      <c r="D16" s="53">
        <v>7.6999999999999999E-2</v>
      </c>
      <c r="E16" s="24">
        <v>0.02</v>
      </c>
      <c r="F16" s="163">
        <v>6.2E-2</v>
      </c>
      <c r="G16" s="23"/>
      <c r="H16" s="23">
        <v>0.24099999999999999</v>
      </c>
      <c r="I16" s="53">
        <v>0.43</v>
      </c>
      <c r="J16" s="53">
        <v>0.38100000000000001</v>
      </c>
      <c r="K16" s="23">
        <v>0.41699999999999998</v>
      </c>
      <c r="L16" s="53">
        <v>1.1299999999999999</v>
      </c>
      <c r="M16" s="164">
        <v>0.20599999999999999</v>
      </c>
      <c r="N16" s="10"/>
      <c r="O16" s="29">
        <v>0.17699999999999999</v>
      </c>
      <c r="P16" s="23">
        <v>0.19400000000000001</v>
      </c>
      <c r="Q16" s="23">
        <v>0.32600000000000001</v>
      </c>
      <c r="R16" s="23">
        <v>6.6000000000000003E-2</v>
      </c>
      <c r="S16" s="24">
        <v>0.11600000000000001</v>
      </c>
      <c r="T16" s="22">
        <v>0.2</v>
      </c>
      <c r="U16" s="23"/>
      <c r="V16" s="23">
        <v>0.20200000000000001</v>
      </c>
      <c r="W16" s="23">
        <v>0</v>
      </c>
      <c r="X16" s="23">
        <v>8.3000000000000004E-2</v>
      </c>
      <c r="Y16" s="23">
        <v>0.378</v>
      </c>
      <c r="Z16" s="23">
        <v>0.28999999999999998</v>
      </c>
      <c r="AA16" s="24">
        <v>0.371</v>
      </c>
    </row>
    <row r="17" spans="1:27">
      <c r="A17" s="29">
        <v>0</v>
      </c>
      <c r="B17" s="23">
        <v>2.1000000000000001E-2</v>
      </c>
      <c r="C17" s="23">
        <v>0.08</v>
      </c>
      <c r="D17" s="53">
        <v>0</v>
      </c>
      <c r="E17" s="24">
        <v>0</v>
      </c>
      <c r="F17" s="163">
        <v>0.34</v>
      </c>
      <c r="G17" s="23"/>
      <c r="H17" s="23">
        <v>0</v>
      </c>
      <c r="I17" s="53">
        <v>0.32</v>
      </c>
      <c r="J17" s="53">
        <v>0.16800000000000001</v>
      </c>
      <c r="K17" s="23">
        <v>0.498</v>
      </c>
      <c r="L17" s="53">
        <v>0</v>
      </c>
      <c r="M17" s="164">
        <v>0</v>
      </c>
      <c r="N17" s="10"/>
      <c r="O17" s="29">
        <v>0.20200000000000001</v>
      </c>
      <c r="P17" s="23">
        <v>0.41</v>
      </c>
      <c r="Q17" s="23">
        <v>0.08</v>
      </c>
      <c r="R17" s="23">
        <v>0.88</v>
      </c>
      <c r="S17" s="24">
        <v>0.64</v>
      </c>
      <c r="T17" s="22">
        <v>0.12</v>
      </c>
      <c r="U17" s="23"/>
      <c r="V17" s="23">
        <v>7.0000000000000001E-3</v>
      </c>
      <c r="W17" s="23">
        <v>0.25600000000000001</v>
      </c>
      <c r="X17" s="23">
        <v>0.39200000000000002</v>
      </c>
      <c r="Y17" s="23">
        <v>1.2569999999999999</v>
      </c>
      <c r="Z17" s="23">
        <v>2.1999999999999999E-2</v>
      </c>
      <c r="AA17" s="24">
        <v>0.34300000000000003</v>
      </c>
    </row>
    <row r="18" spans="1:27">
      <c r="A18" s="29">
        <v>0.14000000000000001</v>
      </c>
      <c r="B18" s="23">
        <v>0.105</v>
      </c>
      <c r="C18" s="23">
        <v>0.51700000000000002</v>
      </c>
      <c r="D18" s="53">
        <v>0.13</v>
      </c>
      <c r="E18" s="24">
        <v>0</v>
      </c>
      <c r="F18" s="163">
        <v>0.316</v>
      </c>
      <c r="G18" s="23"/>
      <c r="H18" s="23">
        <v>0</v>
      </c>
      <c r="I18" s="53">
        <v>0.58099999999999996</v>
      </c>
      <c r="J18" s="53">
        <v>0.02</v>
      </c>
      <c r="K18" s="23">
        <v>0.08</v>
      </c>
      <c r="L18" s="53">
        <v>0.81799999999999995</v>
      </c>
      <c r="M18" s="164">
        <v>0.29099999999999998</v>
      </c>
      <c r="N18" s="10"/>
      <c r="O18" s="29">
        <v>0.38300000000000001</v>
      </c>
      <c r="P18" s="23">
        <v>2.742</v>
      </c>
      <c r="Q18" s="23">
        <v>0.51700000000000002</v>
      </c>
      <c r="R18" s="23">
        <v>0.16700000000000001</v>
      </c>
      <c r="S18" s="24">
        <v>0.309</v>
      </c>
      <c r="T18" s="22">
        <v>0.155</v>
      </c>
      <c r="U18" s="23"/>
      <c r="V18" s="23">
        <v>6.0999999999999999E-2</v>
      </c>
      <c r="W18" s="23">
        <v>0.58499999999999996</v>
      </c>
      <c r="X18" s="23">
        <v>0.84499999999999997</v>
      </c>
      <c r="Y18" s="23">
        <v>0.70799999999999996</v>
      </c>
      <c r="Z18" s="23">
        <v>4.2000000000000003E-2</v>
      </c>
      <c r="AA18" s="24">
        <v>0.307</v>
      </c>
    </row>
    <row r="19" spans="1:27">
      <c r="A19" s="29">
        <v>8.1000000000000003E-2</v>
      </c>
      <c r="B19" s="23">
        <v>0.23899999999999999</v>
      </c>
      <c r="C19" s="23">
        <v>0.628</v>
      </c>
      <c r="D19" s="53">
        <v>0.26100000000000001</v>
      </c>
      <c r="E19" s="24">
        <v>0.21099999999999999</v>
      </c>
      <c r="F19" s="163">
        <v>2.1000000000000001E-2</v>
      </c>
      <c r="G19" s="23"/>
      <c r="H19" s="23">
        <v>0.313</v>
      </c>
      <c r="I19" s="53">
        <v>0.504</v>
      </c>
      <c r="J19" s="53">
        <v>0.34499999999999997</v>
      </c>
      <c r="K19" s="23">
        <v>0</v>
      </c>
      <c r="L19" s="53">
        <v>0.17299999999999999</v>
      </c>
      <c r="M19" s="164">
        <v>0.251</v>
      </c>
      <c r="N19" s="10"/>
      <c r="O19" s="29">
        <v>0.22500000000000001</v>
      </c>
      <c r="P19" s="23">
        <v>0.06</v>
      </c>
      <c r="Q19" s="23">
        <v>0.628</v>
      </c>
      <c r="R19" s="23">
        <v>1.294</v>
      </c>
      <c r="S19" s="24">
        <v>2.7E-2</v>
      </c>
      <c r="T19" s="22">
        <v>0.02</v>
      </c>
      <c r="U19" s="23"/>
      <c r="V19" s="23">
        <v>0</v>
      </c>
      <c r="W19" s="23">
        <v>0.52200000000000002</v>
      </c>
      <c r="X19" s="23">
        <v>2E-3</v>
      </c>
      <c r="Y19" s="23">
        <v>0.76200000000000001</v>
      </c>
      <c r="Z19" s="23">
        <v>0.10100000000000001</v>
      </c>
      <c r="AA19" s="24">
        <v>2.5000000000000001E-2</v>
      </c>
    </row>
    <row r="20" spans="1:27">
      <c r="A20" s="29">
        <v>0</v>
      </c>
      <c r="B20" s="23">
        <v>0.12</v>
      </c>
      <c r="C20" s="23">
        <v>0.13600000000000001</v>
      </c>
      <c r="D20" s="53">
        <v>1.046</v>
      </c>
      <c r="E20" s="24">
        <v>1.1890000000000001</v>
      </c>
      <c r="F20" s="163">
        <v>0</v>
      </c>
      <c r="G20" s="23"/>
      <c r="H20" s="23">
        <v>0.04</v>
      </c>
      <c r="I20" s="53">
        <v>0.06</v>
      </c>
      <c r="J20" s="53">
        <v>0.28399999999999997</v>
      </c>
      <c r="K20" s="23">
        <v>0.161</v>
      </c>
      <c r="L20" s="53">
        <v>0.25600000000000001</v>
      </c>
      <c r="M20" s="164">
        <v>1.002</v>
      </c>
      <c r="N20" s="10"/>
      <c r="O20" s="29">
        <v>0.1</v>
      </c>
      <c r="P20" s="23">
        <v>6.2E-2</v>
      </c>
      <c r="Q20" s="23">
        <v>0.13600000000000001</v>
      </c>
      <c r="R20" s="23">
        <v>0.28999999999999998</v>
      </c>
      <c r="S20" s="24">
        <v>0.10100000000000001</v>
      </c>
      <c r="T20" s="22">
        <v>0.52</v>
      </c>
      <c r="U20" s="23"/>
      <c r="V20" s="23">
        <v>0.2</v>
      </c>
      <c r="W20" s="23">
        <v>0.17100000000000001</v>
      </c>
      <c r="X20" s="23">
        <v>0.14499999999999999</v>
      </c>
      <c r="Y20" s="23">
        <v>0.498</v>
      </c>
      <c r="Z20" s="23">
        <v>1.84</v>
      </c>
      <c r="AA20" s="24">
        <v>8.3000000000000004E-2</v>
      </c>
    </row>
    <row r="21" spans="1:27">
      <c r="A21" s="29">
        <v>0.14000000000000001</v>
      </c>
      <c r="B21" s="23">
        <v>0.40500000000000003</v>
      </c>
      <c r="C21" s="23">
        <v>0.1</v>
      </c>
      <c r="D21" s="53">
        <v>0.03</v>
      </c>
      <c r="E21" s="24">
        <v>6.8000000000000005E-2</v>
      </c>
      <c r="F21" s="163">
        <v>0.246</v>
      </c>
      <c r="G21" s="23"/>
      <c r="H21" s="23">
        <v>0.84699999999999998</v>
      </c>
      <c r="I21" s="53">
        <v>0.128</v>
      </c>
      <c r="J21" s="53">
        <v>0.02</v>
      </c>
      <c r="K21" s="23"/>
      <c r="L21" s="53">
        <v>0.10199999999999999</v>
      </c>
      <c r="M21" s="164">
        <v>0.57199999999999995</v>
      </c>
      <c r="N21" s="10"/>
      <c r="O21" s="29">
        <v>0</v>
      </c>
      <c r="P21" s="23">
        <v>0.28000000000000003</v>
      </c>
      <c r="Q21" s="23">
        <v>0.1</v>
      </c>
      <c r="R21" s="23">
        <v>0.61</v>
      </c>
      <c r="S21" s="24">
        <v>0</v>
      </c>
      <c r="T21" s="22">
        <v>0.14499999999999999</v>
      </c>
      <c r="U21" s="23"/>
      <c r="V21" s="23">
        <v>8.4000000000000005E-2</v>
      </c>
      <c r="W21" s="23">
        <v>0.433</v>
      </c>
      <c r="X21" s="23">
        <v>0</v>
      </c>
      <c r="Y21" s="23"/>
      <c r="Z21" s="23">
        <v>0.104</v>
      </c>
      <c r="AA21" s="24">
        <v>0.10299999999999999</v>
      </c>
    </row>
    <row r="22" spans="1:27">
      <c r="A22" s="29">
        <v>0</v>
      </c>
      <c r="B22" s="23">
        <v>0.114</v>
      </c>
      <c r="C22" s="23">
        <v>0.108</v>
      </c>
      <c r="D22" s="53">
        <v>0</v>
      </c>
      <c r="E22" s="24">
        <v>0.28000000000000003</v>
      </c>
      <c r="F22" s="163">
        <v>0.08</v>
      </c>
      <c r="G22" s="23"/>
      <c r="H22" s="23">
        <v>0</v>
      </c>
      <c r="I22" s="53">
        <v>0</v>
      </c>
      <c r="J22" s="53">
        <v>0.47899999999999998</v>
      </c>
      <c r="K22" s="23"/>
      <c r="L22" s="53">
        <v>3.5000000000000003E-2</v>
      </c>
      <c r="M22" s="164">
        <v>0.59299999999999997</v>
      </c>
      <c r="N22" s="10"/>
      <c r="O22" s="166">
        <v>5.8749999999999998E-5</v>
      </c>
      <c r="P22" s="23">
        <v>0.191</v>
      </c>
      <c r="Q22" s="23">
        <v>0.108</v>
      </c>
      <c r="R22" s="23">
        <v>0.23300000000000001</v>
      </c>
      <c r="S22" s="24">
        <v>0.20499999999999999</v>
      </c>
      <c r="T22" s="22">
        <v>0.11700000000000001</v>
      </c>
      <c r="U22" s="23"/>
      <c r="V22" s="23">
        <v>3.3000000000000002E-2</v>
      </c>
      <c r="W22" s="23">
        <v>0.42499999999999999</v>
      </c>
      <c r="X22" s="23">
        <v>0.71599999999999997</v>
      </c>
      <c r="Y22" s="23"/>
      <c r="Z22" s="23">
        <v>1.431</v>
      </c>
      <c r="AA22" s="24">
        <v>0.34</v>
      </c>
    </row>
    <row r="23" spans="1:27">
      <c r="A23" s="29">
        <v>0</v>
      </c>
      <c r="B23" s="23">
        <v>0</v>
      </c>
      <c r="C23" s="23">
        <v>4.4999999999999998E-2</v>
      </c>
      <c r="D23" s="53">
        <v>2.8000000000000001E-2</v>
      </c>
      <c r="E23" s="24">
        <v>0.20799999999999999</v>
      </c>
      <c r="F23" s="163">
        <v>0.25600000000000001</v>
      </c>
      <c r="G23" s="23"/>
      <c r="H23" s="23">
        <v>0.52500000000000002</v>
      </c>
      <c r="I23" s="53">
        <v>0</v>
      </c>
      <c r="J23" s="53">
        <v>0</v>
      </c>
      <c r="K23" s="23"/>
      <c r="L23" s="53">
        <v>0.127</v>
      </c>
      <c r="M23" s="164">
        <v>6.6000000000000003E-2</v>
      </c>
      <c r="N23" s="10"/>
      <c r="O23" s="29">
        <v>4.4999999999999998E-2</v>
      </c>
      <c r="P23" s="23">
        <v>0.161</v>
      </c>
      <c r="Q23" s="23">
        <v>4.4999999999999998E-2</v>
      </c>
      <c r="R23" s="23">
        <v>0.27200000000000002</v>
      </c>
      <c r="S23" s="24">
        <v>0.06</v>
      </c>
      <c r="T23" s="22">
        <v>0</v>
      </c>
      <c r="U23" s="23"/>
      <c r="V23" s="23">
        <v>0.22</v>
      </c>
      <c r="W23" s="23">
        <v>0.66300000000000003</v>
      </c>
      <c r="X23" s="23">
        <v>0.26</v>
      </c>
      <c r="Y23" s="23"/>
      <c r="Z23" s="23">
        <v>1.58</v>
      </c>
      <c r="AA23" s="24">
        <v>6.0999999999999999E-2</v>
      </c>
    </row>
    <row r="24" spans="1:27">
      <c r="A24" s="29">
        <v>0.38900000000000001</v>
      </c>
      <c r="B24" s="23">
        <v>0.59</v>
      </c>
      <c r="C24" s="23">
        <v>0</v>
      </c>
      <c r="D24" s="53">
        <v>0</v>
      </c>
      <c r="E24" s="24">
        <v>9.2999999999999999E-2</v>
      </c>
      <c r="F24" s="163">
        <v>0.30399999999999999</v>
      </c>
      <c r="G24" s="23"/>
      <c r="H24" s="23">
        <v>0</v>
      </c>
      <c r="I24" s="53">
        <v>0.26</v>
      </c>
      <c r="J24" s="23"/>
      <c r="K24" s="23"/>
      <c r="L24" s="53">
        <v>0.42</v>
      </c>
      <c r="M24" s="164">
        <v>0.157</v>
      </c>
      <c r="N24" s="10"/>
      <c r="O24" s="29">
        <v>0.35899999999999999</v>
      </c>
      <c r="P24" s="23">
        <v>0.06</v>
      </c>
      <c r="Q24" s="23">
        <v>0</v>
      </c>
      <c r="R24" s="23">
        <v>0.77100000000000002</v>
      </c>
      <c r="S24" s="24">
        <v>0.24399999999999999</v>
      </c>
      <c r="T24" s="22">
        <v>0.16</v>
      </c>
      <c r="U24" s="23"/>
      <c r="V24" s="23">
        <v>0.02</v>
      </c>
      <c r="W24" s="23">
        <v>0.79400000000000004</v>
      </c>
      <c r="X24" s="23"/>
      <c r="Y24" s="23"/>
      <c r="Z24" s="23">
        <v>2.1150000000000002</v>
      </c>
      <c r="AA24" s="24">
        <v>0.39400000000000002</v>
      </c>
    </row>
    <row r="25" spans="1:27">
      <c r="A25" s="29">
        <v>0.32900000000000001</v>
      </c>
      <c r="B25" s="23">
        <v>6.7000000000000004E-2</v>
      </c>
      <c r="C25" s="23">
        <v>0</v>
      </c>
      <c r="D25" s="53">
        <v>0.27500000000000002</v>
      </c>
      <c r="E25" s="24">
        <v>7.8E-2</v>
      </c>
      <c r="F25" s="163">
        <v>0</v>
      </c>
      <c r="G25" s="23"/>
      <c r="H25" s="23">
        <v>2.3E-2</v>
      </c>
      <c r="I25" s="53">
        <v>0.39400000000000002</v>
      </c>
      <c r="J25" s="23"/>
      <c r="K25" s="23"/>
      <c r="L25" s="53">
        <v>0.51600000000000001</v>
      </c>
      <c r="M25" s="164">
        <v>0.161</v>
      </c>
      <c r="N25" s="10"/>
      <c r="O25" s="29">
        <v>8.1000000000000003E-2</v>
      </c>
      <c r="P25" s="23">
        <v>1.3720000000000001</v>
      </c>
      <c r="Q25" s="23">
        <v>0</v>
      </c>
      <c r="R25" s="23">
        <v>0.53500000000000003</v>
      </c>
      <c r="S25" s="24">
        <v>0.108</v>
      </c>
      <c r="T25" s="22">
        <v>0.161</v>
      </c>
      <c r="U25" s="23"/>
      <c r="V25" s="23">
        <v>0.122</v>
      </c>
      <c r="W25" s="23">
        <v>0.53300000000000003</v>
      </c>
      <c r="X25" s="23"/>
      <c r="Y25" s="23"/>
      <c r="Z25" s="23">
        <v>0.30199999999999999</v>
      </c>
      <c r="AA25" s="24">
        <v>0</v>
      </c>
    </row>
    <row r="26" spans="1:27">
      <c r="A26" s="29">
        <v>0.10100000000000001</v>
      </c>
      <c r="B26" s="23">
        <v>0</v>
      </c>
      <c r="C26" s="23">
        <v>0.56599999999999995</v>
      </c>
      <c r="D26" s="53">
        <v>0.26300000000000001</v>
      </c>
      <c r="E26" s="24">
        <v>0.16500000000000001</v>
      </c>
      <c r="F26" s="163">
        <v>0.25700000000000001</v>
      </c>
      <c r="G26" s="23"/>
      <c r="H26" s="23">
        <v>1.6E-2</v>
      </c>
      <c r="I26" s="53">
        <v>0.10199999999999999</v>
      </c>
      <c r="J26" s="23"/>
      <c r="K26" s="23"/>
      <c r="L26" s="53">
        <v>1.0029999999999999</v>
      </c>
      <c r="M26" s="164">
        <v>0</v>
      </c>
      <c r="N26" s="10"/>
      <c r="O26" s="29">
        <v>8.8999999999999996E-2</v>
      </c>
      <c r="P26" s="23">
        <v>0</v>
      </c>
      <c r="Q26" s="23">
        <v>0.56599999999999995</v>
      </c>
      <c r="R26" s="23">
        <v>0.52500000000000002</v>
      </c>
      <c r="S26" s="24">
        <v>0.32</v>
      </c>
      <c r="T26" s="22">
        <v>0.60699999999999998</v>
      </c>
      <c r="U26" s="23"/>
      <c r="V26" s="23">
        <v>0.35099999999999998</v>
      </c>
      <c r="W26" s="23">
        <v>0.06</v>
      </c>
      <c r="X26" s="23"/>
      <c r="Y26" s="23"/>
      <c r="Z26" s="23">
        <v>0.23899999999999999</v>
      </c>
      <c r="AA26" s="24">
        <v>0.84</v>
      </c>
    </row>
    <row r="27" spans="1:27">
      <c r="A27" s="29">
        <v>0.19</v>
      </c>
      <c r="B27" s="23">
        <v>0.39400000000000002</v>
      </c>
      <c r="C27" s="23">
        <v>0.2</v>
      </c>
      <c r="D27" s="53">
        <v>8.5999999999999993E-2</v>
      </c>
      <c r="E27" s="24">
        <v>0.314</v>
      </c>
      <c r="F27" s="163">
        <v>0.83099999999999996</v>
      </c>
      <c r="G27" s="23"/>
      <c r="H27" s="23">
        <v>0.04</v>
      </c>
      <c r="I27" s="53">
        <v>0.57399999999999995</v>
      </c>
      <c r="J27" s="23"/>
      <c r="K27" s="23"/>
      <c r="L27" s="53">
        <v>3.2000000000000001E-2</v>
      </c>
      <c r="M27" s="164">
        <v>8.1000000000000003E-2</v>
      </c>
      <c r="N27" s="10"/>
      <c r="O27" s="29">
        <v>0.25</v>
      </c>
      <c r="P27" s="23">
        <v>0.21099999999999999</v>
      </c>
      <c r="Q27" s="23">
        <v>0.2</v>
      </c>
      <c r="R27" s="23">
        <v>0.66</v>
      </c>
      <c r="S27" s="24">
        <v>0.24099999999999999</v>
      </c>
      <c r="T27" s="22">
        <v>0.80100000000000005</v>
      </c>
      <c r="U27" s="23"/>
      <c r="V27" s="23">
        <v>1.2609999999999999</v>
      </c>
      <c r="W27" s="23">
        <v>0.192</v>
      </c>
      <c r="X27" s="23"/>
      <c r="Y27" s="23"/>
      <c r="Z27" s="23">
        <v>0.35099999999999998</v>
      </c>
      <c r="AA27" s="24">
        <v>0.48399999999999999</v>
      </c>
    </row>
    <row r="28" spans="1:27">
      <c r="A28" s="29">
        <v>0</v>
      </c>
      <c r="B28" s="23">
        <v>0</v>
      </c>
      <c r="C28" s="23">
        <v>0.2</v>
      </c>
      <c r="D28" s="53">
        <v>0.38100000000000001</v>
      </c>
      <c r="E28" s="24">
        <v>0</v>
      </c>
      <c r="F28" s="22"/>
      <c r="G28" s="23"/>
      <c r="H28" s="23"/>
      <c r="I28" s="53">
        <v>0.441</v>
      </c>
      <c r="J28" s="23"/>
      <c r="K28" s="23"/>
      <c r="L28" s="53">
        <v>0.26300000000000001</v>
      </c>
      <c r="M28" s="164">
        <v>0.63700000000000001</v>
      </c>
      <c r="N28" s="10"/>
      <c r="O28" s="29">
        <v>0.33600000000000002</v>
      </c>
      <c r="P28" s="23">
        <v>0.23100000000000001</v>
      </c>
      <c r="Q28" s="23">
        <v>0.2</v>
      </c>
      <c r="R28" s="23">
        <v>0.46200000000000002</v>
      </c>
      <c r="S28" s="24">
        <v>0.02</v>
      </c>
      <c r="T28" s="22"/>
      <c r="U28" s="23"/>
      <c r="V28" s="23"/>
      <c r="W28" s="23">
        <v>0.1</v>
      </c>
      <c r="X28" s="23"/>
      <c r="Y28" s="23"/>
      <c r="Z28" s="23">
        <v>0</v>
      </c>
      <c r="AA28" s="24">
        <v>0.30399999999999999</v>
      </c>
    </row>
    <row r="29" spans="1:27">
      <c r="A29" s="29">
        <v>0.161</v>
      </c>
      <c r="B29" s="23">
        <v>0.24</v>
      </c>
      <c r="C29" s="23">
        <v>6.6000000000000003E-2</v>
      </c>
      <c r="D29" s="23"/>
      <c r="E29" s="24">
        <v>0.34699999999999998</v>
      </c>
      <c r="F29" s="22"/>
      <c r="G29" s="23"/>
      <c r="H29" s="23"/>
      <c r="I29" s="53">
        <v>0.22900000000000001</v>
      </c>
      <c r="J29" s="23"/>
      <c r="K29" s="23"/>
      <c r="L29" s="53">
        <v>0.127</v>
      </c>
      <c r="M29" s="164">
        <v>3.9E-2</v>
      </c>
      <c r="N29" s="10"/>
      <c r="O29" s="29">
        <v>0.20100000000000001</v>
      </c>
      <c r="P29" s="23">
        <v>0.14000000000000001</v>
      </c>
      <c r="Q29" s="23">
        <v>6.6000000000000003E-2</v>
      </c>
      <c r="R29" s="23"/>
      <c r="S29" s="24">
        <v>3.7999999999999999E-2</v>
      </c>
      <c r="T29" s="22"/>
      <c r="U29" s="23"/>
      <c r="V29" s="23"/>
      <c r="W29" s="23">
        <v>6.3E-2</v>
      </c>
      <c r="X29" s="23"/>
      <c r="Y29" s="23"/>
      <c r="Z29" s="23">
        <v>0.19500000000000001</v>
      </c>
      <c r="AA29" s="24">
        <v>0.186</v>
      </c>
    </row>
    <row r="30" spans="1:27">
      <c r="A30" s="29">
        <v>0</v>
      </c>
      <c r="B30" s="23">
        <v>0</v>
      </c>
      <c r="C30" s="23">
        <v>0.246</v>
      </c>
      <c r="D30" s="23"/>
      <c r="E30" s="24">
        <v>0.29499999999999998</v>
      </c>
      <c r="F30" s="22"/>
      <c r="G30" s="23"/>
      <c r="H30" s="23"/>
      <c r="I30" s="53">
        <v>0.35799999999999998</v>
      </c>
      <c r="J30" s="23"/>
      <c r="K30" s="23"/>
      <c r="L30" s="53">
        <v>0.16800000000000001</v>
      </c>
      <c r="M30" s="164">
        <v>6.6000000000000003E-2</v>
      </c>
      <c r="N30" s="10"/>
      <c r="O30" s="29">
        <v>5.2999999999999999E-2</v>
      </c>
      <c r="P30" s="23">
        <v>0.109</v>
      </c>
      <c r="Q30" s="23">
        <v>0.246</v>
      </c>
      <c r="R30" s="23"/>
      <c r="S30" s="24">
        <v>0.56999999999999995</v>
      </c>
      <c r="T30" s="22"/>
      <c r="U30" s="23"/>
      <c r="V30" s="23"/>
      <c r="W30" s="23">
        <v>9.1999999999999998E-2</v>
      </c>
      <c r="X30" s="23"/>
      <c r="Y30" s="23"/>
      <c r="Z30" s="23">
        <v>4.8000000000000001E-2</v>
      </c>
      <c r="AA30" s="24">
        <v>0.30599999999999999</v>
      </c>
    </row>
    <row r="31" spans="1:27">
      <c r="A31" s="29">
        <v>4.8000000000000001E-2</v>
      </c>
      <c r="B31" s="23">
        <v>0.104</v>
      </c>
      <c r="C31" s="23">
        <v>0.78300000000000003</v>
      </c>
      <c r="D31" s="23"/>
      <c r="E31" s="24">
        <v>0.06</v>
      </c>
      <c r="F31" s="22"/>
      <c r="G31" s="23"/>
      <c r="H31" s="23"/>
      <c r="I31" s="53">
        <v>0.45300000000000001</v>
      </c>
      <c r="J31" s="23"/>
      <c r="K31" s="23"/>
      <c r="L31" s="53">
        <v>1.7999999999999999E-2</v>
      </c>
      <c r="M31" s="164">
        <v>4.5999999999999999E-2</v>
      </c>
      <c r="N31" s="10"/>
      <c r="O31" s="29">
        <v>0.191</v>
      </c>
      <c r="P31" s="23">
        <v>0</v>
      </c>
      <c r="Q31" s="23">
        <v>0.78300000000000003</v>
      </c>
      <c r="R31" s="23"/>
      <c r="S31" s="24">
        <v>0</v>
      </c>
      <c r="T31" s="22"/>
      <c r="U31" s="23"/>
      <c r="V31" s="23"/>
      <c r="W31" s="23">
        <v>0.73199999999999998</v>
      </c>
      <c r="X31" s="23"/>
      <c r="Y31" s="23"/>
      <c r="Z31" s="23">
        <v>0.19400000000000001</v>
      </c>
      <c r="AA31" s="24">
        <v>8.7999999999999995E-2</v>
      </c>
    </row>
    <row r="32" spans="1:27">
      <c r="A32" s="29">
        <v>0.27900000000000003</v>
      </c>
      <c r="B32" s="23">
        <v>8.5999999999999993E-2</v>
      </c>
      <c r="C32" s="23">
        <v>0.10100000000000001</v>
      </c>
      <c r="D32" s="23"/>
      <c r="E32" s="24">
        <v>0.31</v>
      </c>
      <c r="F32" s="22"/>
      <c r="G32" s="23"/>
      <c r="H32" s="23"/>
      <c r="I32" s="53">
        <v>8.1000000000000003E-2</v>
      </c>
      <c r="J32" s="23"/>
      <c r="K32" s="23"/>
      <c r="L32" s="53">
        <v>8.4000000000000005E-2</v>
      </c>
      <c r="M32" s="164">
        <v>0.15</v>
      </c>
      <c r="N32" s="10"/>
      <c r="O32" s="29">
        <v>0.98399999999999999</v>
      </c>
      <c r="P32" s="23">
        <v>0.63800000000000001</v>
      </c>
      <c r="Q32" s="23">
        <v>0.10100000000000001</v>
      </c>
      <c r="R32" s="23"/>
      <c r="S32" s="24">
        <v>0.23200000000000001</v>
      </c>
      <c r="T32" s="22"/>
      <c r="U32" s="23"/>
      <c r="V32" s="23"/>
      <c r="W32" s="23">
        <v>0.34</v>
      </c>
      <c r="X32" s="23"/>
      <c r="Y32" s="23"/>
      <c r="Z32" s="23">
        <v>0.02</v>
      </c>
      <c r="AA32" s="24">
        <v>0</v>
      </c>
    </row>
    <row r="33" spans="1:27">
      <c r="A33" s="29"/>
      <c r="B33" s="23">
        <v>0.55000000000000004</v>
      </c>
      <c r="C33" s="23">
        <v>0.32200000000000001</v>
      </c>
      <c r="D33" s="23"/>
      <c r="E33" s="24">
        <v>9.4E-2</v>
      </c>
      <c r="F33" s="22"/>
      <c r="G33" s="23"/>
      <c r="H33" s="23"/>
      <c r="I33" s="53">
        <v>0</v>
      </c>
      <c r="J33" s="23"/>
      <c r="K33" s="23"/>
      <c r="L33" s="53">
        <v>0</v>
      </c>
      <c r="M33" s="164">
        <v>0.16</v>
      </c>
      <c r="N33" s="10"/>
      <c r="O33" s="29"/>
      <c r="P33" s="23">
        <v>0.26</v>
      </c>
      <c r="Q33" s="23">
        <v>0.32200000000000001</v>
      </c>
      <c r="R33" s="23"/>
      <c r="S33" s="24">
        <v>0.33700000000000002</v>
      </c>
      <c r="T33" s="22"/>
      <c r="U33" s="23"/>
      <c r="V33" s="23"/>
      <c r="W33" s="23">
        <v>0.184</v>
      </c>
      <c r="X33" s="23"/>
      <c r="Y33" s="23"/>
      <c r="Z33" s="23">
        <v>2.8000000000000001E-2</v>
      </c>
      <c r="AA33" s="24">
        <v>1.2E-2</v>
      </c>
    </row>
    <row r="34" spans="1:27">
      <c r="A34" s="29"/>
      <c r="B34" s="23">
        <v>0.125</v>
      </c>
      <c r="C34" s="23">
        <v>8.6999999999999994E-2</v>
      </c>
      <c r="D34" s="23"/>
      <c r="E34" s="24">
        <v>0</v>
      </c>
      <c r="F34" s="22"/>
      <c r="G34" s="23"/>
      <c r="H34" s="23"/>
      <c r="I34" s="53">
        <v>0.44</v>
      </c>
      <c r="J34" s="23"/>
      <c r="K34" s="23"/>
      <c r="L34" s="53">
        <v>0.54</v>
      </c>
      <c r="M34" s="164">
        <v>1.6E-2</v>
      </c>
      <c r="N34" s="10"/>
      <c r="O34" s="29"/>
      <c r="P34" s="23">
        <v>1.0209999999999999</v>
      </c>
      <c r="Q34" s="23">
        <v>8.6999999999999994E-2</v>
      </c>
      <c r="R34" s="23"/>
      <c r="S34" s="24">
        <v>0.14399999999999999</v>
      </c>
      <c r="T34" s="22"/>
      <c r="U34" s="23"/>
      <c r="V34" s="23"/>
      <c r="W34" s="23">
        <v>0.77800000000000002</v>
      </c>
      <c r="X34" s="23"/>
      <c r="Y34" s="23"/>
      <c r="Z34" s="23">
        <v>7.8E-2</v>
      </c>
      <c r="AA34" s="24">
        <v>0.501</v>
      </c>
    </row>
    <row r="35" spans="1:27">
      <c r="A35" s="29"/>
      <c r="B35" s="23">
        <v>0.129</v>
      </c>
      <c r="C35" s="23">
        <v>0.76400000000000001</v>
      </c>
      <c r="D35" s="23"/>
      <c r="E35" s="24"/>
      <c r="F35" s="22"/>
      <c r="G35" s="23"/>
      <c r="H35" s="23"/>
      <c r="I35" s="53">
        <v>0.02</v>
      </c>
      <c r="J35" s="23"/>
      <c r="K35" s="23"/>
      <c r="L35" s="53">
        <v>0.34</v>
      </c>
      <c r="M35" s="164">
        <v>1.7000000000000001E-2</v>
      </c>
      <c r="N35" s="10"/>
      <c r="O35" s="29"/>
      <c r="P35" s="23">
        <v>2.4159999999999999</v>
      </c>
      <c r="Q35" s="23">
        <v>0.76400000000000001</v>
      </c>
      <c r="R35" s="23"/>
      <c r="S35" s="24"/>
      <c r="T35" s="22"/>
      <c r="U35" s="23"/>
      <c r="V35" s="23"/>
      <c r="W35" s="23">
        <v>0.123</v>
      </c>
      <c r="X35" s="23"/>
      <c r="Y35" s="23"/>
      <c r="Z35" s="23">
        <v>0.88800000000000001</v>
      </c>
      <c r="AA35" s="24">
        <v>0.34599999999999997</v>
      </c>
    </row>
    <row r="36" spans="1:27">
      <c r="A36" s="29"/>
      <c r="B36" s="23"/>
      <c r="C36" s="23">
        <v>0.47399999999999998</v>
      </c>
      <c r="D36" s="23"/>
      <c r="E36" s="24"/>
      <c r="F36" s="22"/>
      <c r="G36" s="23"/>
      <c r="H36" s="23"/>
      <c r="I36" s="53">
        <v>0.51900000000000002</v>
      </c>
      <c r="J36" s="23"/>
      <c r="K36" s="23"/>
      <c r="L36" s="53">
        <v>0.57599999999999996</v>
      </c>
      <c r="M36" s="164">
        <v>4.2999999999999997E-2</v>
      </c>
      <c r="N36" s="10"/>
      <c r="O36" s="29"/>
      <c r="P36" s="23"/>
      <c r="Q36" s="23">
        <v>0.47399999999999998</v>
      </c>
      <c r="R36" s="23"/>
      <c r="S36" s="24"/>
      <c r="T36" s="22"/>
      <c r="U36" s="23"/>
      <c r="V36" s="23"/>
      <c r="W36" s="23">
        <v>0.122</v>
      </c>
      <c r="X36" s="23"/>
      <c r="Y36" s="23"/>
      <c r="Z36" s="23">
        <v>0</v>
      </c>
      <c r="AA36" s="24">
        <v>0</v>
      </c>
    </row>
    <row r="37" spans="1:27">
      <c r="A37" s="29"/>
      <c r="B37" s="23"/>
      <c r="C37" s="23">
        <v>0</v>
      </c>
      <c r="D37" s="23"/>
      <c r="E37" s="24"/>
      <c r="F37" s="22"/>
      <c r="G37" s="23"/>
      <c r="H37" s="23"/>
      <c r="I37" s="53">
        <v>0.30299999999999999</v>
      </c>
      <c r="J37" s="23"/>
      <c r="K37" s="23"/>
      <c r="L37" s="53">
        <v>0.54900000000000004</v>
      </c>
      <c r="M37" s="164">
        <v>0.4</v>
      </c>
      <c r="N37" s="10"/>
      <c r="O37" s="29"/>
      <c r="P37" s="23"/>
      <c r="Q37" s="23">
        <v>0</v>
      </c>
      <c r="R37" s="23"/>
      <c r="S37" s="24"/>
      <c r="T37" s="22"/>
      <c r="U37" s="23"/>
      <c r="V37" s="23"/>
      <c r="W37" s="23">
        <v>8.7999999999999995E-2</v>
      </c>
      <c r="X37" s="23"/>
      <c r="Y37" s="23"/>
      <c r="Z37" s="23">
        <v>0.04</v>
      </c>
      <c r="AA37" s="24">
        <v>0.3</v>
      </c>
    </row>
    <row r="38" spans="1:27">
      <c r="A38" s="29"/>
      <c r="B38" s="23"/>
      <c r="C38" s="23"/>
      <c r="D38" s="23"/>
      <c r="E38" s="24"/>
      <c r="F38" s="22"/>
      <c r="G38" s="23"/>
      <c r="H38" s="23"/>
      <c r="I38" s="53">
        <v>0.28399999999999997</v>
      </c>
      <c r="J38" s="23"/>
      <c r="K38" s="23"/>
      <c r="L38" s="53">
        <v>0.14000000000000001</v>
      </c>
      <c r="M38" s="164">
        <v>0.216</v>
      </c>
      <c r="N38" s="10"/>
      <c r="O38" s="29"/>
      <c r="P38" s="23"/>
      <c r="Q38" s="23"/>
      <c r="R38" s="23"/>
      <c r="S38" s="24"/>
      <c r="T38" s="22"/>
      <c r="U38" s="23"/>
      <c r="V38" s="23"/>
      <c r="W38" s="23">
        <v>0</v>
      </c>
      <c r="X38" s="23"/>
      <c r="Y38" s="23"/>
      <c r="Z38" s="23">
        <v>0.122</v>
      </c>
      <c r="AA38" s="24">
        <v>7.6999999999999999E-2</v>
      </c>
    </row>
    <row r="39" spans="1:27">
      <c r="A39" s="29"/>
      <c r="B39" s="23"/>
      <c r="C39" s="23"/>
      <c r="D39" s="23"/>
      <c r="E39" s="24"/>
      <c r="F39" s="22"/>
      <c r="G39" s="23"/>
      <c r="H39" s="23"/>
      <c r="I39" s="53">
        <v>0.307</v>
      </c>
      <c r="J39" s="23"/>
      <c r="K39" s="23"/>
      <c r="L39" s="53">
        <v>0.378</v>
      </c>
      <c r="M39" s="164">
        <v>0.108</v>
      </c>
      <c r="N39" s="10"/>
      <c r="O39" s="29"/>
      <c r="P39" s="23"/>
      <c r="Q39" s="23"/>
      <c r="R39" s="23"/>
      <c r="S39" s="24"/>
      <c r="T39" s="22"/>
      <c r="U39" s="23"/>
      <c r="V39" s="23"/>
      <c r="W39" s="23">
        <v>0.02</v>
      </c>
      <c r="X39" s="23"/>
      <c r="Y39" s="23"/>
      <c r="Z39" s="23">
        <v>0.54100000000000004</v>
      </c>
      <c r="AA39" s="24">
        <v>0</v>
      </c>
    </row>
    <row r="40" spans="1:27">
      <c r="A40" s="29"/>
      <c r="B40" s="23"/>
      <c r="C40" s="23"/>
      <c r="D40" s="23"/>
      <c r="E40" s="24"/>
      <c r="F40" s="22"/>
      <c r="G40" s="23"/>
      <c r="H40" s="23"/>
      <c r="I40" s="53">
        <v>0.63300000000000001</v>
      </c>
      <c r="J40" s="23"/>
      <c r="K40" s="23"/>
      <c r="L40" s="53">
        <v>0.35899999999999999</v>
      </c>
      <c r="M40" s="164">
        <v>3.7999999999999999E-2</v>
      </c>
      <c r="N40" s="10"/>
      <c r="O40" s="29"/>
      <c r="P40" s="23"/>
      <c r="Q40" s="23"/>
      <c r="R40" s="23"/>
      <c r="S40" s="24"/>
      <c r="T40" s="22"/>
      <c r="U40" s="23"/>
      <c r="V40" s="23"/>
      <c r="W40" s="23">
        <v>0.251</v>
      </c>
      <c r="X40" s="23"/>
      <c r="Y40" s="23"/>
      <c r="Z40" s="23">
        <v>1.8779999999999999</v>
      </c>
      <c r="AA40" s="24">
        <v>0.50900000000000001</v>
      </c>
    </row>
    <row r="41" spans="1:27">
      <c r="A41" s="29"/>
      <c r="B41" s="23"/>
      <c r="C41" s="23"/>
      <c r="D41" s="23"/>
      <c r="E41" s="24"/>
      <c r="F41" s="22"/>
      <c r="G41" s="23"/>
      <c r="H41" s="23"/>
      <c r="I41" s="53">
        <v>0.11700000000000001</v>
      </c>
      <c r="J41" s="23"/>
      <c r="K41" s="23"/>
      <c r="L41" s="23"/>
      <c r="M41" s="164">
        <v>5.8999999999999997E-2</v>
      </c>
      <c r="N41" s="10"/>
      <c r="O41" s="29"/>
      <c r="P41" s="23"/>
      <c r="Q41" s="23"/>
      <c r="R41" s="23"/>
      <c r="S41" s="24"/>
      <c r="T41" s="22"/>
      <c r="U41" s="23"/>
      <c r="V41" s="23"/>
      <c r="W41" s="23">
        <v>0.17</v>
      </c>
      <c r="X41" s="23"/>
      <c r="Y41" s="23"/>
      <c r="Z41" s="23"/>
      <c r="AA41" s="24">
        <v>0.223</v>
      </c>
    </row>
    <row r="42" spans="1:27">
      <c r="A42" s="29"/>
      <c r="B42" s="23"/>
      <c r="C42" s="23"/>
      <c r="D42" s="23"/>
      <c r="E42" s="24"/>
      <c r="F42" s="22"/>
      <c r="G42" s="23"/>
      <c r="H42" s="23"/>
      <c r="I42" s="53">
        <v>0.08</v>
      </c>
      <c r="J42" s="23"/>
      <c r="K42" s="23"/>
      <c r="L42" s="23"/>
      <c r="M42" s="164">
        <v>0</v>
      </c>
      <c r="N42" s="10"/>
      <c r="O42" s="29"/>
      <c r="P42" s="23"/>
      <c r="Q42" s="23"/>
      <c r="R42" s="23"/>
      <c r="S42" s="24"/>
      <c r="T42" s="22"/>
      <c r="U42" s="23"/>
      <c r="V42" s="23"/>
      <c r="W42" s="23">
        <v>0.45700000000000002</v>
      </c>
      <c r="X42" s="23"/>
      <c r="Y42" s="23"/>
      <c r="Z42" s="23"/>
      <c r="AA42" s="24">
        <v>4.4999999999999998E-2</v>
      </c>
    </row>
    <row r="43" spans="1:27">
      <c r="A43" s="29"/>
      <c r="B43" s="23"/>
      <c r="C43" s="23"/>
      <c r="D43" s="23"/>
      <c r="E43" s="24"/>
      <c r="F43" s="22"/>
      <c r="G43" s="23"/>
      <c r="H43" s="23"/>
      <c r="I43" s="53">
        <v>0.42</v>
      </c>
      <c r="J43" s="23"/>
      <c r="K43" s="23"/>
      <c r="L43" s="23"/>
      <c r="M43" s="164">
        <v>0.78</v>
      </c>
      <c r="N43" s="10"/>
      <c r="O43" s="29"/>
      <c r="P43" s="23"/>
      <c r="Q43" s="23"/>
      <c r="R43" s="23"/>
      <c r="S43" s="24"/>
      <c r="T43" s="22"/>
      <c r="U43" s="23"/>
      <c r="V43" s="23"/>
      <c r="W43" s="23">
        <v>9.5000000000000001E-2</v>
      </c>
      <c r="X43" s="23"/>
      <c r="Y43" s="23"/>
      <c r="Z43" s="23"/>
      <c r="AA43" s="24">
        <v>1.1919999999999999</v>
      </c>
    </row>
    <row r="44" spans="1:27">
      <c r="A44" s="29"/>
      <c r="B44" s="23"/>
      <c r="C44" s="23"/>
      <c r="D44" s="23"/>
      <c r="E44" s="24"/>
      <c r="F44" s="22"/>
      <c r="G44" s="23"/>
      <c r="H44" s="23"/>
      <c r="I44" s="53">
        <v>0.16</v>
      </c>
      <c r="J44" s="23"/>
      <c r="K44" s="23"/>
      <c r="L44" s="23"/>
      <c r="M44" s="164">
        <v>0.24299999999999999</v>
      </c>
      <c r="N44" s="10"/>
      <c r="O44" s="29"/>
      <c r="P44" s="23"/>
      <c r="Q44" s="23"/>
      <c r="R44" s="23"/>
      <c r="S44" s="24"/>
      <c r="T44" s="22"/>
      <c r="U44" s="23"/>
      <c r="V44" s="23"/>
      <c r="W44" s="23">
        <v>0.2</v>
      </c>
      <c r="X44" s="23"/>
      <c r="Y44" s="23"/>
      <c r="Z44" s="23"/>
      <c r="AA44" s="24">
        <v>0.29399999999999998</v>
      </c>
    </row>
    <row r="45" spans="1:27">
      <c r="A45" s="29"/>
      <c r="B45" s="23"/>
      <c r="C45" s="23"/>
      <c r="D45" s="23"/>
      <c r="E45" s="24"/>
      <c r="F45" s="22"/>
      <c r="G45" s="23"/>
      <c r="H45" s="23"/>
      <c r="I45" s="53">
        <v>0.245</v>
      </c>
      <c r="J45" s="23"/>
      <c r="K45" s="23"/>
      <c r="L45" s="23"/>
      <c r="M45" s="164">
        <v>0.14699999999999999</v>
      </c>
      <c r="N45" s="10"/>
      <c r="O45" s="29"/>
      <c r="P45" s="23"/>
      <c r="Q45" s="23"/>
      <c r="R45" s="23"/>
      <c r="S45" s="24"/>
      <c r="T45" s="22"/>
      <c r="U45" s="23"/>
      <c r="V45" s="23"/>
      <c r="W45" s="23">
        <v>0</v>
      </c>
      <c r="X45" s="23"/>
      <c r="Y45" s="23"/>
      <c r="Z45" s="23"/>
      <c r="AA45" s="24">
        <v>0.34499999999999997</v>
      </c>
    </row>
    <row r="46" spans="1:27">
      <c r="A46" s="29"/>
      <c r="B46" s="23"/>
      <c r="C46" s="23"/>
      <c r="D46" s="23"/>
      <c r="E46" s="24"/>
      <c r="F46" s="22"/>
      <c r="G46" s="23"/>
      <c r="H46" s="23"/>
      <c r="I46" s="53">
        <v>0.26</v>
      </c>
      <c r="J46" s="23"/>
      <c r="K46" s="23"/>
      <c r="L46" s="23"/>
      <c r="M46" s="164">
        <v>0</v>
      </c>
      <c r="N46" s="10"/>
      <c r="O46" s="29"/>
      <c r="P46" s="23"/>
      <c r="Q46" s="23"/>
      <c r="R46" s="23"/>
      <c r="S46" s="24"/>
      <c r="T46" s="22"/>
      <c r="U46" s="23"/>
      <c r="V46" s="23"/>
      <c r="W46" s="23">
        <v>0.17599999999999999</v>
      </c>
      <c r="X46" s="23"/>
      <c r="Y46" s="23"/>
      <c r="Z46" s="23"/>
      <c r="AA46" s="24">
        <v>0</v>
      </c>
    </row>
    <row r="47" spans="1:27">
      <c r="A47" s="29"/>
      <c r="B47" s="23"/>
      <c r="C47" s="23"/>
      <c r="D47" s="23"/>
      <c r="E47" s="24"/>
      <c r="F47" s="22"/>
      <c r="G47" s="23"/>
      <c r="H47" s="23"/>
      <c r="I47" s="53">
        <v>0.10199999999999999</v>
      </c>
      <c r="J47" s="23"/>
      <c r="K47" s="23"/>
      <c r="L47" s="23"/>
      <c r="M47" s="164">
        <v>0</v>
      </c>
      <c r="N47" s="10"/>
      <c r="O47" s="29"/>
      <c r="P47" s="23"/>
      <c r="Q47" s="23"/>
      <c r="R47" s="23"/>
      <c r="S47" s="24"/>
      <c r="T47" s="22"/>
      <c r="U47" s="23"/>
      <c r="V47" s="23"/>
      <c r="W47" s="23">
        <v>2.5000000000000001E-2</v>
      </c>
      <c r="X47" s="23"/>
      <c r="Y47" s="23"/>
      <c r="Z47" s="23"/>
      <c r="AA47" s="24">
        <v>0.14299999999999999</v>
      </c>
    </row>
    <row r="48" spans="1:27">
      <c r="A48" s="29"/>
      <c r="B48" s="23"/>
      <c r="C48" s="23"/>
      <c r="D48" s="23"/>
      <c r="E48" s="24"/>
      <c r="F48" s="22"/>
      <c r="G48" s="23"/>
      <c r="H48" s="23"/>
      <c r="I48" s="53">
        <v>0.21299999999999999</v>
      </c>
      <c r="J48" s="23"/>
      <c r="K48" s="23"/>
      <c r="L48" s="23"/>
      <c r="M48" s="164">
        <v>0</v>
      </c>
      <c r="N48" s="10"/>
      <c r="O48" s="29"/>
      <c r="P48" s="23"/>
      <c r="Q48" s="23"/>
      <c r="R48" s="23"/>
      <c r="S48" s="24"/>
      <c r="T48" s="22"/>
      <c r="U48" s="23"/>
      <c r="V48" s="23"/>
      <c r="W48" s="23">
        <v>0</v>
      </c>
      <c r="X48" s="23"/>
      <c r="Y48" s="23"/>
      <c r="Z48" s="23"/>
      <c r="AA48" s="24">
        <v>0.08</v>
      </c>
    </row>
    <row r="49" spans="1:27">
      <c r="A49" s="29"/>
      <c r="B49" s="23"/>
      <c r="C49" s="23"/>
      <c r="D49" s="23"/>
      <c r="E49" s="24"/>
      <c r="F49" s="22"/>
      <c r="G49" s="23"/>
      <c r="H49" s="23"/>
      <c r="I49" s="53">
        <v>0.80300000000000005</v>
      </c>
      <c r="J49" s="23"/>
      <c r="K49" s="23"/>
      <c r="L49" s="23"/>
      <c r="M49" s="164">
        <v>0.16200000000000001</v>
      </c>
      <c r="N49" s="10"/>
      <c r="O49" s="29"/>
      <c r="P49" s="23"/>
      <c r="Q49" s="23"/>
      <c r="R49" s="23"/>
      <c r="S49" s="24"/>
      <c r="T49" s="22"/>
      <c r="U49" s="23"/>
      <c r="V49" s="23"/>
      <c r="W49" s="23">
        <v>0.1</v>
      </c>
      <c r="X49" s="23"/>
      <c r="Y49" s="23"/>
      <c r="Z49" s="23"/>
      <c r="AA49" s="24">
        <v>2.4E-2</v>
      </c>
    </row>
    <row r="50" spans="1:27">
      <c r="A50" s="29"/>
      <c r="B50" s="23"/>
      <c r="C50" s="23"/>
      <c r="D50" s="23"/>
      <c r="E50" s="24"/>
      <c r="F50" s="22"/>
      <c r="G50" s="23"/>
      <c r="H50" s="23"/>
      <c r="I50" s="53">
        <v>6.0999999999999999E-2</v>
      </c>
      <c r="J50" s="23"/>
      <c r="K50" s="23"/>
      <c r="L50" s="23"/>
      <c r="M50" s="164">
        <v>7.3999999999999996E-2</v>
      </c>
      <c r="N50" s="10"/>
      <c r="O50" s="29"/>
      <c r="P50" s="23"/>
      <c r="Q50" s="23"/>
      <c r="R50" s="23"/>
      <c r="S50" s="24"/>
      <c r="T50" s="22"/>
      <c r="U50" s="23"/>
      <c r="V50" s="23"/>
      <c r="W50" s="23">
        <v>0.21</v>
      </c>
      <c r="X50" s="23"/>
      <c r="Y50" s="23"/>
      <c r="Z50" s="23"/>
      <c r="AA50" s="24">
        <v>0.35099999999999998</v>
      </c>
    </row>
    <row r="51" spans="1:27">
      <c r="A51" s="29"/>
      <c r="B51" s="23"/>
      <c r="C51" s="23"/>
      <c r="D51" s="23"/>
      <c r="E51" s="24"/>
      <c r="F51" s="22"/>
      <c r="G51" s="23"/>
      <c r="H51" s="23"/>
      <c r="I51" s="53">
        <v>0.20499999999999999</v>
      </c>
      <c r="J51" s="23"/>
      <c r="K51" s="23"/>
      <c r="L51" s="23"/>
      <c r="M51" s="164">
        <v>0.72499999999999998</v>
      </c>
      <c r="N51" s="10"/>
      <c r="O51" s="29"/>
      <c r="P51" s="23"/>
      <c r="Q51" s="23"/>
      <c r="R51" s="23"/>
      <c r="S51" s="24"/>
      <c r="T51" s="22"/>
      <c r="U51" s="23"/>
      <c r="V51" s="23"/>
      <c r="W51" s="23">
        <v>0.249</v>
      </c>
      <c r="X51" s="23"/>
      <c r="Y51" s="23"/>
      <c r="Z51" s="23"/>
      <c r="AA51" s="24">
        <v>2.3E-2</v>
      </c>
    </row>
    <row r="52" spans="1:27">
      <c r="A52" s="29"/>
      <c r="B52" s="23"/>
      <c r="C52" s="23"/>
      <c r="D52" s="23"/>
      <c r="E52" s="24"/>
      <c r="F52" s="22"/>
      <c r="G52" s="23"/>
      <c r="H52" s="23"/>
      <c r="I52" s="53">
        <v>0</v>
      </c>
      <c r="J52" s="23"/>
      <c r="K52" s="23"/>
      <c r="L52" s="23"/>
      <c r="M52" s="164">
        <v>2.1000000000000001E-2</v>
      </c>
      <c r="N52" s="10"/>
      <c r="O52" s="29"/>
      <c r="P52" s="23"/>
      <c r="Q52" s="23"/>
      <c r="R52" s="23"/>
      <c r="S52" s="24"/>
      <c r="T52" s="22"/>
      <c r="U52" s="23"/>
      <c r="V52" s="23"/>
      <c r="W52" s="23">
        <v>0.1</v>
      </c>
      <c r="X52" s="23"/>
      <c r="Y52" s="23"/>
      <c r="Z52" s="23"/>
      <c r="AA52" s="24">
        <v>0.40200000000000002</v>
      </c>
    </row>
    <row r="53" spans="1:27">
      <c r="A53" s="29"/>
      <c r="B53" s="23"/>
      <c r="C53" s="23"/>
      <c r="D53" s="23"/>
      <c r="E53" s="24"/>
      <c r="F53" s="22"/>
      <c r="G53" s="23"/>
      <c r="H53" s="23"/>
      <c r="I53" s="53">
        <v>0</v>
      </c>
      <c r="J53" s="23"/>
      <c r="K53" s="23"/>
      <c r="L53" s="23"/>
      <c r="M53" s="164">
        <v>0.39800000000000002</v>
      </c>
      <c r="N53" s="10"/>
      <c r="O53" s="29"/>
      <c r="P53" s="23"/>
      <c r="Q53" s="23"/>
      <c r="R53" s="23"/>
      <c r="S53" s="24"/>
      <c r="T53" s="22"/>
      <c r="U53" s="23"/>
      <c r="V53" s="23"/>
      <c r="W53" s="23">
        <v>8.5000000000000006E-2</v>
      </c>
      <c r="X53" s="23"/>
      <c r="Y53" s="23"/>
      <c r="Z53" s="23"/>
      <c r="AA53" s="24">
        <v>0.17299999999999999</v>
      </c>
    </row>
    <row r="54" spans="1:27">
      <c r="A54" s="29"/>
      <c r="B54" s="23"/>
      <c r="C54" s="23"/>
      <c r="D54" s="23"/>
      <c r="E54" s="24"/>
      <c r="F54" s="22"/>
      <c r="G54" s="23"/>
      <c r="H54" s="23"/>
      <c r="I54" s="53">
        <v>0.1</v>
      </c>
      <c r="J54" s="23"/>
      <c r="K54" s="23"/>
      <c r="L54" s="23"/>
      <c r="M54" s="164">
        <v>2E-3</v>
      </c>
      <c r="N54" s="10"/>
      <c r="O54" s="29"/>
      <c r="P54" s="23"/>
      <c r="Q54" s="23"/>
      <c r="R54" s="23"/>
      <c r="S54" s="24"/>
      <c r="T54" s="22"/>
      <c r="U54" s="23"/>
      <c r="V54" s="23"/>
      <c r="W54" s="23">
        <v>0.73299999999999998</v>
      </c>
      <c r="X54" s="23"/>
      <c r="Y54" s="23"/>
      <c r="Z54" s="23"/>
      <c r="AA54" s="24">
        <v>0.159</v>
      </c>
    </row>
    <row r="55" spans="1:27">
      <c r="A55" s="29"/>
      <c r="B55" s="23"/>
      <c r="C55" s="23"/>
      <c r="D55" s="23"/>
      <c r="E55" s="24"/>
      <c r="F55" s="22"/>
      <c r="G55" s="23"/>
      <c r="H55" s="23"/>
      <c r="I55" s="53">
        <v>0.29899999999999999</v>
      </c>
      <c r="J55" s="23"/>
      <c r="K55" s="23"/>
      <c r="L55" s="23"/>
      <c r="M55" s="164">
        <v>0.64900000000000002</v>
      </c>
      <c r="N55" s="10"/>
      <c r="O55" s="29"/>
      <c r="P55" s="23"/>
      <c r="Q55" s="23"/>
      <c r="R55" s="23"/>
      <c r="S55" s="24"/>
      <c r="T55" s="22"/>
      <c r="U55" s="23"/>
      <c r="V55" s="23"/>
      <c r="W55" s="23">
        <v>0.10199999999999999</v>
      </c>
      <c r="X55" s="23"/>
      <c r="Y55" s="23"/>
      <c r="Z55" s="23"/>
      <c r="AA55" s="24">
        <v>0</v>
      </c>
    </row>
    <row r="56" spans="1:27">
      <c r="A56" s="29"/>
      <c r="B56" s="23"/>
      <c r="C56" s="23"/>
      <c r="D56" s="23"/>
      <c r="E56" s="24"/>
      <c r="F56" s="22"/>
      <c r="G56" s="23"/>
      <c r="H56" s="23"/>
      <c r="I56" s="53">
        <v>0</v>
      </c>
      <c r="J56" s="23"/>
      <c r="K56" s="23"/>
      <c r="L56" s="23"/>
      <c r="M56" s="164">
        <v>6.5000000000000002E-2</v>
      </c>
      <c r="N56" s="10"/>
      <c r="O56" s="29"/>
      <c r="P56" s="23"/>
      <c r="Q56" s="23"/>
      <c r="R56" s="23"/>
      <c r="S56" s="24"/>
      <c r="T56" s="22"/>
      <c r="U56" s="23"/>
      <c r="V56" s="23"/>
      <c r="W56" s="23">
        <v>0.159</v>
      </c>
      <c r="X56" s="23"/>
      <c r="Y56" s="23"/>
      <c r="Z56" s="23"/>
      <c r="AA56" s="24">
        <v>0.65100000000000002</v>
      </c>
    </row>
    <row r="57" spans="1:27">
      <c r="A57" s="29"/>
      <c r="B57" s="23"/>
      <c r="C57" s="23"/>
      <c r="D57" s="23"/>
      <c r="E57" s="24"/>
      <c r="F57" s="22"/>
      <c r="G57" s="23"/>
      <c r="H57" s="23"/>
      <c r="I57" s="23"/>
      <c r="J57" s="23"/>
      <c r="K57" s="23"/>
      <c r="L57" s="23"/>
      <c r="M57" s="164">
        <v>0</v>
      </c>
      <c r="N57" s="10"/>
      <c r="O57" s="29"/>
      <c r="P57" s="23"/>
      <c r="Q57" s="23"/>
      <c r="R57" s="23"/>
      <c r="S57" s="24"/>
      <c r="T57" s="22"/>
      <c r="U57" s="23"/>
      <c r="V57" s="23"/>
      <c r="W57" s="23"/>
      <c r="X57" s="23"/>
      <c r="Y57" s="23"/>
      <c r="Z57" s="23"/>
      <c r="AA57" s="24">
        <v>0.08</v>
      </c>
    </row>
    <row r="58" spans="1:27">
      <c r="A58" s="29"/>
      <c r="B58" s="23"/>
      <c r="C58" s="23"/>
      <c r="D58" s="23"/>
      <c r="E58" s="24"/>
      <c r="F58" s="22"/>
      <c r="G58" s="23"/>
      <c r="H58" s="23"/>
      <c r="I58" s="23"/>
      <c r="J58" s="23"/>
      <c r="K58" s="23"/>
      <c r="L58" s="23"/>
      <c r="M58" s="164">
        <v>2.1000000000000001E-2</v>
      </c>
      <c r="N58" s="10"/>
      <c r="O58" s="29"/>
      <c r="P58" s="23"/>
      <c r="Q58" s="23"/>
      <c r="R58" s="23"/>
      <c r="S58" s="24"/>
      <c r="T58" s="22"/>
      <c r="U58" s="23"/>
      <c r="V58" s="23"/>
      <c r="W58" s="23"/>
      <c r="X58" s="23"/>
      <c r="Y58" s="23"/>
      <c r="Z58" s="23"/>
      <c r="AA58" s="24">
        <v>0</v>
      </c>
    </row>
    <row r="59" spans="1:27">
      <c r="A59" s="29"/>
      <c r="B59" s="23"/>
      <c r="C59" s="23"/>
      <c r="D59" s="23"/>
      <c r="E59" s="24"/>
      <c r="F59" s="22"/>
      <c r="G59" s="23"/>
      <c r="H59" s="23"/>
      <c r="I59" s="23"/>
      <c r="J59" s="23"/>
      <c r="K59" s="23"/>
      <c r="L59" s="23"/>
      <c r="M59" s="164">
        <v>6.3E-2</v>
      </c>
      <c r="N59" s="10"/>
      <c r="O59" s="29"/>
      <c r="P59" s="23"/>
      <c r="Q59" s="23"/>
      <c r="R59" s="23"/>
      <c r="S59" s="24"/>
      <c r="T59" s="22"/>
      <c r="U59" s="23"/>
      <c r="V59" s="23"/>
      <c r="W59" s="23"/>
      <c r="X59" s="23"/>
      <c r="Y59" s="23"/>
      <c r="Z59" s="23"/>
      <c r="AA59" s="24">
        <v>0.17899999999999999</v>
      </c>
    </row>
    <row r="60" spans="1:27">
      <c r="A60" s="29"/>
      <c r="B60" s="23"/>
      <c r="C60" s="23"/>
      <c r="D60" s="23"/>
      <c r="E60" s="24"/>
      <c r="F60" s="22"/>
      <c r="G60" s="23"/>
      <c r="H60" s="23"/>
      <c r="I60" s="23"/>
      <c r="J60" s="23"/>
      <c r="K60" s="23"/>
      <c r="L60" s="23"/>
      <c r="M60" s="164">
        <v>0</v>
      </c>
      <c r="N60" s="10"/>
      <c r="O60" s="29"/>
      <c r="P60" s="23"/>
      <c r="Q60" s="23"/>
      <c r="R60" s="23"/>
      <c r="S60" s="24"/>
      <c r="T60" s="22"/>
      <c r="U60" s="23"/>
      <c r="V60" s="23"/>
      <c r="W60" s="23"/>
      <c r="X60" s="23"/>
      <c r="Y60" s="23"/>
      <c r="Z60" s="23"/>
      <c r="AA60" s="24">
        <v>0.20300000000000001</v>
      </c>
    </row>
    <row r="61" spans="1:27">
      <c r="A61" s="29"/>
      <c r="B61" s="23"/>
      <c r="C61" s="23"/>
      <c r="D61" s="23"/>
      <c r="E61" s="24"/>
      <c r="F61" s="22"/>
      <c r="G61" s="23"/>
      <c r="H61" s="23"/>
      <c r="I61" s="23"/>
      <c r="J61" s="23"/>
      <c r="K61" s="23"/>
      <c r="L61" s="23"/>
      <c r="M61" s="164">
        <v>0.38100000000000001</v>
      </c>
      <c r="N61" s="10"/>
      <c r="O61" s="29"/>
      <c r="P61" s="23"/>
      <c r="Q61" s="23"/>
      <c r="R61" s="23"/>
      <c r="S61" s="24"/>
      <c r="T61" s="22"/>
      <c r="U61" s="23"/>
      <c r="V61" s="23"/>
      <c r="W61" s="23"/>
      <c r="X61" s="23"/>
      <c r="Y61" s="23"/>
      <c r="Z61" s="23"/>
      <c r="AA61" s="24">
        <v>0.47799999999999998</v>
      </c>
    </row>
    <row r="62" spans="1:27">
      <c r="A62" s="29"/>
      <c r="B62" s="23"/>
      <c r="C62" s="23"/>
      <c r="D62" s="23"/>
      <c r="E62" s="24"/>
      <c r="F62" s="22"/>
      <c r="G62" s="23"/>
      <c r="H62" s="23"/>
      <c r="I62" s="23"/>
      <c r="J62" s="23"/>
      <c r="K62" s="23"/>
      <c r="L62" s="23"/>
      <c r="M62" s="164">
        <v>6.8000000000000005E-2</v>
      </c>
      <c r="N62" s="10"/>
      <c r="O62" s="29"/>
      <c r="P62" s="23"/>
      <c r="Q62" s="23"/>
      <c r="R62" s="23"/>
      <c r="S62" s="24"/>
      <c r="T62" s="22"/>
      <c r="U62" s="23"/>
      <c r="V62" s="23"/>
      <c r="W62" s="23"/>
      <c r="X62" s="23"/>
      <c r="Y62" s="23"/>
      <c r="Z62" s="23"/>
      <c r="AA62" s="24">
        <v>0.04</v>
      </c>
    </row>
    <row r="63" spans="1:27">
      <c r="A63" s="29"/>
      <c r="B63" s="23"/>
      <c r="C63" s="23"/>
      <c r="D63" s="23"/>
      <c r="E63" s="24"/>
      <c r="F63" s="22"/>
      <c r="G63" s="23"/>
      <c r="H63" s="23"/>
      <c r="I63" s="23"/>
      <c r="J63" s="23"/>
      <c r="K63" s="23"/>
      <c r="L63" s="23"/>
      <c r="M63" s="164">
        <v>0</v>
      </c>
      <c r="N63" s="10"/>
      <c r="O63" s="29"/>
      <c r="P63" s="23"/>
      <c r="Q63" s="23"/>
      <c r="R63" s="23"/>
      <c r="S63" s="24"/>
      <c r="T63" s="22"/>
      <c r="U63" s="23"/>
      <c r="V63" s="23"/>
      <c r="W63" s="23"/>
      <c r="X63" s="23"/>
      <c r="Y63" s="23"/>
      <c r="Z63" s="23"/>
      <c r="AA63" s="24">
        <v>0.56999999999999995</v>
      </c>
    </row>
    <row r="64" spans="1:27">
      <c r="A64" s="29"/>
      <c r="B64" s="23"/>
      <c r="C64" s="23"/>
      <c r="D64" s="23"/>
      <c r="E64" s="24"/>
      <c r="F64" s="22"/>
      <c r="G64" s="23"/>
      <c r="H64" s="23"/>
      <c r="I64" s="23"/>
      <c r="J64" s="23"/>
      <c r="K64" s="23"/>
      <c r="L64" s="23"/>
      <c r="M64" s="164">
        <v>0.33</v>
      </c>
      <c r="N64" s="10"/>
      <c r="O64" s="29"/>
      <c r="P64" s="23"/>
      <c r="Q64" s="23"/>
      <c r="R64" s="23"/>
      <c r="S64" s="24"/>
      <c r="T64" s="22"/>
      <c r="U64" s="23"/>
      <c r="V64" s="23"/>
      <c r="W64" s="23"/>
      <c r="X64" s="23"/>
      <c r="Y64" s="23"/>
      <c r="Z64" s="23"/>
      <c r="AA64" s="24">
        <v>0.28399999999999997</v>
      </c>
    </row>
    <row r="65" spans="1:27">
      <c r="A65" s="29"/>
      <c r="B65" s="23"/>
      <c r="C65" s="23"/>
      <c r="D65" s="23"/>
      <c r="E65" s="24"/>
      <c r="F65" s="22"/>
      <c r="G65" s="23"/>
      <c r="H65" s="23"/>
      <c r="I65" s="23"/>
      <c r="J65" s="23"/>
      <c r="K65" s="23"/>
      <c r="L65" s="23"/>
      <c r="M65" s="164">
        <v>0.58099999999999996</v>
      </c>
      <c r="N65" s="10"/>
      <c r="O65" s="29"/>
      <c r="P65" s="23"/>
      <c r="Q65" s="23"/>
      <c r="R65" s="23"/>
      <c r="S65" s="24"/>
      <c r="T65" s="22"/>
      <c r="U65" s="23"/>
      <c r="V65" s="23"/>
      <c r="W65" s="23"/>
      <c r="X65" s="23"/>
      <c r="Y65" s="23"/>
      <c r="Z65" s="23"/>
      <c r="AA65" s="24">
        <v>0</v>
      </c>
    </row>
    <row r="66" spans="1:27">
      <c r="A66" s="29"/>
      <c r="B66" s="23"/>
      <c r="C66" s="23"/>
      <c r="D66" s="23"/>
      <c r="E66" s="24"/>
      <c r="F66" s="22"/>
      <c r="G66" s="23"/>
      <c r="H66" s="23"/>
      <c r="I66" s="23"/>
      <c r="J66" s="23"/>
      <c r="K66" s="23"/>
      <c r="L66" s="23"/>
      <c r="M66" s="164">
        <v>5.0999999999999997E-2</v>
      </c>
      <c r="N66" s="10"/>
      <c r="O66" s="29"/>
      <c r="P66" s="23"/>
      <c r="Q66" s="23"/>
      <c r="R66" s="23"/>
      <c r="S66" s="24"/>
      <c r="T66" s="22"/>
      <c r="U66" s="23"/>
      <c r="V66" s="23"/>
      <c r="W66" s="23"/>
      <c r="X66" s="23"/>
      <c r="Y66" s="23"/>
      <c r="Z66" s="23"/>
      <c r="AA66" s="24">
        <v>0.59699999999999998</v>
      </c>
    </row>
    <row r="67" spans="1:27">
      <c r="A67" s="29"/>
      <c r="B67" s="23"/>
      <c r="C67" s="23"/>
      <c r="D67" s="23"/>
      <c r="E67" s="24"/>
      <c r="F67" s="22"/>
      <c r="G67" s="23"/>
      <c r="H67" s="23"/>
      <c r="I67" s="23"/>
      <c r="J67" s="23"/>
      <c r="K67" s="23"/>
      <c r="L67" s="23"/>
      <c r="M67" s="164">
        <v>0.156</v>
      </c>
      <c r="N67" s="10"/>
      <c r="O67" s="29"/>
      <c r="P67" s="23"/>
      <c r="Q67" s="23"/>
      <c r="R67" s="23"/>
      <c r="S67" s="24"/>
      <c r="T67" s="22"/>
      <c r="U67" s="23"/>
      <c r="V67" s="23"/>
      <c r="W67" s="23"/>
      <c r="X67" s="23"/>
      <c r="Y67" s="23"/>
      <c r="Z67" s="23"/>
      <c r="AA67" s="24">
        <v>0.70799999999999996</v>
      </c>
    </row>
    <row r="68" spans="1:27">
      <c r="A68" s="29"/>
      <c r="B68" s="23"/>
      <c r="C68" s="23"/>
      <c r="D68" s="23"/>
      <c r="E68" s="24"/>
      <c r="F68" s="22"/>
      <c r="G68" s="23"/>
      <c r="H68" s="23"/>
      <c r="I68" s="23"/>
      <c r="J68" s="23"/>
      <c r="K68" s="23"/>
      <c r="L68" s="23"/>
      <c r="M68" s="164">
        <v>0.23599999999999999</v>
      </c>
      <c r="N68" s="10"/>
      <c r="O68" s="29"/>
      <c r="P68" s="23"/>
      <c r="Q68" s="23"/>
      <c r="R68" s="23"/>
      <c r="S68" s="24"/>
      <c r="T68" s="22"/>
      <c r="U68" s="23"/>
      <c r="V68" s="23"/>
      <c r="W68" s="23"/>
      <c r="X68" s="23"/>
      <c r="Y68" s="23"/>
      <c r="Z68" s="23"/>
      <c r="AA68" s="24">
        <v>0.56699999999999995</v>
      </c>
    </row>
    <row r="69" spans="1:27">
      <c r="A69" s="29"/>
      <c r="B69" s="23"/>
      <c r="C69" s="23"/>
      <c r="D69" s="23"/>
      <c r="E69" s="24"/>
      <c r="F69" s="22"/>
      <c r="G69" s="23"/>
      <c r="H69" s="23"/>
      <c r="I69" s="23"/>
      <c r="J69" s="23"/>
      <c r="K69" s="23"/>
      <c r="L69" s="23"/>
      <c r="M69" s="164">
        <v>0.22600000000000001</v>
      </c>
      <c r="N69" s="10"/>
      <c r="O69" s="29"/>
      <c r="P69" s="23"/>
      <c r="Q69" s="23"/>
      <c r="R69" s="23"/>
      <c r="S69" s="24"/>
      <c r="T69" s="22"/>
      <c r="U69" s="23"/>
      <c r="V69" s="23"/>
      <c r="W69" s="23"/>
      <c r="X69" s="23"/>
      <c r="Y69" s="23"/>
      <c r="Z69" s="23"/>
      <c r="AA69" s="24">
        <v>0.247</v>
      </c>
    </row>
    <row r="70" spans="1:27">
      <c r="A70" s="29"/>
      <c r="B70" s="23"/>
      <c r="C70" s="23"/>
      <c r="D70" s="23"/>
      <c r="E70" s="24"/>
      <c r="F70" s="22"/>
      <c r="G70" s="23"/>
      <c r="H70" s="23"/>
      <c r="I70" s="23"/>
      <c r="J70" s="23"/>
      <c r="K70" s="23"/>
      <c r="L70" s="23"/>
      <c r="M70" s="164">
        <v>1.2E-2</v>
      </c>
      <c r="N70" s="10"/>
      <c r="O70" s="29"/>
      <c r="P70" s="23"/>
      <c r="Q70" s="23"/>
      <c r="R70" s="23"/>
      <c r="S70" s="24"/>
      <c r="T70" s="22"/>
      <c r="U70" s="23"/>
      <c r="V70" s="23"/>
      <c r="W70" s="23"/>
      <c r="X70" s="23"/>
      <c r="Y70" s="23"/>
      <c r="Z70" s="23"/>
      <c r="AA70" s="24">
        <v>0.626</v>
      </c>
    </row>
    <row r="71" spans="1:27">
      <c r="A71" s="29"/>
      <c r="B71" s="23"/>
      <c r="C71" s="23"/>
      <c r="D71" s="23"/>
      <c r="E71" s="24"/>
      <c r="F71" s="22"/>
      <c r="G71" s="23"/>
      <c r="H71" s="23"/>
      <c r="I71" s="23"/>
      <c r="J71" s="23"/>
      <c r="K71" s="23"/>
      <c r="L71" s="23"/>
      <c r="M71" s="164">
        <v>0.06</v>
      </c>
      <c r="N71" s="10"/>
      <c r="O71" s="29"/>
      <c r="P71" s="23"/>
      <c r="Q71" s="23"/>
      <c r="R71" s="23"/>
      <c r="S71" s="24"/>
      <c r="T71" s="22"/>
      <c r="U71" s="23"/>
      <c r="V71" s="23"/>
      <c r="W71" s="23"/>
      <c r="X71" s="23"/>
      <c r="Y71" s="23"/>
      <c r="Z71" s="23"/>
      <c r="AA71" s="24">
        <v>0.67200000000000004</v>
      </c>
    </row>
    <row r="72" spans="1:27">
      <c r="A72" s="29"/>
      <c r="B72" s="23"/>
      <c r="C72" s="23"/>
      <c r="D72" s="23"/>
      <c r="E72" s="24"/>
      <c r="F72" s="22"/>
      <c r="G72" s="23"/>
      <c r="H72" s="23"/>
      <c r="I72" s="23"/>
      <c r="J72" s="23"/>
      <c r="K72" s="23"/>
      <c r="L72" s="23"/>
      <c r="M72" s="164">
        <v>0.48099999999999998</v>
      </c>
      <c r="N72" s="10"/>
      <c r="O72" s="29"/>
      <c r="P72" s="23"/>
      <c r="Q72" s="23"/>
      <c r="R72" s="23"/>
      <c r="S72" s="24"/>
      <c r="T72" s="22"/>
      <c r="U72" s="23"/>
      <c r="V72" s="23"/>
      <c r="W72" s="23"/>
      <c r="X72" s="23"/>
      <c r="Y72" s="23"/>
      <c r="Z72" s="23"/>
      <c r="AA72" s="24">
        <v>0</v>
      </c>
    </row>
    <row r="73" spans="1:27">
      <c r="A73" s="29"/>
      <c r="B73" s="23"/>
      <c r="C73" s="23"/>
      <c r="D73" s="23"/>
      <c r="E73" s="24"/>
      <c r="F73" s="22"/>
      <c r="G73" s="23"/>
      <c r="H73" s="23"/>
      <c r="I73" s="23"/>
      <c r="J73" s="23"/>
      <c r="K73" s="23"/>
      <c r="L73" s="23"/>
      <c r="M73" s="164">
        <v>4.3999999999999997E-2</v>
      </c>
      <c r="N73" s="10"/>
      <c r="O73" s="29"/>
      <c r="P73" s="23"/>
      <c r="Q73" s="23"/>
      <c r="R73" s="23"/>
      <c r="S73" s="24"/>
      <c r="T73" s="22"/>
      <c r="U73" s="23"/>
      <c r="V73" s="23"/>
      <c r="W73" s="23"/>
      <c r="X73" s="23"/>
      <c r="Y73" s="23"/>
      <c r="Z73" s="23"/>
      <c r="AA73" s="24">
        <v>2.1000000000000001E-2</v>
      </c>
    </row>
    <row r="74" spans="1:27">
      <c r="A74" s="29"/>
      <c r="B74" s="23"/>
      <c r="C74" s="23"/>
      <c r="D74" s="23"/>
      <c r="E74" s="24"/>
      <c r="F74" s="22"/>
      <c r="G74" s="23"/>
      <c r="H74" s="23"/>
      <c r="I74" s="23"/>
      <c r="J74" s="23"/>
      <c r="K74" s="23"/>
      <c r="L74" s="23"/>
      <c r="M74" s="164">
        <v>0.48799999999999999</v>
      </c>
      <c r="N74" s="10"/>
      <c r="O74" s="29"/>
      <c r="P74" s="23"/>
      <c r="Q74" s="23"/>
      <c r="R74" s="23"/>
      <c r="S74" s="24"/>
      <c r="T74" s="22"/>
      <c r="U74" s="23"/>
      <c r="V74" s="23"/>
      <c r="W74" s="23"/>
      <c r="X74" s="23"/>
      <c r="Y74" s="23"/>
      <c r="Z74" s="23"/>
      <c r="AA74" s="24">
        <v>0.28899999999999998</v>
      </c>
    </row>
    <row r="75" spans="1:27">
      <c r="A75" s="29"/>
      <c r="B75" s="23"/>
      <c r="C75" s="23"/>
      <c r="D75" s="23"/>
      <c r="E75" s="24"/>
      <c r="F75" s="22"/>
      <c r="G75" s="23"/>
      <c r="H75" s="23"/>
      <c r="I75" s="23"/>
      <c r="J75" s="23"/>
      <c r="K75" s="23"/>
      <c r="L75" s="23"/>
      <c r="M75" s="164">
        <v>0.46</v>
      </c>
      <c r="N75" s="10"/>
      <c r="O75" s="29"/>
      <c r="P75" s="23"/>
      <c r="Q75" s="23"/>
      <c r="R75" s="23"/>
      <c r="S75" s="24"/>
      <c r="T75" s="22"/>
      <c r="U75" s="23"/>
      <c r="V75" s="23"/>
      <c r="W75" s="23"/>
      <c r="X75" s="23"/>
      <c r="Y75" s="23"/>
      <c r="Z75" s="23"/>
      <c r="AA75" s="24">
        <v>0.22</v>
      </c>
    </row>
    <row r="76" spans="1:27">
      <c r="A76" s="29"/>
      <c r="B76" s="23"/>
      <c r="C76" s="23"/>
      <c r="D76" s="23"/>
      <c r="E76" s="24"/>
      <c r="F76" s="22"/>
      <c r="G76" s="23"/>
      <c r="H76" s="23"/>
      <c r="I76" s="23"/>
      <c r="J76" s="23"/>
      <c r="K76" s="23"/>
      <c r="L76" s="23"/>
      <c r="M76" s="164">
        <v>0</v>
      </c>
      <c r="N76" s="10"/>
      <c r="O76" s="29"/>
      <c r="P76" s="23"/>
      <c r="Q76" s="23"/>
      <c r="R76" s="23"/>
      <c r="S76" s="24"/>
      <c r="T76" s="22"/>
      <c r="U76" s="23"/>
      <c r="V76" s="23"/>
      <c r="W76" s="23"/>
      <c r="X76" s="23"/>
      <c r="Y76" s="23"/>
      <c r="Z76" s="23"/>
      <c r="AA76" s="24">
        <v>0</v>
      </c>
    </row>
    <row r="77" spans="1:27">
      <c r="A77" s="29"/>
      <c r="B77" s="23"/>
      <c r="C77" s="23"/>
      <c r="D77" s="23"/>
      <c r="E77" s="24"/>
      <c r="F77" s="22"/>
      <c r="G77" s="23"/>
      <c r="H77" s="23"/>
      <c r="I77" s="23"/>
      <c r="J77" s="23"/>
      <c r="K77" s="23"/>
      <c r="L77" s="23"/>
      <c r="M77" s="164">
        <v>0.8</v>
      </c>
      <c r="N77" s="10"/>
      <c r="O77" s="29"/>
      <c r="P77" s="23"/>
      <c r="Q77" s="23"/>
      <c r="R77" s="23"/>
      <c r="S77" s="24"/>
      <c r="T77" s="22"/>
      <c r="U77" s="23"/>
      <c r="V77" s="23"/>
      <c r="W77" s="23"/>
      <c r="X77" s="23"/>
      <c r="Y77" s="23"/>
      <c r="Z77" s="23"/>
      <c r="AA77" s="24">
        <v>0.26400000000000001</v>
      </c>
    </row>
    <row r="78" spans="1:27">
      <c r="A78" s="29"/>
      <c r="B78" s="23"/>
      <c r="C78" s="23"/>
      <c r="D78" s="23"/>
      <c r="E78" s="24"/>
      <c r="F78" s="22"/>
      <c r="G78" s="23"/>
      <c r="H78" s="23"/>
      <c r="I78" s="23"/>
      <c r="J78" s="23"/>
      <c r="K78" s="23"/>
      <c r="L78" s="23"/>
      <c r="M78" s="164">
        <v>0.27300000000000002</v>
      </c>
      <c r="N78" s="10"/>
      <c r="O78" s="29"/>
      <c r="P78" s="23"/>
      <c r="Q78" s="23"/>
      <c r="R78" s="23"/>
      <c r="S78" s="24"/>
      <c r="T78" s="22"/>
      <c r="U78" s="23"/>
      <c r="V78" s="23"/>
      <c r="W78" s="23"/>
      <c r="X78" s="23"/>
      <c r="Y78" s="23"/>
      <c r="Z78" s="23"/>
      <c r="AA78" s="24">
        <v>4.7E-2</v>
      </c>
    </row>
    <row r="79" spans="1:27">
      <c r="A79" s="29"/>
      <c r="B79" s="23"/>
      <c r="C79" s="23"/>
      <c r="D79" s="23"/>
      <c r="E79" s="24"/>
      <c r="F79" s="22"/>
      <c r="G79" s="23"/>
      <c r="H79" s="23"/>
      <c r="I79" s="23"/>
      <c r="J79" s="23"/>
      <c r="K79" s="23"/>
      <c r="L79" s="23"/>
      <c r="M79" s="164">
        <v>0.188</v>
      </c>
      <c r="N79" s="10"/>
      <c r="O79" s="29"/>
      <c r="P79" s="23"/>
      <c r="Q79" s="23"/>
      <c r="R79" s="23"/>
      <c r="S79" s="24"/>
      <c r="T79" s="22"/>
      <c r="U79" s="23"/>
      <c r="V79" s="23"/>
      <c r="W79" s="23"/>
      <c r="X79" s="23"/>
      <c r="Y79" s="23"/>
      <c r="Z79" s="23"/>
      <c r="AA79" s="24">
        <v>0.153</v>
      </c>
    </row>
    <row r="80" spans="1:27">
      <c r="A80" s="29"/>
      <c r="B80" s="23"/>
      <c r="C80" s="23"/>
      <c r="D80" s="23"/>
      <c r="E80" s="24"/>
      <c r="F80" s="22"/>
      <c r="G80" s="23"/>
      <c r="H80" s="23"/>
      <c r="I80" s="23"/>
      <c r="J80" s="23"/>
      <c r="K80" s="23"/>
      <c r="L80" s="23"/>
      <c r="M80" s="164">
        <v>0.17899999999999999</v>
      </c>
      <c r="N80" s="10"/>
      <c r="O80" s="29"/>
      <c r="P80" s="23"/>
      <c r="Q80" s="23"/>
      <c r="R80" s="23"/>
      <c r="S80" s="24"/>
      <c r="T80" s="22"/>
      <c r="U80" s="23"/>
      <c r="V80" s="23"/>
      <c r="W80" s="23"/>
      <c r="X80" s="23"/>
      <c r="Y80" s="23"/>
      <c r="Z80" s="23"/>
      <c r="AA80" s="24">
        <v>0.10100000000000001</v>
      </c>
    </row>
    <row r="81" spans="1:27">
      <c r="A81" s="29"/>
      <c r="B81" s="23"/>
      <c r="C81" s="23"/>
      <c r="D81" s="23"/>
      <c r="E81" s="24"/>
      <c r="F81" s="22"/>
      <c r="G81" s="23"/>
      <c r="H81" s="23"/>
      <c r="I81" s="23"/>
      <c r="J81" s="23"/>
      <c r="K81" s="23"/>
      <c r="L81" s="23"/>
      <c r="M81" s="164">
        <v>0</v>
      </c>
      <c r="N81" s="10"/>
      <c r="O81" s="29"/>
      <c r="P81" s="23"/>
      <c r="Q81" s="23"/>
      <c r="R81" s="23"/>
      <c r="S81" s="24"/>
      <c r="T81" s="22"/>
      <c r="U81" s="23"/>
      <c r="V81" s="23"/>
      <c r="W81" s="23"/>
      <c r="X81" s="23"/>
      <c r="Y81" s="23"/>
      <c r="Z81" s="23"/>
      <c r="AA81" s="24">
        <v>0.41099999999999998</v>
      </c>
    </row>
    <row r="82" spans="1:27">
      <c r="A82" s="29"/>
      <c r="B82" s="23"/>
      <c r="C82" s="23"/>
      <c r="D82" s="23"/>
      <c r="E82" s="24"/>
      <c r="F82" s="22"/>
      <c r="G82" s="23"/>
      <c r="H82" s="23"/>
      <c r="I82" s="23"/>
      <c r="J82" s="23"/>
      <c r="K82" s="23"/>
      <c r="L82" s="23"/>
      <c r="M82" s="164">
        <v>0.121</v>
      </c>
      <c r="N82" s="10"/>
      <c r="O82" s="29"/>
      <c r="P82" s="23"/>
      <c r="Q82" s="23"/>
      <c r="R82" s="23"/>
      <c r="S82" s="24"/>
      <c r="T82" s="22"/>
      <c r="U82" s="23"/>
      <c r="V82" s="23"/>
      <c r="W82" s="23"/>
      <c r="X82" s="23"/>
      <c r="Y82" s="23"/>
      <c r="Z82" s="23"/>
      <c r="AA82" s="24">
        <v>0.55500000000000005</v>
      </c>
    </row>
    <row r="83" spans="1:27">
      <c r="A83" s="29"/>
      <c r="B83" s="23"/>
      <c r="C83" s="23"/>
      <c r="D83" s="23"/>
      <c r="E83" s="24"/>
      <c r="F83" s="22"/>
      <c r="G83" s="23"/>
      <c r="H83" s="23"/>
      <c r="I83" s="23"/>
      <c r="J83" s="23"/>
      <c r="K83" s="23"/>
      <c r="L83" s="23"/>
      <c r="M83" s="164">
        <v>0.30099999999999999</v>
      </c>
      <c r="N83" s="10"/>
      <c r="O83" s="29"/>
      <c r="P83" s="23"/>
      <c r="Q83" s="23"/>
      <c r="R83" s="23"/>
      <c r="S83" s="24"/>
      <c r="T83" s="22"/>
      <c r="U83" s="23"/>
      <c r="V83" s="23"/>
      <c r="W83" s="23"/>
      <c r="X83" s="23"/>
      <c r="Y83" s="23"/>
      <c r="Z83" s="23"/>
      <c r="AA83" s="24">
        <v>0.22500000000000001</v>
      </c>
    </row>
    <row r="84" spans="1:27">
      <c r="A84" s="29"/>
      <c r="B84" s="23"/>
      <c r="C84" s="23"/>
      <c r="D84" s="23"/>
      <c r="E84" s="24"/>
      <c r="F84" s="22"/>
      <c r="G84" s="23"/>
      <c r="H84" s="23"/>
      <c r="I84" s="23"/>
      <c r="J84" s="23"/>
      <c r="K84" s="23"/>
      <c r="L84" s="23"/>
      <c r="M84" s="164">
        <v>0.16800000000000001</v>
      </c>
      <c r="N84" s="10"/>
      <c r="O84" s="29"/>
      <c r="P84" s="23"/>
      <c r="Q84" s="23"/>
      <c r="R84" s="23"/>
      <c r="S84" s="24"/>
      <c r="T84" s="22"/>
      <c r="U84" s="23"/>
      <c r="V84" s="23"/>
      <c r="W84" s="23"/>
      <c r="X84" s="23"/>
      <c r="Y84" s="23"/>
      <c r="Z84" s="23"/>
      <c r="AA84" s="24">
        <v>0.58699999999999997</v>
      </c>
    </row>
    <row r="85" spans="1:27">
      <c r="A85" s="29"/>
      <c r="B85" s="23"/>
      <c r="C85" s="23"/>
      <c r="D85" s="23"/>
      <c r="E85" s="24"/>
      <c r="F85" s="22"/>
      <c r="G85" s="23"/>
      <c r="H85" s="23"/>
      <c r="I85" s="23"/>
      <c r="J85" s="23"/>
      <c r="K85" s="23"/>
      <c r="L85" s="23"/>
      <c r="M85" s="164">
        <v>0.379</v>
      </c>
      <c r="N85" s="10"/>
      <c r="O85" s="29"/>
      <c r="P85" s="23"/>
      <c r="Q85" s="23"/>
      <c r="R85" s="23"/>
      <c r="S85" s="24"/>
      <c r="T85" s="22"/>
      <c r="U85" s="23"/>
      <c r="V85" s="23"/>
      <c r="W85" s="23"/>
      <c r="X85" s="23"/>
      <c r="Y85" s="23"/>
      <c r="Z85" s="23"/>
      <c r="AA85" s="24">
        <v>0.39400000000000002</v>
      </c>
    </row>
    <row r="86" spans="1:27">
      <c r="A86" s="29"/>
      <c r="B86" s="23"/>
      <c r="C86" s="23"/>
      <c r="D86" s="23"/>
      <c r="E86" s="24"/>
      <c r="F86" s="22"/>
      <c r="G86" s="23"/>
      <c r="H86" s="23"/>
      <c r="I86" s="23"/>
      <c r="J86" s="23"/>
      <c r="K86" s="23"/>
      <c r="L86" s="23"/>
      <c r="M86" s="164">
        <v>0.186</v>
      </c>
      <c r="N86" s="10"/>
      <c r="O86" s="29"/>
      <c r="P86" s="23"/>
      <c r="Q86" s="23"/>
      <c r="R86" s="23"/>
      <c r="S86" s="24"/>
      <c r="T86" s="22"/>
      <c r="U86" s="23"/>
      <c r="V86" s="23"/>
      <c r="W86" s="23"/>
      <c r="X86" s="23"/>
      <c r="Y86" s="23"/>
      <c r="Z86" s="23"/>
      <c r="AA86" s="24">
        <v>0</v>
      </c>
    </row>
    <row r="87" spans="1:27">
      <c r="A87" s="29"/>
      <c r="B87" s="23"/>
      <c r="C87" s="23"/>
      <c r="D87" s="23"/>
      <c r="E87" s="24"/>
      <c r="F87" s="22"/>
      <c r="G87" s="23"/>
      <c r="H87" s="23"/>
      <c r="I87" s="23"/>
      <c r="J87" s="23"/>
      <c r="K87" s="23"/>
      <c r="L87" s="23"/>
      <c r="M87" s="164">
        <v>0.316</v>
      </c>
      <c r="N87" s="10"/>
      <c r="O87" s="29"/>
      <c r="P87" s="23"/>
      <c r="Q87" s="23"/>
      <c r="R87" s="23"/>
      <c r="S87" s="24"/>
      <c r="T87" s="22"/>
      <c r="U87" s="23"/>
      <c r="V87" s="23"/>
      <c r="W87" s="23"/>
      <c r="X87" s="23"/>
      <c r="Y87" s="23"/>
      <c r="Z87" s="23"/>
      <c r="AA87" s="24">
        <v>0.38600000000000001</v>
      </c>
    </row>
    <row r="88" spans="1:27">
      <c r="A88" s="29"/>
      <c r="B88" s="23"/>
      <c r="C88" s="23"/>
      <c r="D88" s="23"/>
      <c r="E88" s="24"/>
      <c r="F88" s="22"/>
      <c r="G88" s="23"/>
      <c r="H88" s="23"/>
      <c r="I88" s="23"/>
      <c r="J88" s="23"/>
      <c r="K88" s="23"/>
      <c r="L88" s="23"/>
      <c r="M88" s="164">
        <v>0.124</v>
      </c>
      <c r="N88" s="10"/>
      <c r="O88" s="29"/>
      <c r="P88" s="23"/>
      <c r="Q88" s="23"/>
      <c r="R88" s="23"/>
      <c r="S88" s="24"/>
      <c r="T88" s="22"/>
      <c r="U88" s="23"/>
      <c r="V88" s="23"/>
      <c r="W88" s="23"/>
      <c r="X88" s="23"/>
      <c r="Y88" s="23"/>
      <c r="Z88" s="23"/>
      <c r="AA88" s="24">
        <v>0.27600000000000002</v>
      </c>
    </row>
    <row r="89" spans="1:27">
      <c r="A89" s="29"/>
      <c r="B89" s="23"/>
      <c r="C89" s="23"/>
      <c r="D89" s="23"/>
      <c r="E89" s="24"/>
      <c r="F89" s="22"/>
      <c r="G89" s="23"/>
      <c r="H89" s="23"/>
      <c r="I89" s="23"/>
      <c r="J89" s="23"/>
      <c r="K89" s="23"/>
      <c r="L89" s="23"/>
      <c r="M89" s="164">
        <v>0</v>
      </c>
      <c r="N89" s="10"/>
      <c r="O89" s="29"/>
      <c r="P89" s="23"/>
      <c r="Q89" s="23"/>
      <c r="R89" s="23"/>
      <c r="S89" s="24"/>
      <c r="T89" s="22"/>
      <c r="U89" s="23"/>
      <c r="V89" s="23"/>
      <c r="W89" s="23"/>
      <c r="X89" s="23"/>
      <c r="Y89" s="23"/>
      <c r="Z89" s="23"/>
      <c r="AA89" s="24">
        <v>0.19</v>
      </c>
    </row>
    <row r="90" spans="1:27">
      <c r="A90" s="29"/>
      <c r="B90" s="23"/>
      <c r="C90" s="23"/>
      <c r="D90" s="23"/>
      <c r="E90" s="24"/>
      <c r="F90" s="22"/>
      <c r="G90" s="23"/>
      <c r="H90" s="23"/>
      <c r="I90" s="23"/>
      <c r="J90" s="23"/>
      <c r="K90" s="23"/>
      <c r="L90" s="23"/>
      <c r="M90" s="164">
        <v>0.186</v>
      </c>
      <c r="N90" s="10"/>
      <c r="O90" s="29"/>
      <c r="P90" s="23"/>
      <c r="Q90" s="23"/>
      <c r="R90" s="23"/>
      <c r="S90" s="24"/>
      <c r="T90" s="22"/>
      <c r="U90" s="23"/>
      <c r="V90" s="23"/>
      <c r="W90" s="23"/>
      <c r="X90" s="23"/>
      <c r="Y90" s="23"/>
      <c r="Z90" s="23"/>
      <c r="AA90" s="24">
        <v>0.34</v>
      </c>
    </row>
    <row r="91" spans="1:27">
      <c r="A91" s="29"/>
      <c r="B91" s="23"/>
      <c r="C91" s="23"/>
      <c r="D91" s="23"/>
      <c r="E91" s="24"/>
      <c r="F91" s="22"/>
      <c r="G91" s="23"/>
      <c r="H91" s="23"/>
      <c r="I91" s="23"/>
      <c r="J91" s="23"/>
      <c r="K91" s="23"/>
      <c r="L91" s="23"/>
      <c r="M91" s="164">
        <v>8.1000000000000003E-2</v>
      </c>
      <c r="N91" s="10"/>
      <c r="O91" s="29"/>
      <c r="P91" s="23"/>
      <c r="Q91" s="23"/>
      <c r="R91" s="23"/>
      <c r="S91" s="24"/>
      <c r="T91" s="22"/>
      <c r="U91" s="23"/>
      <c r="V91" s="23"/>
      <c r="W91" s="23"/>
      <c r="X91" s="23"/>
      <c r="Y91" s="23"/>
      <c r="Z91" s="23"/>
      <c r="AA91" s="24">
        <v>0.72399999999999998</v>
      </c>
    </row>
    <row r="92" spans="1:27">
      <c r="A92" s="29"/>
      <c r="B92" s="23"/>
      <c r="C92" s="23"/>
      <c r="D92" s="23"/>
      <c r="E92" s="24"/>
      <c r="F92" s="22"/>
      <c r="G92" s="23"/>
      <c r="H92" s="23"/>
      <c r="I92" s="23"/>
      <c r="J92" s="23"/>
      <c r="K92" s="23"/>
      <c r="L92" s="23"/>
      <c r="M92" s="164">
        <v>0</v>
      </c>
      <c r="N92" s="10"/>
      <c r="O92" s="29"/>
      <c r="P92" s="23"/>
      <c r="Q92" s="23"/>
      <c r="R92" s="23"/>
      <c r="S92" s="24"/>
      <c r="T92" s="22"/>
      <c r="U92" s="23"/>
      <c r="V92" s="23"/>
      <c r="W92" s="23"/>
      <c r="X92" s="23"/>
      <c r="Y92" s="23"/>
      <c r="Z92" s="23"/>
      <c r="AA92" s="24">
        <v>0.45100000000000001</v>
      </c>
    </row>
    <row r="93" spans="1:27">
      <c r="A93" s="29"/>
      <c r="B93" s="23"/>
      <c r="C93" s="23"/>
      <c r="D93" s="23"/>
      <c r="E93" s="24"/>
      <c r="F93" s="22"/>
      <c r="G93" s="23"/>
      <c r="H93" s="23"/>
      <c r="I93" s="23"/>
      <c r="J93" s="23"/>
      <c r="K93" s="23"/>
      <c r="L93" s="23"/>
      <c r="M93" s="164">
        <v>0</v>
      </c>
      <c r="N93" s="10"/>
      <c r="O93" s="29"/>
      <c r="P93" s="23"/>
      <c r="Q93" s="23"/>
      <c r="R93" s="23"/>
      <c r="S93" s="24"/>
      <c r="T93" s="22"/>
      <c r="U93" s="23"/>
      <c r="V93" s="23"/>
      <c r="W93" s="23"/>
      <c r="X93" s="23"/>
      <c r="Y93" s="23"/>
      <c r="Z93" s="23"/>
      <c r="AA93" s="24">
        <v>0.20699999999999999</v>
      </c>
    </row>
    <row r="94" spans="1:27">
      <c r="A94" s="29"/>
      <c r="B94" s="23"/>
      <c r="C94" s="23"/>
      <c r="D94" s="23"/>
      <c r="E94" s="24"/>
      <c r="F94" s="22"/>
      <c r="G94" s="23"/>
      <c r="H94" s="23"/>
      <c r="I94" s="23"/>
      <c r="J94" s="23"/>
      <c r="K94" s="23"/>
      <c r="L94" s="23"/>
      <c r="M94" s="164">
        <v>0.09</v>
      </c>
      <c r="N94" s="10"/>
      <c r="O94" s="29"/>
      <c r="P94" s="23"/>
      <c r="Q94" s="23"/>
      <c r="R94" s="23"/>
      <c r="S94" s="24"/>
      <c r="T94" s="22"/>
      <c r="U94" s="23"/>
      <c r="V94" s="23"/>
      <c r="W94" s="23"/>
      <c r="X94" s="23"/>
      <c r="Y94" s="23"/>
      <c r="Z94" s="23"/>
      <c r="AA94" s="24">
        <v>4.5999999999999999E-2</v>
      </c>
    </row>
    <row r="95" spans="1:27">
      <c r="A95" s="29"/>
      <c r="B95" s="23"/>
      <c r="C95" s="23"/>
      <c r="D95" s="23"/>
      <c r="E95" s="24"/>
      <c r="F95" s="22"/>
      <c r="G95" s="23"/>
      <c r="H95" s="23"/>
      <c r="I95" s="23"/>
      <c r="J95" s="23"/>
      <c r="K95" s="23"/>
      <c r="L95" s="23"/>
      <c r="M95" s="164">
        <v>0.254</v>
      </c>
      <c r="N95" s="10"/>
      <c r="O95" s="29"/>
      <c r="P95" s="23"/>
      <c r="Q95" s="23"/>
      <c r="R95" s="23"/>
      <c r="S95" s="24"/>
      <c r="T95" s="22"/>
      <c r="U95" s="23"/>
      <c r="V95" s="23"/>
      <c r="W95" s="23"/>
      <c r="X95" s="23"/>
      <c r="Y95" s="23"/>
      <c r="Z95" s="23"/>
      <c r="AA95" s="24">
        <v>0.222</v>
      </c>
    </row>
    <row r="96" spans="1:27">
      <c r="A96" s="29"/>
      <c r="B96" s="23"/>
      <c r="C96" s="23"/>
      <c r="D96" s="23"/>
      <c r="E96" s="24"/>
      <c r="F96" s="22"/>
      <c r="G96" s="23"/>
      <c r="H96" s="23"/>
      <c r="I96" s="23"/>
      <c r="J96" s="23"/>
      <c r="K96" s="23"/>
      <c r="L96" s="23"/>
      <c r="M96" s="164">
        <v>0.104</v>
      </c>
      <c r="N96" s="10"/>
      <c r="O96" s="29"/>
      <c r="P96" s="23"/>
      <c r="Q96" s="23"/>
      <c r="R96" s="23"/>
      <c r="S96" s="24"/>
      <c r="T96" s="22"/>
      <c r="U96" s="23"/>
      <c r="V96" s="23"/>
      <c r="W96" s="23"/>
      <c r="X96" s="23"/>
      <c r="Y96" s="23"/>
      <c r="Z96" s="23"/>
      <c r="AA96" s="24">
        <v>0.17699999999999999</v>
      </c>
    </row>
    <row r="97" spans="1:27">
      <c r="A97" s="29"/>
      <c r="B97" s="23"/>
      <c r="C97" s="23"/>
      <c r="D97" s="23"/>
      <c r="E97" s="24"/>
      <c r="F97" s="22"/>
      <c r="G97" s="23"/>
      <c r="H97" s="23"/>
      <c r="I97" s="23"/>
      <c r="J97" s="23"/>
      <c r="K97" s="23"/>
      <c r="L97" s="23"/>
      <c r="M97" s="164">
        <v>0</v>
      </c>
      <c r="N97" s="10"/>
      <c r="O97" s="29"/>
      <c r="P97" s="23"/>
      <c r="Q97" s="23"/>
      <c r="R97" s="23"/>
      <c r="S97" s="24"/>
      <c r="T97" s="22"/>
      <c r="U97" s="23"/>
      <c r="V97" s="23"/>
      <c r="W97" s="23"/>
      <c r="X97" s="23"/>
      <c r="Y97" s="23"/>
      <c r="Z97" s="23"/>
      <c r="AA97" s="24">
        <v>0.13100000000000001</v>
      </c>
    </row>
    <row r="98" spans="1:27">
      <c r="A98" s="29"/>
      <c r="B98" s="23"/>
      <c r="C98" s="23"/>
      <c r="D98" s="23"/>
      <c r="E98" s="24"/>
      <c r="F98" s="22"/>
      <c r="G98" s="23"/>
      <c r="H98" s="23"/>
      <c r="I98" s="23"/>
      <c r="J98" s="23"/>
      <c r="K98" s="23"/>
      <c r="L98" s="23"/>
      <c r="M98" s="164">
        <v>0.5</v>
      </c>
      <c r="N98" s="10"/>
      <c r="O98" s="29"/>
      <c r="P98" s="23"/>
      <c r="Q98" s="23"/>
      <c r="R98" s="23"/>
      <c r="S98" s="24"/>
      <c r="T98" s="22"/>
      <c r="U98" s="23"/>
      <c r="V98" s="23"/>
      <c r="W98" s="23"/>
      <c r="X98" s="23"/>
      <c r="Y98" s="23"/>
      <c r="Z98" s="23"/>
      <c r="AA98" s="24">
        <v>0.32500000000000001</v>
      </c>
    </row>
    <row r="99" spans="1:27">
      <c r="A99" s="29"/>
      <c r="B99" s="23"/>
      <c r="C99" s="23"/>
      <c r="D99" s="23"/>
      <c r="E99" s="24"/>
      <c r="F99" s="22"/>
      <c r="G99" s="23"/>
      <c r="H99" s="23"/>
      <c r="I99" s="23"/>
      <c r="J99" s="23"/>
      <c r="K99" s="23"/>
      <c r="L99" s="23"/>
      <c r="M99" s="164">
        <v>0.66900000000000004</v>
      </c>
      <c r="N99" s="10"/>
      <c r="O99" s="29"/>
      <c r="P99" s="23"/>
      <c r="Q99" s="23"/>
      <c r="R99" s="23"/>
      <c r="S99" s="24"/>
      <c r="T99" s="22"/>
      <c r="U99" s="23"/>
      <c r="V99" s="23"/>
      <c r="W99" s="23"/>
      <c r="X99" s="23"/>
      <c r="Y99" s="23"/>
      <c r="Z99" s="23"/>
      <c r="AA99" s="24">
        <v>0.14199999999999999</v>
      </c>
    </row>
    <row r="100" spans="1:27">
      <c r="A100" s="29"/>
      <c r="B100" s="23"/>
      <c r="C100" s="23"/>
      <c r="D100" s="23"/>
      <c r="E100" s="24"/>
      <c r="F100" s="22"/>
      <c r="G100" s="23"/>
      <c r="H100" s="23"/>
      <c r="I100" s="23"/>
      <c r="J100" s="23"/>
      <c r="K100" s="23"/>
      <c r="L100" s="23"/>
      <c r="M100" s="164">
        <v>0</v>
      </c>
      <c r="N100" s="10"/>
      <c r="O100" s="29"/>
      <c r="P100" s="23"/>
      <c r="Q100" s="23"/>
      <c r="R100" s="23"/>
      <c r="S100" s="24"/>
      <c r="T100" s="22"/>
      <c r="U100" s="23"/>
      <c r="V100" s="23"/>
      <c r="W100" s="23"/>
      <c r="X100" s="23"/>
      <c r="Y100" s="23"/>
      <c r="Z100" s="23"/>
      <c r="AA100" s="24">
        <v>0.113</v>
      </c>
    </row>
    <row r="101" spans="1:27">
      <c r="A101" s="29"/>
      <c r="B101" s="23"/>
      <c r="C101" s="23"/>
      <c r="D101" s="23"/>
      <c r="E101" s="24"/>
      <c r="F101" s="22"/>
      <c r="G101" s="23"/>
      <c r="H101" s="23"/>
      <c r="I101" s="23"/>
      <c r="J101" s="23"/>
      <c r="K101" s="23"/>
      <c r="L101" s="23"/>
      <c r="M101" s="164">
        <v>0.20200000000000001</v>
      </c>
      <c r="N101" s="10"/>
      <c r="O101" s="29"/>
      <c r="P101" s="23"/>
      <c r="Q101" s="23"/>
      <c r="R101" s="23"/>
      <c r="S101" s="24"/>
      <c r="T101" s="22"/>
      <c r="U101" s="23"/>
      <c r="V101" s="23"/>
      <c r="W101" s="23"/>
      <c r="X101" s="23"/>
      <c r="Y101" s="23"/>
      <c r="Z101" s="23"/>
      <c r="AA101" s="24">
        <v>0.26</v>
      </c>
    </row>
    <row r="102" spans="1:27">
      <c r="A102" s="29"/>
      <c r="B102" s="23"/>
      <c r="C102" s="23"/>
      <c r="D102" s="23"/>
      <c r="E102" s="24"/>
      <c r="F102" s="22"/>
      <c r="G102" s="23"/>
      <c r="H102" s="23"/>
      <c r="I102" s="23"/>
      <c r="J102" s="23"/>
      <c r="K102" s="23"/>
      <c r="L102" s="23"/>
      <c r="M102" s="164">
        <v>2.1000000000000001E-2</v>
      </c>
      <c r="N102" s="10"/>
      <c r="O102" s="29"/>
      <c r="P102" s="23"/>
      <c r="Q102" s="23"/>
      <c r="R102" s="23"/>
      <c r="S102" s="24"/>
      <c r="T102" s="22"/>
      <c r="U102" s="23"/>
      <c r="V102" s="23"/>
      <c r="W102" s="23"/>
      <c r="X102" s="23"/>
      <c r="Y102" s="23"/>
      <c r="Z102" s="23"/>
      <c r="AA102" s="24">
        <v>2.1000000000000001E-2</v>
      </c>
    </row>
    <row r="103" spans="1:27">
      <c r="A103" s="29"/>
      <c r="B103" s="23"/>
      <c r="C103" s="23"/>
      <c r="D103" s="23"/>
      <c r="E103" s="24"/>
      <c r="F103" s="22"/>
      <c r="G103" s="23"/>
      <c r="H103" s="23"/>
      <c r="I103" s="23"/>
      <c r="J103" s="23"/>
      <c r="K103" s="23"/>
      <c r="L103" s="23"/>
      <c r="M103" s="164">
        <v>9.0999999999999998E-2</v>
      </c>
      <c r="N103" s="10"/>
      <c r="O103" s="29"/>
      <c r="P103" s="23"/>
      <c r="Q103" s="23"/>
      <c r="R103" s="23"/>
      <c r="S103" s="24"/>
      <c r="T103" s="22"/>
      <c r="U103" s="23"/>
      <c r="V103" s="23"/>
      <c r="W103" s="23"/>
      <c r="X103" s="23"/>
      <c r="Y103" s="23"/>
      <c r="Z103" s="23"/>
      <c r="AA103" s="24">
        <v>0.32500000000000001</v>
      </c>
    </row>
    <row r="104" spans="1:27">
      <c r="A104" s="29"/>
      <c r="B104" s="23"/>
      <c r="C104" s="23"/>
      <c r="D104" s="23"/>
      <c r="E104" s="24"/>
      <c r="F104" s="22"/>
      <c r="G104" s="23"/>
      <c r="H104" s="23"/>
      <c r="I104" s="23"/>
      <c r="J104" s="23"/>
      <c r="K104" s="23"/>
      <c r="L104" s="23"/>
      <c r="M104" s="164">
        <v>0.372</v>
      </c>
      <c r="N104" s="10"/>
      <c r="O104" s="29"/>
      <c r="P104" s="23"/>
      <c r="Q104" s="23"/>
      <c r="R104" s="23"/>
      <c r="S104" s="24"/>
      <c r="T104" s="22"/>
      <c r="U104" s="23"/>
      <c r="V104" s="23"/>
      <c r="W104" s="23"/>
      <c r="X104" s="23"/>
      <c r="Y104" s="23"/>
      <c r="Z104" s="23"/>
      <c r="AA104" s="24">
        <v>0.27300000000000002</v>
      </c>
    </row>
    <row r="105" spans="1:27">
      <c r="A105" s="29"/>
      <c r="B105" s="23"/>
      <c r="C105" s="23"/>
      <c r="D105" s="23"/>
      <c r="E105" s="24"/>
      <c r="F105" s="22"/>
      <c r="G105" s="23"/>
      <c r="H105" s="23"/>
      <c r="I105" s="23"/>
      <c r="J105" s="23"/>
      <c r="K105" s="23"/>
      <c r="L105" s="23"/>
      <c r="M105" s="164">
        <v>0.20200000000000001</v>
      </c>
      <c r="N105" s="10"/>
      <c r="O105" s="29"/>
      <c r="P105" s="23"/>
      <c r="Q105" s="23"/>
      <c r="R105" s="23"/>
      <c r="S105" s="24"/>
      <c r="T105" s="22"/>
      <c r="U105" s="23"/>
      <c r="V105" s="23"/>
      <c r="W105" s="23"/>
      <c r="X105" s="23"/>
      <c r="Y105" s="23"/>
      <c r="Z105" s="23"/>
      <c r="AA105" s="24">
        <v>3.5000000000000003E-2</v>
      </c>
    </row>
    <row r="106" spans="1:27">
      <c r="A106" s="29"/>
      <c r="B106" s="23"/>
      <c r="C106" s="23"/>
      <c r="D106" s="23"/>
      <c r="E106" s="24"/>
      <c r="F106" s="22"/>
      <c r="G106" s="23"/>
      <c r="H106" s="23"/>
      <c r="I106" s="23"/>
      <c r="J106" s="23"/>
      <c r="K106" s="23"/>
      <c r="L106" s="23"/>
      <c r="M106" s="164">
        <v>2.1000000000000001E-2</v>
      </c>
      <c r="N106" s="10"/>
      <c r="O106" s="29"/>
      <c r="P106" s="23"/>
      <c r="Q106" s="23"/>
      <c r="R106" s="23"/>
      <c r="S106" s="24"/>
      <c r="T106" s="22"/>
      <c r="U106" s="23"/>
      <c r="V106" s="23"/>
      <c r="W106" s="23"/>
      <c r="X106" s="23"/>
      <c r="Y106" s="23"/>
      <c r="Z106" s="23"/>
      <c r="AA106" s="24">
        <v>0.11899999999999999</v>
      </c>
    </row>
    <row r="107" spans="1:27">
      <c r="A107" s="29"/>
      <c r="B107" s="23"/>
      <c r="C107" s="23"/>
      <c r="D107" s="23"/>
      <c r="E107" s="24"/>
      <c r="F107" s="22"/>
      <c r="G107" s="23"/>
      <c r="H107" s="23"/>
      <c r="I107" s="23"/>
      <c r="J107" s="23"/>
      <c r="K107" s="23"/>
      <c r="L107" s="23"/>
      <c r="M107" s="164">
        <v>0</v>
      </c>
      <c r="N107" s="10"/>
      <c r="O107" s="29"/>
      <c r="P107" s="23"/>
      <c r="Q107" s="23"/>
      <c r="R107" s="23"/>
      <c r="S107" s="24"/>
      <c r="T107" s="22"/>
      <c r="U107" s="23"/>
      <c r="V107" s="23"/>
      <c r="W107" s="23"/>
      <c r="X107" s="23"/>
      <c r="Y107" s="23"/>
      <c r="Z107" s="23"/>
      <c r="AA107" s="24">
        <v>4.7E-2</v>
      </c>
    </row>
    <row r="108" spans="1:27">
      <c r="A108" s="29"/>
      <c r="B108" s="23"/>
      <c r="C108" s="23"/>
      <c r="D108" s="23"/>
      <c r="E108" s="24"/>
      <c r="F108" s="22"/>
      <c r="G108" s="23"/>
      <c r="H108" s="23"/>
      <c r="I108" s="23"/>
      <c r="J108" s="23"/>
      <c r="K108" s="23"/>
      <c r="L108" s="23"/>
      <c r="M108" s="164">
        <v>1.2999999999999999E-2</v>
      </c>
      <c r="N108" s="10"/>
      <c r="O108" s="29"/>
      <c r="P108" s="23"/>
      <c r="Q108" s="23"/>
      <c r="R108" s="23"/>
      <c r="S108" s="24"/>
      <c r="T108" s="22"/>
      <c r="U108" s="23"/>
      <c r="V108" s="23"/>
      <c r="W108" s="23"/>
      <c r="X108" s="23"/>
      <c r="Y108" s="23"/>
      <c r="Z108" s="23"/>
      <c r="AA108" s="24">
        <v>7.2999999999999995E-2</v>
      </c>
    </row>
    <row r="109" spans="1:27">
      <c r="A109" s="29"/>
      <c r="B109" s="23"/>
      <c r="C109" s="23"/>
      <c r="D109" s="23"/>
      <c r="E109" s="24"/>
      <c r="F109" s="22"/>
      <c r="G109" s="23"/>
      <c r="H109" s="23"/>
      <c r="I109" s="23"/>
      <c r="J109" s="23"/>
      <c r="K109" s="23"/>
      <c r="L109" s="23"/>
      <c r="M109" s="164">
        <v>1.0509999999999999</v>
      </c>
      <c r="N109" s="10"/>
      <c r="O109" s="29"/>
      <c r="P109" s="23"/>
      <c r="Q109" s="23"/>
      <c r="R109" s="23"/>
      <c r="S109" s="24"/>
      <c r="T109" s="22"/>
      <c r="U109" s="23"/>
      <c r="V109" s="23"/>
      <c r="W109" s="23"/>
      <c r="X109" s="23"/>
      <c r="Y109" s="23"/>
      <c r="Z109" s="23"/>
      <c r="AA109" s="24">
        <v>0.24</v>
      </c>
    </row>
    <row r="110" spans="1:27">
      <c r="A110" s="29"/>
      <c r="B110" s="23"/>
      <c r="C110" s="23"/>
      <c r="D110" s="23"/>
      <c r="E110" s="24"/>
      <c r="F110" s="22"/>
      <c r="G110" s="23"/>
      <c r="H110" s="23"/>
      <c r="I110" s="23"/>
      <c r="J110" s="23"/>
      <c r="K110" s="23"/>
      <c r="L110" s="23"/>
      <c r="M110" s="164">
        <v>0.77</v>
      </c>
      <c r="N110" s="10"/>
      <c r="O110" s="29"/>
      <c r="P110" s="23"/>
      <c r="Q110" s="23"/>
      <c r="R110" s="23"/>
      <c r="S110" s="24"/>
      <c r="T110" s="22"/>
      <c r="U110" s="23"/>
      <c r="V110" s="23"/>
      <c r="W110" s="23"/>
      <c r="X110" s="23"/>
      <c r="Y110" s="23"/>
      <c r="Z110" s="23"/>
      <c r="AA110" s="24">
        <v>0</v>
      </c>
    </row>
    <row r="111" spans="1:27">
      <c r="A111" s="29"/>
      <c r="B111" s="23"/>
      <c r="C111" s="23"/>
      <c r="D111" s="23"/>
      <c r="E111" s="24"/>
      <c r="F111" s="22"/>
      <c r="G111" s="23"/>
      <c r="H111" s="23"/>
      <c r="I111" s="23"/>
      <c r="J111" s="23"/>
      <c r="K111" s="23"/>
      <c r="L111" s="23"/>
      <c r="M111" s="164">
        <v>0</v>
      </c>
      <c r="N111" s="10"/>
      <c r="O111" s="29"/>
      <c r="P111" s="23"/>
      <c r="Q111" s="23"/>
      <c r="R111" s="23"/>
      <c r="S111" s="24"/>
      <c r="T111" s="22"/>
      <c r="U111" s="23"/>
      <c r="V111" s="23"/>
      <c r="W111" s="23"/>
      <c r="X111" s="23"/>
      <c r="Y111" s="23"/>
      <c r="Z111" s="23"/>
      <c r="AA111" s="24">
        <v>0.34499999999999997</v>
      </c>
    </row>
    <row r="112" spans="1:27">
      <c r="A112" s="29"/>
      <c r="B112" s="23"/>
      <c r="C112" s="23"/>
      <c r="D112" s="23"/>
      <c r="E112" s="24"/>
      <c r="F112" s="22"/>
      <c r="G112" s="23"/>
      <c r="H112" s="23"/>
      <c r="I112" s="23"/>
      <c r="J112" s="23"/>
      <c r="K112" s="23"/>
      <c r="L112" s="23"/>
      <c r="M112" s="164">
        <v>0</v>
      </c>
      <c r="N112" s="10"/>
      <c r="O112" s="29"/>
      <c r="P112" s="23"/>
      <c r="Q112" s="23"/>
      <c r="R112" s="23"/>
      <c r="S112" s="24"/>
      <c r="T112" s="22"/>
      <c r="U112" s="23"/>
      <c r="V112" s="23"/>
      <c r="W112" s="23"/>
      <c r="X112" s="23"/>
      <c r="Y112" s="23"/>
      <c r="Z112" s="23"/>
      <c r="AA112" s="24">
        <v>0.217</v>
      </c>
    </row>
    <row r="113" spans="1:27">
      <c r="A113" s="29"/>
      <c r="B113" s="23"/>
      <c r="C113" s="23"/>
      <c r="D113" s="23"/>
      <c r="E113" s="24"/>
      <c r="F113" s="22"/>
      <c r="G113" s="23"/>
      <c r="H113" s="23"/>
      <c r="I113" s="23"/>
      <c r="J113" s="23"/>
      <c r="K113" s="23"/>
      <c r="L113" s="23"/>
      <c r="M113" s="164">
        <v>0</v>
      </c>
      <c r="N113" s="10"/>
      <c r="O113" s="29"/>
      <c r="P113" s="23"/>
      <c r="Q113" s="23"/>
      <c r="R113" s="23"/>
      <c r="S113" s="24"/>
      <c r="T113" s="22"/>
      <c r="U113" s="23"/>
      <c r="V113" s="23"/>
      <c r="W113" s="23"/>
      <c r="X113" s="23"/>
      <c r="Y113" s="23"/>
      <c r="Z113" s="23"/>
      <c r="AA113" s="24">
        <v>0.14000000000000001</v>
      </c>
    </row>
    <row r="114" spans="1:27">
      <c r="A114" s="29"/>
      <c r="B114" s="23"/>
      <c r="C114" s="23"/>
      <c r="D114" s="23"/>
      <c r="E114" s="24"/>
      <c r="F114" s="22"/>
      <c r="G114" s="23"/>
      <c r="H114" s="23"/>
      <c r="I114" s="23"/>
      <c r="J114" s="23"/>
      <c r="K114" s="23"/>
      <c r="L114" s="23"/>
      <c r="M114" s="164">
        <v>0.02</v>
      </c>
      <c r="N114" s="10"/>
      <c r="O114" s="29"/>
      <c r="P114" s="23"/>
      <c r="Q114" s="23"/>
      <c r="R114" s="23"/>
      <c r="S114" s="24"/>
      <c r="T114" s="22"/>
      <c r="U114" s="23"/>
      <c r="V114" s="23"/>
      <c r="W114" s="23"/>
      <c r="X114" s="23"/>
      <c r="Y114" s="23"/>
      <c r="Z114" s="23"/>
      <c r="AA114" s="24">
        <v>8.6999999999999994E-2</v>
      </c>
    </row>
    <row r="115" spans="1:27">
      <c r="A115" s="29"/>
      <c r="B115" s="23"/>
      <c r="C115" s="23"/>
      <c r="D115" s="23"/>
      <c r="E115" s="24"/>
      <c r="F115" s="22"/>
      <c r="G115" s="23"/>
      <c r="H115" s="23"/>
      <c r="I115" s="23"/>
      <c r="J115" s="23"/>
      <c r="K115" s="23"/>
      <c r="L115" s="23"/>
      <c r="M115" s="164">
        <v>0.58299999999999996</v>
      </c>
      <c r="N115" s="10"/>
      <c r="O115" s="29"/>
      <c r="P115" s="23"/>
      <c r="Q115" s="23"/>
      <c r="R115" s="23"/>
      <c r="S115" s="24"/>
      <c r="T115" s="22"/>
      <c r="U115" s="23"/>
      <c r="V115" s="23"/>
      <c r="W115" s="23"/>
      <c r="X115" s="23"/>
      <c r="Y115" s="23"/>
      <c r="Z115" s="23"/>
      <c r="AA115" s="24">
        <v>0.107</v>
      </c>
    </row>
    <row r="116" spans="1:27">
      <c r="A116" s="29"/>
      <c r="B116" s="23"/>
      <c r="C116" s="23"/>
      <c r="D116" s="23"/>
      <c r="E116" s="24"/>
      <c r="F116" s="22"/>
      <c r="G116" s="23"/>
      <c r="H116" s="23"/>
      <c r="I116" s="23"/>
      <c r="J116" s="23"/>
      <c r="K116" s="23"/>
      <c r="L116" s="23"/>
      <c r="M116" s="164">
        <v>0.26200000000000001</v>
      </c>
      <c r="N116" s="10"/>
      <c r="O116" s="29"/>
      <c r="P116" s="23"/>
      <c r="Q116" s="23"/>
      <c r="R116" s="23"/>
      <c r="S116" s="24"/>
      <c r="T116" s="22"/>
      <c r="U116" s="23"/>
      <c r="V116" s="23"/>
      <c r="W116" s="23"/>
      <c r="X116" s="23"/>
      <c r="Y116" s="23"/>
      <c r="Z116" s="23"/>
      <c r="AA116" s="24">
        <v>0.12</v>
      </c>
    </row>
    <row r="117" spans="1:27">
      <c r="A117" s="29"/>
      <c r="B117" s="23"/>
      <c r="C117" s="23"/>
      <c r="D117" s="23"/>
      <c r="E117" s="24"/>
      <c r="F117" s="22"/>
      <c r="G117" s="23"/>
      <c r="H117" s="23"/>
      <c r="I117" s="23"/>
      <c r="J117" s="23"/>
      <c r="K117" s="23"/>
      <c r="L117" s="23"/>
      <c r="M117" s="164">
        <v>0.55500000000000005</v>
      </c>
      <c r="N117" s="10"/>
      <c r="O117" s="29"/>
      <c r="P117" s="23"/>
      <c r="Q117" s="23"/>
      <c r="R117" s="23"/>
      <c r="S117" s="24"/>
      <c r="T117" s="22"/>
      <c r="U117" s="23"/>
      <c r="V117" s="23"/>
      <c r="W117" s="23"/>
      <c r="X117" s="23"/>
      <c r="Y117" s="23"/>
      <c r="Z117" s="23"/>
      <c r="AA117" s="24">
        <v>0.82699999999999996</v>
      </c>
    </row>
    <row r="118" spans="1:27">
      <c r="A118" s="29"/>
      <c r="B118" s="23"/>
      <c r="C118" s="23"/>
      <c r="D118" s="23"/>
      <c r="E118" s="24"/>
      <c r="F118" s="22"/>
      <c r="G118" s="23"/>
      <c r="H118" s="23"/>
      <c r="I118" s="23"/>
      <c r="J118" s="23"/>
      <c r="K118" s="23"/>
      <c r="L118" s="23"/>
      <c r="M118" s="164">
        <v>0.2</v>
      </c>
      <c r="N118" s="10"/>
      <c r="O118" s="29"/>
      <c r="P118" s="23"/>
      <c r="Q118" s="23"/>
      <c r="R118" s="23"/>
      <c r="S118" s="24"/>
      <c r="T118" s="22"/>
      <c r="U118" s="23"/>
      <c r="V118" s="23"/>
      <c r="W118" s="23"/>
      <c r="X118" s="23"/>
      <c r="Y118" s="23"/>
      <c r="Z118" s="23"/>
      <c r="AA118" s="24">
        <v>0.53600000000000003</v>
      </c>
    </row>
    <row r="119" spans="1:27">
      <c r="A119" s="29"/>
      <c r="B119" s="23"/>
      <c r="C119" s="23"/>
      <c r="D119" s="23"/>
      <c r="E119" s="24"/>
      <c r="F119" s="22"/>
      <c r="G119" s="23"/>
      <c r="H119" s="23"/>
      <c r="I119" s="23"/>
      <c r="J119" s="23"/>
      <c r="K119" s="23"/>
      <c r="L119" s="23"/>
      <c r="M119" s="164">
        <v>1.0069999999999999</v>
      </c>
      <c r="N119" s="10"/>
      <c r="O119" s="29"/>
      <c r="P119" s="23"/>
      <c r="Q119" s="23"/>
      <c r="R119" s="23"/>
      <c r="S119" s="24"/>
      <c r="T119" s="22"/>
      <c r="U119" s="23"/>
      <c r="V119" s="23"/>
      <c r="W119" s="23"/>
      <c r="X119" s="23"/>
      <c r="Y119" s="23"/>
      <c r="Z119" s="23"/>
      <c r="AA119" s="24">
        <v>0.221</v>
      </c>
    </row>
    <row r="120" spans="1:27">
      <c r="A120" s="29"/>
      <c r="B120" s="23"/>
      <c r="C120" s="23"/>
      <c r="D120" s="23"/>
      <c r="E120" s="24"/>
      <c r="F120" s="22"/>
      <c r="G120" s="23"/>
      <c r="H120" s="23"/>
      <c r="I120" s="23"/>
      <c r="J120" s="23"/>
      <c r="K120" s="23"/>
      <c r="L120" s="23"/>
      <c r="M120" s="164">
        <v>0.32200000000000001</v>
      </c>
      <c r="N120" s="10"/>
      <c r="O120" s="29"/>
      <c r="P120" s="23"/>
      <c r="Q120" s="23"/>
      <c r="R120" s="23"/>
      <c r="S120" s="24"/>
      <c r="T120" s="22"/>
      <c r="U120" s="23"/>
      <c r="V120" s="23"/>
      <c r="W120" s="23"/>
      <c r="X120" s="23"/>
      <c r="Y120" s="23"/>
      <c r="Z120" s="23"/>
      <c r="AA120" s="24">
        <v>0.02</v>
      </c>
    </row>
    <row r="121" spans="1:27">
      <c r="A121" s="29"/>
      <c r="B121" s="23"/>
      <c r="C121" s="23"/>
      <c r="D121" s="23"/>
      <c r="E121" s="24"/>
      <c r="F121" s="22"/>
      <c r="G121" s="23"/>
      <c r="H121" s="23"/>
      <c r="I121" s="23"/>
      <c r="J121" s="23"/>
      <c r="K121" s="23"/>
      <c r="L121" s="23"/>
      <c r="M121" s="164">
        <v>0.221</v>
      </c>
      <c r="N121" s="10"/>
      <c r="O121" s="29"/>
      <c r="P121" s="23"/>
      <c r="Q121" s="23"/>
      <c r="R121" s="23"/>
      <c r="S121" s="24"/>
      <c r="T121" s="22"/>
      <c r="U121" s="23"/>
      <c r="V121" s="23"/>
      <c r="W121" s="23"/>
      <c r="X121" s="23"/>
      <c r="Y121" s="23"/>
      <c r="Z121" s="23"/>
      <c r="AA121" s="24">
        <v>0.32200000000000001</v>
      </c>
    </row>
    <row r="122" spans="1:27">
      <c r="A122" s="29"/>
      <c r="B122" s="23"/>
      <c r="C122" s="23"/>
      <c r="D122" s="23"/>
      <c r="E122" s="24"/>
      <c r="F122" s="22"/>
      <c r="G122" s="23"/>
      <c r="H122" s="23"/>
      <c r="I122" s="23"/>
      <c r="J122" s="23"/>
      <c r="K122" s="23"/>
      <c r="L122" s="23"/>
      <c r="M122" s="164">
        <v>0.69</v>
      </c>
      <c r="N122" s="10"/>
      <c r="O122" s="29"/>
      <c r="P122" s="23"/>
      <c r="Q122" s="23"/>
      <c r="R122" s="23"/>
      <c r="S122" s="24"/>
      <c r="T122" s="22"/>
      <c r="U122" s="23"/>
      <c r="V122" s="23"/>
      <c r="W122" s="23"/>
      <c r="X122" s="23"/>
      <c r="Y122" s="23"/>
      <c r="Z122" s="23"/>
      <c r="AA122" s="24">
        <v>0.98099999999999998</v>
      </c>
    </row>
    <row r="123" spans="1:27">
      <c r="A123" s="29"/>
      <c r="B123" s="23"/>
      <c r="C123" s="23"/>
      <c r="D123" s="23"/>
      <c r="E123" s="24"/>
      <c r="F123" s="22"/>
      <c r="G123" s="23"/>
      <c r="H123" s="23"/>
      <c r="I123" s="23"/>
      <c r="J123" s="23"/>
      <c r="K123" s="23"/>
      <c r="L123" s="23"/>
      <c r="M123" s="164">
        <v>1.111</v>
      </c>
      <c r="N123" s="10"/>
      <c r="O123" s="29"/>
      <c r="P123" s="23"/>
      <c r="Q123" s="23"/>
      <c r="R123" s="23"/>
      <c r="S123" s="24"/>
      <c r="T123" s="22"/>
      <c r="U123" s="23"/>
      <c r="V123" s="23"/>
      <c r="W123" s="23"/>
      <c r="X123" s="23"/>
      <c r="Y123" s="23"/>
      <c r="Z123" s="23"/>
      <c r="AA123" s="24">
        <v>1.4039999999999999</v>
      </c>
    </row>
    <row r="124" spans="1:27">
      <c r="A124" s="29"/>
      <c r="B124" s="23"/>
      <c r="C124" s="23"/>
      <c r="D124" s="23"/>
      <c r="E124" s="24"/>
      <c r="F124" s="22"/>
      <c r="G124" s="23"/>
      <c r="H124" s="23"/>
      <c r="I124" s="23"/>
      <c r="J124" s="23"/>
      <c r="K124" s="23"/>
      <c r="L124" s="23"/>
      <c r="M124" s="164">
        <v>0</v>
      </c>
      <c r="N124" s="10"/>
      <c r="O124" s="29"/>
      <c r="P124" s="23"/>
      <c r="Q124" s="23"/>
      <c r="R124" s="23"/>
      <c r="S124" s="24"/>
      <c r="T124" s="22"/>
      <c r="U124" s="23"/>
      <c r="V124" s="23"/>
      <c r="W124" s="23"/>
      <c r="X124" s="23"/>
      <c r="Y124" s="23"/>
      <c r="Z124" s="23"/>
      <c r="AA124" s="24">
        <v>0.48299999999999998</v>
      </c>
    </row>
    <row r="125" spans="1:27">
      <c r="A125" s="29"/>
      <c r="B125" s="23"/>
      <c r="C125" s="23"/>
      <c r="D125" s="23"/>
      <c r="E125" s="24"/>
      <c r="F125" s="22"/>
      <c r="G125" s="23"/>
      <c r="H125" s="23"/>
      <c r="I125" s="23"/>
      <c r="J125" s="23"/>
      <c r="K125" s="23"/>
      <c r="L125" s="23"/>
      <c r="M125" s="164">
        <v>2.5999999999999999E-2</v>
      </c>
      <c r="N125" s="10"/>
      <c r="O125" s="29"/>
      <c r="P125" s="23"/>
      <c r="Q125" s="23"/>
      <c r="R125" s="23"/>
      <c r="S125" s="24"/>
      <c r="T125" s="22"/>
      <c r="U125" s="23"/>
      <c r="V125" s="23"/>
      <c r="W125" s="23"/>
      <c r="X125" s="23"/>
      <c r="Y125" s="23"/>
      <c r="Z125" s="23"/>
      <c r="AA125" s="24">
        <v>6.0999999999999999E-2</v>
      </c>
    </row>
    <row r="126" spans="1:27" ht="17" thickBot="1">
      <c r="A126" s="31"/>
      <c r="B126" s="27"/>
      <c r="C126" s="27"/>
      <c r="D126" s="27"/>
      <c r="E126" s="28"/>
      <c r="F126" s="26"/>
      <c r="G126" s="27"/>
      <c r="H126" s="27"/>
      <c r="I126" s="27"/>
      <c r="J126" s="27"/>
      <c r="K126" s="27"/>
      <c r="L126" s="27"/>
      <c r="M126" s="167">
        <v>0.66</v>
      </c>
      <c r="N126" s="10"/>
      <c r="O126" s="31"/>
      <c r="P126" s="27"/>
      <c r="Q126" s="27"/>
      <c r="R126" s="27"/>
      <c r="S126" s="28"/>
      <c r="T126" s="26"/>
      <c r="U126" s="27"/>
      <c r="V126" s="27"/>
      <c r="W126" s="27"/>
      <c r="X126" s="27"/>
      <c r="Y126" s="27"/>
      <c r="Z126" s="27"/>
      <c r="AA126" s="28">
        <v>0.30099999999999999</v>
      </c>
    </row>
  </sheetData>
  <mergeCells count="6">
    <mergeCell ref="A4:E4"/>
    <mergeCell ref="F4:M4"/>
    <mergeCell ref="A3:M3"/>
    <mergeCell ref="O3:AA3"/>
    <mergeCell ref="O4:S4"/>
    <mergeCell ref="T4:AA4"/>
  </mergeCells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149AA-1784-4A4E-8382-A217FCD330F0}">
  <dimension ref="A1:AP27"/>
  <sheetViews>
    <sheetView zoomScale="70" zoomScaleNormal="70" workbookViewId="0">
      <selection activeCell="J17" sqref="J17"/>
    </sheetView>
  </sheetViews>
  <sheetFormatPr baseColWidth="10" defaultColWidth="10.83203125" defaultRowHeight="16"/>
  <sheetData>
    <row r="1" spans="1:42">
      <c r="A1" s="250" t="s">
        <v>295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4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4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42" ht="17" thickBot="1">
      <c r="A4" s="10"/>
      <c r="B4" s="10"/>
      <c r="C4" s="10" t="s">
        <v>114</v>
      </c>
      <c r="D4" s="10"/>
      <c r="E4" s="10"/>
      <c r="F4" s="10"/>
      <c r="G4" s="10" t="s">
        <v>115</v>
      </c>
      <c r="H4" s="10"/>
      <c r="I4" s="10"/>
      <c r="J4" s="10"/>
      <c r="K4" s="10" t="s">
        <v>116</v>
      </c>
      <c r="L4" s="10"/>
      <c r="M4" s="10"/>
      <c r="N4" s="10"/>
      <c r="O4" s="10" t="s">
        <v>117</v>
      </c>
      <c r="P4" s="10"/>
      <c r="Q4" s="10"/>
      <c r="R4" s="10"/>
      <c r="S4" s="10"/>
      <c r="T4" s="10"/>
    </row>
    <row r="5" spans="1:42" ht="17" thickBot="1">
      <c r="A5" s="10"/>
      <c r="B5" s="10"/>
      <c r="C5" s="323" t="s">
        <v>100</v>
      </c>
      <c r="D5" s="324"/>
      <c r="E5" s="324" t="s">
        <v>101</v>
      </c>
      <c r="F5" s="324"/>
      <c r="G5" s="324" t="s">
        <v>102</v>
      </c>
      <c r="H5" s="324"/>
      <c r="I5" s="324" t="s">
        <v>103</v>
      </c>
      <c r="J5" s="324"/>
      <c r="K5" s="324" t="s">
        <v>104</v>
      </c>
      <c r="L5" s="324"/>
      <c r="M5" s="324" t="s">
        <v>105</v>
      </c>
      <c r="N5" s="324"/>
      <c r="O5" s="324" t="s">
        <v>127</v>
      </c>
      <c r="P5" s="324"/>
      <c r="Q5" s="324" t="s">
        <v>128</v>
      </c>
      <c r="R5" s="325"/>
      <c r="S5" s="326"/>
      <c r="T5" s="326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2"/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</row>
    <row r="6" spans="1:42" ht="17" thickBot="1">
      <c r="A6" s="10"/>
      <c r="B6" s="10"/>
      <c r="C6" s="14" t="s">
        <v>99</v>
      </c>
      <c r="D6" s="15" t="s">
        <v>97</v>
      </c>
      <c r="E6" s="15" t="s">
        <v>99</v>
      </c>
      <c r="F6" s="15" t="s">
        <v>97</v>
      </c>
      <c r="G6" s="15" t="s">
        <v>99</v>
      </c>
      <c r="H6" s="15" t="s">
        <v>97</v>
      </c>
      <c r="I6" s="15" t="s">
        <v>99</v>
      </c>
      <c r="J6" s="15" t="s">
        <v>97</v>
      </c>
      <c r="K6" s="15" t="s">
        <v>99</v>
      </c>
      <c r="L6" s="15" t="s">
        <v>97</v>
      </c>
      <c r="M6" s="15" t="s">
        <v>99</v>
      </c>
      <c r="N6" s="15" t="s">
        <v>97</v>
      </c>
      <c r="O6" s="15" t="s">
        <v>99</v>
      </c>
      <c r="P6" s="15" t="s">
        <v>97</v>
      </c>
      <c r="Q6" s="15" t="s">
        <v>99</v>
      </c>
      <c r="R6" s="16" t="s">
        <v>97</v>
      </c>
      <c r="S6" s="10"/>
      <c r="T6" s="10"/>
    </row>
    <row r="7" spans="1:42">
      <c r="A7" s="10"/>
      <c r="B7" s="17" t="s">
        <v>94</v>
      </c>
      <c r="C7" s="18">
        <v>22</v>
      </c>
      <c r="D7" s="19">
        <f>(C7/C10)*100</f>
        <v>11</v>
      </c>
      <c r="E7" s="19">
        <v>17</v>
      </c>
      <c r="F7" s="19">
        <f>(E7/E10)*100</f>
        <v>8.5</v>
      </c>
      <c r="G7" s="19">
        <v>60</v>
      </c>
      <c r="H7" s="19">
        <f>(G7/G10)*100</f>
        <v>30</v>
      </c>
      <c r="I7" s="19">
        <v>26</v>
      </c>
      <c r="J7" s="19">
        <f t="shared" ref="J7:R7" si="0">(I7/I10)*100</f>
        <v>13.541666666666666</v>
      </c>
      <c r="K7" s="19">
        <v>39</v>
      </c>
      <c r="L7" s="19">
        <f t="shared" si="0"/>
        <v>33.620689655172413</v>
      </c>
      <c r="M7" s="19">
        <v>31</v>
      </c>
      <c r="N7" s="19">
        <f t="shared" si="0"/>
        <v>27.192982456140353</v>
      </c>
      <c r="O7" s="19">
        <v>55</v>
      </c>
      <c r="P7" s="19">
        <f t="shared" si="0"/>
        <v>42.307692307692307</v>
      </c>
      <c r="Q7" s="19">
        <v>60</v>
      </c>
      <c r="R7" s="20">
        <f t="shared" si="0"/>
        <v>35.294117647058826</v>
      </c>
      <c r="S7" s="10"/>
      <c r="T7" s="10"/>
    </row>
    <row r="8" spans="1:42">
      <c r="A8" s="10"/>
      <c r="B8" s="21" t="s">
        <v>95</v>
      </c>
      <c r="C8" s="22">
        <v>106</v>
      </c>
      <c r="D8" s="23">
        <f>(C8/C10)*100</f>
        <v>53</v>
      </c>
      <c r="E8" s="23">
        <v>104</v>
      </c>
      <c r="F8" s="23">
        <f t="shared" ref="F8:R8" si="1">(E8/E10)*100</f>
        <v>52</v>
      </c>
      <c r="G8" s="23">
        <v>96</v>
      </c>
      <c r="H8" s="23">
        <f t="shared" si="1"/>
        <v>48</v>
      </c>
      <c r="I8" s="23">
        <v>72</v>
      </c>
      <c r="J8" s="23">
        <f t="shared" si="1"/>
        <v>37.5</v>
      </c>
      <c r="K8" s="23">
        <v>70</v>
      </c>
      <c r="L8" s="23">
        <f t="shared" si="1"/>
        <v>60.344827586206897</v>
      </c>
      <c r="M8" s="23">
        <v>70</v>
      </c>
      <c r="N8" s="23">
        <f t="shared" si="1"/>
        <v>61.403508771929829</v>
      </c>
      <c r="O8" s="23">
        <v>74</v>
      </c>
      <c r="P8" s="23">
        <f t="shared" si="1"/>
        <v>56.92307692307692</v>
      </c>
      <c r="Q8" s="23">
        <v>104</v>
      </c>
      <c r="R8" s="24">
        <f t="shared" si="1"/>
        <v>61.176470588235297</v>
      </c>
      <c r="S8" s="10"/>
      <c r="T8" s="10"/>
    </row>
    <row r="9" spans="1:42">
      <c r="A9" s="10"/>
      <c r="B9" s="21" t="s">
        <v>96</v>
      </c>
      <c r="C9" s="22">
        <v>72</v>
      </c>
      <c r="D9" s="23">
        <f>(C9/C10)*100</f>
        <v>36</v>
      </c>
      <c r="E9" s="23">
        <v>79</v>
      </c>
      <c r="F9" s="23">
        <f t="shared" ref="F9:R9" si="2">(E9/E10)*100</f>
        <v>39.5</v>
      </c>
      <c r="G9" s="23">
        <v>44</v>
      </c>
      <c r="H9" s="23">
        <f t="shared" si="2"/>
        <v>22</v>
      </c>
      <c r="I9" s="23">
        <v>94</v>
      </c>
      <c r="J9" s="23">
        <f t="shared" si="2"/>
        <v>48.958333333333329</v>
      </c>
      <c r="K9" s="23">
        <v>7</v>
      </c>
      <c r="L9" s="23">
        <f t="shared" si="2"/>
        <v>6.0344827586206895</v>
      </c>
      <c r="M9" s="23">
        <v>13</v>
      </c>
      <c r="N9" s="23">
        <f t="shared" si="2"/>
        <v>11.403508771929824</v>
      </c>
      <c r="O9" s="23">
        <v>1</v>
      </c>
      <c r="P9" s="23">
        <f t="shared" si="2"/>
        <v>0.76923076923076927</v>
      </c>
      <c r="Q9" s="23">
        <v>6</v>
      </c>
      <c r="R9" s="24">
        <f t="shared" si="2"/>
        <v>3.5294117647058822</v>
      </c>
      <c r="S9" s="10"/>
      <c r="T9" s="10"/>
    </row>
    <row r="10" spans="1:42" ht="17" thickBot="1">
      <c r="A10" s="10"/>
      <c r="B10" s="25" t="s">
        <v>98</v>
      </c>
      <c r="C10" s="26">
        <f>SUM(C7:C9)</f>
        <v>200</v>
      </c>
      <c r="D10" s="27">
        <f t="shared" ref="D10:R10" si="3">SUM(D7:D9)</f>
        <v>100</v>
      </c>
      <c r="E10" s="27">
        <f t="shared" si="3"/>
        <v>200</v>
      </c>
      <c r="F10" s="27">
        <f t="shared" si="3"/>
        <v>100</v>
      </c>
      <c r="G10" s="27">
        <f t="shared" si="3"/>
        <v>200</v>
      </c>
      <c r="H10" s="27">
        <f t="shared" si="3"/>
        <v>100</v>
      </c>
      <c r="I10" s="27">
        <f t="shared" si="3"/>
        <v>192</v>
      </c>
      <c r="J10" s="27">
        <f t="shared" si="3"/>
        <v>100</v>
      </c>
      <c r="K10" s="27">
        <f t="shared" si="3"/>
        <v>116</v>
      </c>
      <c r="L10" s="27">
        <f t="shared" si="3"/>
        <v>99.999999999999986</v>
      </c>
      <c r="M10" s="27">
        <f t="shared" si="3"/>
        <v>114</v>
      </c>
      <c r="N10" s="27">
        <f t="shared" si="3"/>
        <v>100</v>
      </c>
      <c r="O10" s="27">
        <f t="shared" si="3"/>
        <v>130</v>
      </c>
      <c r="P10" s="27">
        <f t="shared" si="3"/>
        <v>100</v>
      </c>
      <c r="Q10" s="27">
        <f t="shared" si="3"/>
        <v>170</v>
      </c>
      <c r="R10" s="28">
        <f t="shared" si="3"/>
        <v>100</v>
      </c>
      <c r="S10" s="10"/>
      <c r="T10" s="10"/>
    </row>
    <row r="11" spans="1:4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42">
      <c r="A12" s="10"/>
      <c r="B12" s="10" t="s">
        <v>228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4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4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4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4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</sheetData>
  <mergeCells count="20">
    <mergeCell ref="AM5:AN5"/>
    <mergeCell ref="AO5:AP5"/>
    <mergeCell ref="AA5:AB5"/>
    <mergeCell ref="AC5:AD5"/>
    <mergeCell ref="AE5:AF5"/>
    <mergeCell ref="AG5:AH5"/>
    <mergeCell ref="AI5:AJ5"/>
    <mergeCell ref="AK5:AL5"/>
    <mergeCell ref="Y5:Z5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30</vt:i4>
      </vt:variant>
    </vt:vector>
  </HeadingPairs>
  <TitlesOfParts>
    <vt:vector size="30" baseType="lpstr">
      <vt:lpstr>Figure 1 d and e</vt:lpstr>
      <vt:lpstr>Figure 2 f</vt:lpstr>
      <vt:lpstr>Figure 2 g and h</vt:lpstr>
      <vt:lpstr>Figure 2 i</vt:lpstr>
      <vt:lpstr>Figure 2 l</vt:lpstr>
      <vt:lpstr>Figure 2 m</vt:lpstr>
      <vt:lpstr>Figure 3 j</vt:lpstr>
      <vt:lpstr>Figure 3 k</vt:lpstr>
      <vt:lpstr>Figure 4 e f g and h</vt:lpstr>
      <vt:lpstr>Figure 5 d and i</vt:lpstr>
      <vt:lpstr>Figure 6 c and d</vt:lpstr>
      <vt:lpstr>Figure 6 g</vt:lpstr>
      <vt:lpstr>Figure 6 h and i</vt:lpstr>
      <vt:lpstr>Figure 7 b</vt:lpstr>
      <vt:lpstr>Figure 7 d</vt:lpstr>
      <vt:lpstr>Figure 7 g</vt:lpstr>
      <vt:lpstr>Figure 7 i</vt:lpstr>
      <vt:lpstr>Figure S1 d</vt:lpstr>
      <vt:lpstr>Figure S2 c</vt:lpstr>
      <vt:lpstr>Figure S3 d</vt:lpstr>
      <vt:lpstr>Figure S3 h</vt:lpstr>
      <vt:lpstr>Figure S3 k</vt:lpstr>
      <vt:lpstr>Figure S3 m</vt:lpstr>
      <vt:lpstr>Figure S5 b</vt:lpstr>
      <vt:lpstr>Figure S5 c</vt:lpstr>
      <vt:lpstr>Figure S6b</vt:lpstr>
      <vt:lpstr>Figure S6 d and e</vt:lpstr>
      <vt:lpstr>Figure S9 b</vt:lpstr>
      <vt:lpstr>Figure S9 c</vt:lpstr>
      <vt:lpstr>Figure S9 e and 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Ramat</dc:creator>
  <cp:lastModifiedBy>Microsoft Office User</cp:lastModifiedBy>
  <dcterms:created xsi:type="dcterms:W3CDTF">2024-01-18T09:22:22Z</dcterms:created>
  <dcterms:modified xsi:type="dcterms:W3CDTF">2024-08-20T14:57:25Z</dcterms:modified>
</cp:coreProperties>
</file>