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okaho/Desktop/＊provisionally accept/＊＊final ver./渡士先生に送付/Source data files/"/>
    </mc:Choice>
  </mc:AlternateContent>
  <xr:revisionPtr revIDLastSave="0" documentId="13_ncr:1_{3886B08F-E182-C646-8E4A-BCF7508B35F0}" xr6:coauthVersionLast="47" xr6:coauthVersionMax="47" xr10:uidLastSave="{00000000-0000-0000-0000-000000000000}"/>
  <bookViews>
    <workbookView xWindow="200" yWindow="500" windowWidth="27900" windowHeight="15760" firstSheet="8" activeTab="22" xr2:uid="{F2FB1415-5E2D-C345-8E3D-4AD96788F3D2}"/>
  </bookViews>
  <sheets>
    <sheet name="Fig3B" sheetId="5" r:id="rId1"/>
    <sheet name="Fig3C" sheetId="6" r:id="rId2"/>
    <sheet name="Fig3D" sheetId="7" r:id="rId3"/>
    <sheet name="Fig3E" sheetId="8" r:id="rId4"/>
    <sheet name="Fig3F" sheetId="1" r:id="rId5"/>
    <sheet name="Fig3H" sheetId="10" r:id="rId6"/>
    <sheet name="Fig3I" sheetId="11" r:id="rId7"/>
    <sheet name="Fig4C" sheetId="13" r:id="rId8"/>
    <sheet name="Fig4D" sheetId="14" r:id="rId9"/>
    <sheet name="Fig4F" sheetId="16" r:id="rId10"/>
    <sheet name="Fig4G" sheetId="17" r:id="rId11"/>
    <sheet name="Fig6C" sheetId="34" r:id="rId12"/>
    <sheet name="Fig6D" sheetId="18" r:id="rId13"/>
    <sheet name="SI Table 3" sheetId="40" r:id="rId14"/>
    <sheet name="SI Fig.3B" sheetId="2" r:id="rId15"/>
    <sheet name="SI Fig.5A" sheetId="3" r:id="rId16"/>
    <sheet name="SI Fig5D" sheetId="20" r:id="rId17"/>
    <sheet name="SI Fig5F" sheetId="24" r:id="rId18"/>
    <sheet name="SI Fig5G " sheetId="25" r:id="rId19"/>
    <sheet name="SI Fig7A" sheetId="26" r:id="rId20"/>
    <sheet name="SI Fig7B" sheetId="27" r:id="rId21"/>
    <sheet name="SI Fig9A" sheetId="30" r:id="rId22"/>
    <sheet name="SI Fig9B" sheetId="31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7" i="18" l="1"/>
  <c r="H157" i="18"/>
  <c r="I157" i="18" s="1"/>
  <c r="K156" i="18"/>
  <c r="H156" i="18"/>
  <c r="I156" i="18" s="1"/>
  <c r="K155" i="18"/>
  <c r="H155" i="18"/>
  <c r="I155" i="18" s="1"/>
  <c r="K154" i="18"/>
  <c r="H154" i="18"/>
  <c r="I154" i="18" s="1"/>
  <c r="E157" i="18"/>
  <c r="D157" i="18"/>
  <c r="E156" i="18"/>
  <c r="D156" i="18"/>
  <c r="E155" i="18"/>
  <c r="D155" i="18"/>
  <c r="E154" i="18"/>
  <c r="D154" i="18"/>
  <c r="E153" i="18"/>
  <c r="D153" i="18"/>
  <c r="K146" i="18"/>
  <c r="H146" i="18"/>
  <c r="I146" i="18" s="1"/>
  <c r="K145" i="18"/>
  <c r="H145" i="18"/>
  <c r="I145" i="18" s="1"/>
  <c r="K144" i="18"/>
  <c r="H144" i="18"/>
  <c r="I144" i="18" s="1"/>
  <c r="K143" i="18"/>
  <c r="H143" i="18"/>
  <c r="I143" i="18" s="1"/>
  <c r="E146" i="18"/>
  <c r="D146" i="18"/>
  <c r="E145" i="18"/>
  <c r="D145" i="18"/>
  <c r="E144" i="18"/>
  <c r="D144" i="18"/>
  <c r="E143" i="18"/>
  <c r="D143" i="18"/>
  <c r="E142" i="18"/>
  <c r="D142" i="18"/>
  <c r="K109" i="18"/>
  <c r="H109" i="18"/>
  <c r="I109" i="18" s="1"/>
  <c r="K108" i="18"/>
  <c r="H108" i="18"/>
  <c r="I108" i="18" s="1"/>
  <c r="K107" i="18"/>
  <c r="H107" i="18"/>
  <c r="I107" i="18" s="1"/>
  <c r="K106" i="18"/>
  <c r="H106" i="18"/>
  <c r="I106" i="18" s="1"/>
  <c r="E109" i="18"/>
  <c r="D109" i="18"/>
  <c r="E108" i="18"/>
  <c r="D108" i="18"/>
  <c r="E107" i="18"/>
  <c r="D107" i="18"/>
  <c r="E106" i="18"/>
  <c r="D106" i="18"/>
  <c r="E105" i="18"/>
  <c r="D105" i="18"/>
  <c r="K133" i="18"/>
  <c r="H133" i="18"/>
  <c r="I133" i="18" s="1"/>
  <c r="K132" i="18"/>
  <c r="H132" i="18"/>
  <c r="I132" i="18" s="1"/>
  <c r="K131" i="18"/>
  <c r="H131" i="18"/>
  <c r="I131" i="18" s="1"/>
  <c r="K130" i="18"/>
  <c r="H130" i="18"/>
  <c r="I130" i="18" s="1"/>
  <c r="E133" i="18"/>
  <c r="D133" i="18"/>
  <c r="E132" i="18"/>
  <c r="D132" i="18"/>
  <c r="E131" i="18"/>
  <c r="D131" i="18"/>
  <c r="E130" i="18"/>
  <c r="D130" i="18"/>
  <c r="E129" i="18"/>
  <c r="D129" i="18"/>
  <c r="K122" i="18"/>
  <c r="H122" i="18"/>
  <c r="I122" i="18" s="1"/>
  <c r="K121" i="18"/>
  <c r="H121" i="18"/>
  <c r="I121" i="18" s="1"/>
  <c r="K120" i="18"/>
  <c r="H120" i="18"/>
  <c r="I120" i="18" s="1"/>
  <c r="K119" i="18"/>
  <c r="H119" i="18"/>
  <c r="I119" i="18" s="1"/>
  <c r="E122" i="18"/>
  <c r="D122" i="18"/>
  <c r="E121" i="18"/>
  <c r="D121" i="18"/>
  <c r="E120" i="18"/>
  <c r="D120" i="18"/>
  <c r="E119" i="18"/>
  <c r="D119" i="18"/>
  <c r="E118" i="18"/>
  <c r="D118" i="18"/>
  <c r="K97" i="18"/>
  <c r="H97" i="18"/>
  <c r="I97" i="18" s="1"/>
  <c r="K96" i="18"/>
  <c r="H96" i="18"/>
  <c r="I96" i="18" s="1"/>
  <c r="K95" i="18"/>
  <c r="H95" i="18"/>
  <c r="I95" i="18" s="1"/>
  <c r="K94" i="18"/>
  <c r="H94" i="18"/>
  <c r="I94" i="18" s="1"/>
  <c r="E97" i="18"/>
  <c r="D97" i="18"/>
  <c r="E96" i="18"/>
  <c r="D96" i="18"/>
  <c r="E95" i="18"/>
  <c r="D95" i="18"/>
  <c r="E94" i="18"/>
  <c r="D94" i="18"/>
  <c r="E93" i="18"/>
  <c r="D93" i="18"/>
  <c r="K86" i="18"/>
  <c r="H86" i="18"/>
  <c r="I86" i="18" s="1"/>
  <c r="K85" i="18"/>
  <c r="H85" i="18"/>
  <c r="I85" i="18" s="1"/>
  <c r="K84" i="18"/>
  <c r="H84" i="18"/>
  <c r="I84" i="18" s="1"/>
  <c r="K83" i="18"/>
  <c r="H83" i="18"/>
  <c r="I83" i="18" s="1"/>
  <c r="E86" i="18"/>
  <c r="D86" i="18"/>
  <c r="E85" i="18"/>
  <c r="D85" i="18"/>
  <c r="E84" i="18"/>
  <c r="D84" i="18"/>
  <c r="E83" i="18"/>
  <c r="D83" i="18"/>
  <c r="E82" i="18"/>
  <c r="D82" i="18"/>
  <c r="K75" i="18"/>
  <c r="H75" i="18"/>
  <c r="I75" i="18" s="1"/>
  <c r="K74" i="18"/>
  <c r="H74" i="18"/>
  <c r="I74" i="18" s="1"/>
  <c r="K73" i="18"/>
  <c r="H73" i="18"/>
  <c r="I73" i="18" s="1"/>
  <c r="K72" i="18"/>
  <c r="H72" i="18"/>
  <c r="I72" i="18" s="1"/>
  <c r="E75" i="18"/>
  <c r="D75" i="18"/>
  <c r="E74" i="18"/>
  <c r="D74" i="18"/>
  <c r="E73" i="18"/>
  <c r="D73" i="18"/>
  <c r="E72" i="18"/>
  <c r="D72" i="18"/>
  <c r="E71" i="18"/>
  <c r="D71" i="18"/>
  <c r="K64" i="18"/>
  <c r="H64" i="18"/>
  <c r="I64" i="18" s="1"/>
  <c r="K63" i="18"/>
  <c r="H63" i="18"/>
  <c r="I63" i="18" s="1"/>
  <c r="K62" i="18"/>
  <c r="H62" i="18"/>
  <c r="I62" i="18" s="1"/>
  <c r="K61" i="18"/>
  <c r="H61" i="18"/>
  <c r="I61" i="18" s="1"/>
  <c r="E64" i="18"/>
  <c r="D64" i="18"/>
  <c r="E63" i="18"/>
  <c r="D63" i="18"/>
  <c r="E62" i="18"/>
  <c r="D62" i="18"/>
  <c r="E61" i="18"/>
  <c r="D61" i="18"/>
  <c r="E60" i="18"/>
  <c r="D60" i="18"/>
  <c r="H23" i="18"/>
  <c r="I23" i="18" s="1"/>
  <c r="H22" i="18"/>
  <c r="I22" i="18" s="1"/>
  <c r="H21" i="18"/>
  <c r="I21" i="18" s="1"/>
  <c r="H20" i="18"/>
  <c r="I20" i="18" s="1"/>
  <c r="E23" i="18"/>
  <c r="D23" i="18"/>
  <c r="E22" i="18"/>
  <c r="D22" i="18"/>
  <c r="E21" i="18"/>
  <c r="D21" i="18"/>
  <c r="E20" i="18"/>
  <c r="D20" i="18"/>
  <c r="E19" i="18"/>
  <c r="D19" i="18"/>
  <c r="K51" i="18"/>
  <c r="H51" i="18"/>
  <c r="I51" i="18" s="1"/>
  <c r="K50" i="18"/>
  <c r="H50" i="18"/>
  <c r="I50" i="18" s="1"/>
  <c r="K49" i="18"/>
  <c r="H49" i="18"/>
  <c r="I49" i="18" s="1"/>
  <c r="K48" i="18"/>
  <c r="H48" i="18"/>
  <c r="I48" i="18" s="1"/>
  <c r="E51" i="18"/>
  <c r="D51" i="18"/>
  <c r="E50" i="18"/>
  <c r="D50" i="18"/>
  <c r="E49" i="18"/>
  <c r="D49" i="18"/>
  <c r="E48" i="18"/>
  <c r="D48" i="18"/>
  <c r="E47" i="18"/>
  <c r="D47" i="18"/>
  <c r="K36" i="18"/>
  <c r="H36" i="18"/>
  <c r="I36" i="18" s="1"/>
  <c r="K35" i="18"/>
  <c r="H35" i="18"/>
  <c r="I35" i="18" s="1"/>
  <c r="K34" i="18"/>
  <c r="H34" i="18"/>
  <c r="I34" i="18" s="1"/>
  <c r="K33" i="18"/>
  <c r="H33" i="18"/>
  <c r="I33" i="18" s="1"/>
  <c r="E36" i="18"/>
  <c r="D36" i="18"/>
  <c r="E35" i="18"/>
  <c r="D35" i="18"/>
  <c r="E34" i="18"/>
  <c r="D34" i="18"/>
  <c r="E33" i="18"/>
  <c r="D33" i="18"/>
  <c r="E32" i="18"/>
  <c r="D32" i="18"/>
  <c r="K160" i="18" l="1"/>
  <c r="M160" i="18" s="1"/>
  <c r="P157" i="18"/>
  <c r="P146" i="18"/>
  <c r="K149" i="18"/>
  <c r="M149" i="18" s="1"/>
  <c r="P109" i="18"/>
  <c r="K112" i="18"/>
  <c r="M112" i="18" s="1"/>
  <c r="P133" i="18"/>
  <c r="K136" i="18"/>
  <c r="M136" i="18" s="1"/>
  <c r="P122" i="18"/>
  <c r="K125" i="18"/>
  <c r="M125" i="18" s="1"/>
  <c r="P97" i="18"/>
  <c r="K100" i="18"/>
  <c r="M100" i="18" s="1"/>
  <c r="P86" i="18"/>
  <c r="K89" i="18"/>
  <c r="M89" i="18" s="1"/>
  <c r="P75" i="18"/>
  <c r="K78" i="18"/>
  <c r="M78" i="18" s="1"/>
  <c r="P64" i="18"/>
  <c r="K67" i="18"/>
  <c r="M67" i="18" s="1"/>
  <c r="K26" i="18"/>
  <c r="M26" i="18" s="1"/>
  <c r="P23" i="18"/>
  <c r="K54" i="18"/>
  <c r="M54" i="18" s="1"/>
  <c r="P51" i="18"/>
  <c r="P36" i="18"/>
  <c r="K39" i="18"/>
  <c r="M39" i="18" s="1"/>
</calcChain>
</file>

<file path=xl/sharedStrings.xml><?xml version="1.0" encoding="utf-8"?>
<sst xmlns="http://schemas.openxmlformats.org/spreadsheetml/2006/main" count="2516" uniqueCount="729">
  <si>
    <t>c-myc (NTCP)</t>
    <phoneticPr fontId="1"/>
  </si>
  <si>
    <t>actin</t>
    <phoneticPr fontId="1"/>
  </si>
  <si>
    <t>mock</t>
  </si>
  <si>
    <t>hNTCP (WT)</t>
  </si>
  <si>
    <t>mNTCP (WT)</t>
  </si>
  <si>
    <t>mNTCP R158G</t>
  </si>
  <si>
    <t>replicate1</t>
    <phoneticPr fontId="1"/>
  </si>
  <si>
    <t>replicate2</t>
  </si>
  <si>
    <t>replicate3</t>
  </si>
  <si>
    <t>Table Analyzed</t>
  </si>
  <si>
    <t>Fig.3B preS1-binding</t>
  </si>
  <si>
    <t>Data sets analyzed</t>
  </si>
  <si>
    <t>A-E</t>
  </si>
  <si>
    <t>ANOVA summary</t>
  </si>
  <si>
    <t>F</t>
  </si>
  <si>
    <t>P value</t>
  </si>
  <si>
    <t>&lt;0.0001</t>
  </si>
  <si>
    <t>P value summary</t>
  </si>
  <si>
    <t>****</t>
  </si>
  <si>
    <t>Significant diff. among means (P &lt; 0.05)?</t>
  </si>
  <si>
    <t>Yes</t>
  </si>
  <si>
    <t>R squared</t>
  </si>
  <si>
    <t>Brown-Forsythe test</t>
  </si>
  <si>
    <t>F (DFn, DFd)</t>
  </si>
  <si>
    <t>2.653 (4, 10)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</si>
  <si>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</si>
  <si>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</si>
  <si>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</si>
  <si>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</si>
  <si>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</si>
  <si>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</si>
  <si>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</si>
  <si>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</si>
  <si>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</si>
  <si>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</si>
  <si>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(4, 10) = 476.4</t>
  </si>
  <si>
    <t>P&lt;0.0001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</si>
  <si>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</si>
  <si>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</si>
  <si>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</si>
  <si>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</si>
  <si>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</si>
  <si>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</si>
  <si>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</si>
  <si>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</si>
  <si>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</si>
  <si>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</si>
  <si>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</si>
  <si>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</si>
  <si>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</si>
  <si>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</si>
  <si>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D-?</t>
  </si>
  <si>
    <t>mNTCP (WT) vs. mock</t>
  </si>
  <si>
    <t>-0.03810 to 0.1217</t>
  </si>
  <si>
    <t>A</t>
  </si>
  <si>
    <t>mNTCP (WT) vs. hNTCP (WT)</t>
  </si>
  <si>
    <t>-1.038 to -0.8783</t>
  </si>
  <si>
    <t>B</t>
  </si>
  <si>
    <t>-0.07477 to 0.08506</t>
  </si>
  <si>
    <t>C</t>
  </si>
  <si>
    <t>mNTCP (WT) vs. mNTCP R158G</t>
  </si>
  <si>
    <t>-0.4491 to -0.2892</t>
  </si>
  <si>
    <t>E</t>
  </si>
  <si>
    <t>Test details</t>
  </si>
  <si>
    <t>Mean 1</t>
  </si>
  <si>
    <t>Mean 2</t>
  </si>
  <si>
    <t>SE of diff.</t>
  </si>
  <si>
    <t>n1</t>
  </si>
  <si>
    <t>n2</t>
  </si>
  <si>
    <t>q</t>
  </si>
  <si>
    <t>Fig.3C HBV infection</t>
  </si>
  <si>
    <t>0.7408 (4, 10)</t>
  </si>
  <si>
    <t>F (4, 10) = 291.3</t>
  </si>
  <si>
    <t>Holm-Šídák's multiple comparisons test</t>
  </si>
  <si>
    <t>7. mNTCP R158 vs. . mock (HepG2)</t>
  </si>
  <si>
    <t>. mock (HepG2)</t>
  </si>
  <si>
    <t>7. mNTCP R158 vs. 3. hNTCP G158</t>
  </si>
  <si>
    <t>3. hNTCP G158</t>
  </si>
  <si>
    <t>7. mNTCP R158 vs. 4. hNTCP G158 + myrB 500nM</t>
  </si>
  <si>
    <t>4. hNTCP G158 + myrB 500nM</t>
  </si>
  <si>
    <t>7. mNTCP R158 vs. 8. mNTCP R158G</t>
  </si>
  <si>
    <t>8. mNTCP R158G</t>
  </si>
  <si>
    <t>t</t>
  </si>
  <si>
    <t>mock</t>
    <phoneticPr fontId="1"/>
  </si>
  <si>
    <t>hNTCP G158</t>
  </si>
  <si>
    <t>hNTCP G158</t>
    <phoneticPr fontId="1"/>
  </si>
  <si>
    <t>mNTCP R158</t>
  </si>
  <si>
    <t>mNTCP R158</t>
    <phoneticPr fontId="1"/>
  </si>
  <si>
    <t>mNTCP R158G</t>
    <phoneticPr fontId="1"/>
  </si>
  <si>
    <t>hNTCP G158 + myrB</t>
  </si>
  <si>
    <t>hNTCP G158 + myrB</t>
    <phoneticPr fontId="1"/>
  </si>
  <si>
    <t>10nM</t>
  </si>
  <si>
    <t>40nM</t>
  </si>
  <si>
    <t>160nM</t>
  </si>
  <si>
    <t>640nM</t>
  </si>
  <si>
    <t>GFP</t>
  </si>
  <si>
    <t>Na+(+)</t>
  </si>
  <si>
    <t>hNTCP WT (G158)</t>
  </si>
  <si>
    <t>hNTCP WT (G158) + myrB 10uM</t>
  </si>
  <si>
    <t>T</t>
  </si>
  <si>
    <t>P</t>
  </si>
  <si>
    <t>N</t>
  </si>
  <si>
    <t>S</t>
  </si>
  <si>
    <t>M</t>
  </si>
  <si>
    <t>I</t>
  </si>
  <si>
    <t>W</t>
  </si>
  <si>
    <t>Q</t>
  </si>
  <si>
    <t>H</t>
  </si>
  <si>
    <t>L</t>
  </si>
  <si>
    <t>V</t>
  </si>
  <si>
    <t>K</t>
  </si>
  <si>
    <t>Y</t>
  </si>
  <si>
    <t>D</t>
  </si>
  <si>
    <t>hNTCP WT (G158) + myrB 200nM</t>
  </si>
  <si>
    <t>mNTCP 4 point</t>
  </si>
  <si>
    <t>mNTCP 5 point</t>
  </si>
  <si>
    <t>Fig.4C preS1-binding</t>
  </si>
  <si>
    <t>A-G</t>
  </si>
  <si>
    <t>0.8366 (6, 14)</t>
  </si>
  <si>
    <t>F (6, 14) = 42.36</t>
  </si>
  <si>
    <t>B-?</t>
  </si>
  <si>
    <t>hNTCP G158 vs. mock</t>
  </si>
  <si>
    <t>0.7184 to 1.282</t>
  </si>
  <si>
    <t>hNTCP G158 vs. hNTCP G158 + myrB</t>
  </si>
  <si>
    <t>0.5892 to 1.152</t>
  </si>
  <si>
    <t>hNTCP G158 vs. mNTCP R158</t>
  </si>
  <si>
    <t>0.5454 to 1.108</t>
  </si>
  <si>
    <t>hNTCP G158 vs. mNTCP R158G</t>
  </si>
  <si>
    <t>0.2229 to 0.7860</t>
  </si>
  <si>
    <t>***</t>
  </si>
  <si>
    <t>hNTCP G158 vs. mNTCP 4 point</t>
  </si>
  <si>
    <t>0.5534 to 1.117</t>
  </si>
  <si>
    <t>hNTCP G158 vs. mNTCP 5 point</t>
  </si>
  <si>
    <t>-0.3803 to 0.1828</t>
  </si>
  <si>
    <t>G</t>
  </si>
  <si>
    <t>G158(wt)</t>
  </si>
  <si>
    <t>R158(wt)</t>
  </si>
  <si>
    <t>R158G</t>
  </si>
  <si>
    <t>m 4p</t>
  </si>
  <si>
    <t>m 5p</t>
  </si>
  <si>
    <t>4 mut</t>
    <phoneticPr fontId="1"/>
  </si>
  <si>
    <t>Fig.4D HBV infection</t>
  </si>
  <si>
    <t>0.3246 (6, 14)</t>
  </si>
  <si>
    <t>F (6, 14) = 80.89</t>
  </si>
  <si>
    <t>G158(wt) vs. mock</t>
  </si>
  <si>
    <t>0.5675 to 0.8838</t>
  </si>
  <si>
    <t>G158(wt) vs. G158(wt) myrB</t>
  </si>
  <si>
    <t>0.5492 to 0.8655</t>
  </si>
  <si>
    <t>G158(wt) myrB</t>
  </si>
  <si>
    <t>G158(wt) vs. R158(wt)</t>
  </si>
  <si>
    <t>0.6170 to 0.9333</t>
  </si>
  <si>
    <t>G158(wt) vs. R158G</t>
  </si>
  <si>
    <t>0.3317 to 0.6480</t>
  </si>
  <si>
    <t>G158(wt) vs. m 4p</t>
  </si>
  <si>
    <t>0.6587 to 0.9750</t>
  </si>
  <si>
    <t>G158(wt) vs. m 5p</t>
  </si>
  <si>
    <t>-0.1008 to 0.2154</t>
  </si>
  <si>
    <t>G158</t>
  </si>
  <si>
    <t>G158 + myrB 10uM</t>
  </si>
  <si>
    <t>R158</t>
  </si>
  <si>
    <t>mNTCP I29V</t>
  </si>
  <si>
    <t>mNTCP Q84R</t>
  </si>
  <si>
    <t>mNTCP N86K</t>
  </si>
  <si>
    <t>mNTCP L161I</t>
  </si>
  <si>
    <t>mNTCP I29V, R158G</t>
  </si>
  <si>
    <t>mNTCP Q84R, R158G</t>
  </si>
  <si>
    <t>mNTCP N86K, R158G</t>
  </si>
  <si>
    <t>mNTCP R158G, L161I</t>
  </si>
  <si>
    <t>Fig.4F preS1-binding</t>
  </si>
  <si>
    <t>A-M</t>
  </si>
  <si>
    <t>0.7960 (12, 26)</t>
  </si>
  <si>
    <t>F (12, 26) = 320.7</t>
  </si>
  <si>
    <t>E-?</t>
  </si>
  <si>
    <t>R158G vs. mock</t>
  </si>
  <si>
    <t>0.3346 to 0.4694</t>
  </si>
  <si>
    <t>R158G vs. G158</t>
  </si>
  <si>
    <t>-0.6322 to -0.4974</t>
  </si>
  <si>
    <t>R158G vs. G158 + myrB 10uM</t>
  </si>
  <si>
    <t>0.2749 to 0.4097</t>
  </si>
  <si>
    <t>R158G vs. R158</t>
  </si>
  <si>
    <t>0.2715 to 0.4063</t>
  </si>
  <si>
    <t>R158G vs. mNTCP I29V</t>
  </si>
  <si>
    <t>0.2717 to 0.4065</t>
  </si>
  <si>
    <t>R158G vs. mNTCP Q84R</t>
  </si>
  <si>
    <t>0.2752 to 0.4100</t>
  </si>
  <si>
    <t>R158G vs. mNTCP N86K</t>
  </si>
  <si>
    <t>0.2562 to 0.3910</t>
  </si>
  <si>
    <t>R158G vs. mNTCP L161I</t>
  </si>
  <si>
    <t>0.2773 to 0.4121</t>
  </si>
  <si>
    <t>R158G vs. mNTCP I29V, R158G</t>
  </si>
  <si>
    <t>-0.05077 to 0.08403</t>
  </si>
  <si>
    <t>J</t>
  </si>
  <si>
    <t>R158G vs. mNTCP Q84R, R158G</t>
  </si>
  <si>
    <t>-0.1000 to 0.03478</t>
  </si>
  <si>
    <t>R158G vs. mNTCP N86K, R158G</t>
  </si>
  <si>
    <t>-0.2620 to -0.1272</t>
  </si>
  <si>
    <t>R158G vs. mNTCP R158G, L161I</t>
  </si>
  <si>
    <t>-0.01704 to 0.1178</t>
  </si>
  <si>
    <t>I29V</t>
  </si>
  <si>
    <t>Q84R</t>
  </si>
  <si>
    <t>N86K</t>
  </si>
  <si>
    <t>L161I</t>
  </si>
  <si>
    <t>R158G, I29V</t>
  </si>
  <si>
    <t>+Q84R</t>
  </si>
  <si>
    <t>+N86K</t>
  </si>
  <si>
    <t>+L161I</t>
  </si>
  <si>
    <t>Fig.4G HBV infection</t>
  </si>
  <si>
    <t>0.5066 (12, 26)</t>
  </si>
  <si>
    <t>F (12, 26) = 35.43</t>
  </si>
  <si>
    <t>0.08779 to 0.5408</t>
  </si>
  <si>
    <t>**</t>
  </si>
  <si>
    <t>R158G vs. G158(wt)</t>
  </si>
  <si>
    <t>-1.001 to -0.5476</t>
  </si>
  <si>
    <t>R158G vs. G158(wt) myrB</t>
  </si>
  <si>
    <t>-0.1301 to 0.3228</t>
  </si>
  <si>
    <t>R158G vs. R158(wt)</t>
  </si>
  <si>
    <t>-0.05374 to 0.3993</t>
  </si>
  <si>
    <t>R158G vs. I29V</t>
  </si>
  <si>
    <t>0.08713 to 0.5401</t>
  </si>
  <si>
    <t>R158G vs. Q84R</t>
  </si>
  <si>
    <t>0.09842 to 0.5514</t>
  </si>
  <si>
    <t>R158G vs. N86K</t>
  </si>
  <si>
    <t>0.04327 to 0.4963</t>
  </si>
  <si>
    <t>*</t>
  </si>
  <si>
    <t>R158G vs. L161I</t>
  </si>
  <si>
    <t>0.02998 to 0.4830</t>
  </si>
  <si>
    <t>R158G vs. R158G, I29V</t>
  </si>
  <si>
    <t>-0.2451 to 0.2079</t>
  </si>
  <si>
    <t>&gt;0.9999</t>
  </si>
  <si>
    <t>R158G vs. +Q84R</t>
  </si>
  <si>
    <t>-0.3694 to 0.08364</t>
  </si>
  <si>
    <t>R158G vs. +N86K</t>
  </si>
  <si>
    <t>-0.5501 to -0.09709</t>
  </si>
  <si>
    <t>R158G vs. +L161I</t>
  </si>
  <si>
    <t>-0.4052 to 0.04776</t>
  </si>
  <si>
    <t>DMSO 0.8%</t>
  </si>
  <si>
    <t>preS1-peptide 200 nM</t>
  </si>
  <si>
    <t>estrone 3-sulfate potasium salt</t>
  </si>
  <si>
    <t>cholic acid</t>
  </si>
  <si>
    <t>chenodeoxycholic acid</t>
  </si>
  <si>
    <t>ursodeoxycholic acid</t>
  </si>
  <si>
    <t>deoxycholic acid</t>
  </si>
  <si>
    <t>lithocholic acid</t>
  </si>
  <si>
    <t>3β-hydroxy-5-cholestenoic acid</t>
  </si>
  <si>
    <t>glycodeoxycholic acid</t>
  </si>
  <si>
    <t>glycoursodeoxycholic acid</t>
  </si>
  <si>
    <t>glycochenodeoxycholic acid</t>
  </si>
  <si>
    <t>taurodeoxycholic acid</t>
  </si>
  <si>
    <t>tauroursodeoxycholic acid</t>
  </si>
  <si>
    <t>hNTCP G158R</t>
  </si>
  <si>
    <t>hNTCP 4 point</t>
  </si>
  <si>
    <t>Supplementary Fig.5D preS1-binding</t>
  </si>
  <si>
    <t>1.126 (4, 10)</t>
  </si>
  <si>
    <t>F (4, 10) = 748.8</t>
  </si>
  <si>
    <t>hNTCP G158 vs. GFP</t>
  </si>
  <si>
    <t>0.8242 to 0.9477</t>
  </si>
  <si>
    <t>hNTCP G158 vs. hNTCP G158</t>
  </si>
  <si>
    <t>0.7931 to 0.9167</t>
  </si>
  <si>
    <t>hNTCP G158 vs. hNTCP G158R</t>
  </si>
  <si>
    <t>0.7921 to 0.9156</t>
  </si>
  <si>
    <t>hNTCP G158 vs. hNTCP 4 point</t>
  </si>
  <si>
    <t>0.1963 to 0.3198</t>
  </si>
  <si>
    <t>G158R</t>
  </si>
  <si>
    <t>V29I</t>
  </si>
  <si>
    <t>R84Q</t>
  </si>
  <si>
    <t>K86N</t>
  </si>
  <si>
    <t>I161L</t>
  </si>
  <si>
    <t>Supplementary Fig.5F preS1-binding</t>
  </si>
  <si>
    <t>A-H</t>
  </si>
  <si>
    <t>0.9031 (7, 16)</t>
  </si>
  <si>
    <t>F (7, 16) = 38.89</t>
  </si>
  <si>
    <t>0.7025 to 1.176</t>
  </si>
  <si>
    <t>0.6044 to 1.078</t>
  </si>
  <si>
    <t>G158(wt) vs. G158R</t>
  </si>
  <si>
    <t>0.6037 to 1.078</t>
  </si>
  <si>
    <t>G158(wt) vs. V29I</t>
  </si>
  <si>
    <t>0.06400 to 0.5379</t>
  </si>
  <si>
    <t>G158(wt) vs. R84Q</t>
  </si>
  <si>
    <t>-0.1348 to 0.3391</t>
  </si>
  <si>
    <t>G158(wt) vs. K86N</t>
  </si>
  <si>
    <t>0.2944 to 0.7683</t>
  </si>
  <si>
    <t>G158(wt) vs. I161L</t>
  </si>
  <si>
    <t>0.1208 to 0.5947</t>
  </si>
  <si>
    <t>h 4p</t>
  </si>
  <si>
    <t>Supplementary Fig.5G HBV infection</t>
  </si>
  <si>
    <t>A-I</t>
  </si>
  <si>
    <t>0.4562 (8, 18)</t>
  </si>
  <si>
    <t>F (8, 18) = 28.28</t>
  </si>
  <si>
    <t>0.5094 to 1.001</t>
  </si>
  <si>
    <t>0.5754 to 1.067</t>
  </si>
  <si>
    <t>0.5213 to 1.013</t>
  </si>
  <si>
    <t>-0.07718 to 0.4148</t>
  </si>
  <si>
    <t>-0.1199 to 0.3721</t>
  </si>
  <si>
    <t>0.2491 to 0.7411</t>
  </si>
  <si>
    <t>-0.03552 to 0.4565</t>
  </si>
  <si>
    <t>G158(wt) vs. h 4p</t>
  </si>
  <si>
    <t>0.3395 to 0.8315</t>
  </si>
  <si>
    <t>Na+ (-)</t>
  </si>
  <si>
    <t>Na+ (+)</t>
  </si>
  <si>
    <t>DMSO 1%</t>
  </si>
  <si>
    <t>mNTCP WT</t>
  </si>
  <si>
    <t>mNTCP N86K+R158G</t>
  </si>
  <si>
    <t>Supplementary Fig.9A preS1-binding (mNTCP base)</t>
  </si>
  <si>
    <t>2.016 (8, 18)</t>
  </si>
  <si>
    <t>F (8, 18) = 5120</t>
  </si>
  <si>
    <t>Šídák's multiple comparisons test</t>
  </si>
  <si>
    <t>mock vs. mNTCP WT</t>
  </si>
  <si>
    <t>-0.03283 to 0.03283</t>
  </si>
  <si>
    <t>A-B</t>
  </si>
  <si>
    <t>mock vs. mNTCP N86K</t>
  </si>
  <si>
    <t>-0.03307 to 0.03260</t>
  </si>
  <si>
    <t>A-C</t>
  </si>
  <si>
    <t>mock vs. mNTCP R158G</t>
  </si>
  <si>
    <t>-0.3617 to -0.2960</t>
  </si>
  <si>
    <t>A-D</t>
  </si>
  <si>
    <t>mock vs. mNTCP P165L (竹内さんbox)</t>
  </si>
  <si>
    <t>mock vs. mNTCP N86K+R158G</t>
  </si>
  <si>
    <t>-0.8164 to -0.7508</t>
  </si>
  <si>
    <t>A-F</t>
  </si>
  <si>
    <t>mock vs. mNTCP R158G+P165L (2-2)</t>
  </si>
  <si>
    <t>-0.6429 to -0.5772</t>
  </si>
  <si>
    <t>mock vs. mNTCP N86K, R158G, P165L (8-2)</t>
  </si>
  <si>
    <t>-1.037 to -0.9712</t>
  </si>
  <si>
    <t>mock vs. mNTCP 5 point</t>
  </si>
  <si>
    <t>-1.033 to -0.9672</t>
  </si>
  <si>
    <t>mNTCP WT vs. mNTCP N86K</t>
  </si>
  <si>
    <t>B-C</t>
  </si>
  <si>
    <t>mNTCP WT vs. mNTCP R158G</t>
  </si>
  <si>
    <t>B-D</t>
  </si>
  <si>
    <t>mNTCP WT vs. mNTCP P165L (竹内さんbox)</t>
  </si>
  <si>
    <t>B-E</t>
  </si>
  <si>
    <t>mNTCP WT vs. mNTCP N86K+R158G</t>
  </si>
  <si>
    <t>B-F</t>
  </si>
  <si>
    <t>mNTCP WT vs. mNTCP R158G+P165L (2-2)</t>
  </si>
  <si>
    <t>B-G</t>
  </si>
  <si>
    <t>mNTCP WT vs. mNTCP N86K, R158G, P165L (8-2)</t>
  </si>
  <si>
    <t>B-H</t>
  </si>
  <si>
    <t>mNTCP WT vs. mNTCP 5 point</t>
  </si>
  <si>
    <t>B-I</t>
  </si>
  <si>
    <t>mNTCP N86K vs. mNTCP R158G</t>
  </si>
  <si>
    <t>-0.3615 to -0.2958</t>
  </si>
  <si>
    <t>C-D</t>
  </si>
  <si>
    <t>mNTCP N86K vs. mNTCP P165L (竹内さんbox)</t>
  </si>
  <si>
    <t>-0.03260 to 0.03307</t>
  </si>
  <si>
    <t>C-E</t>
  </si>
  <si>
    <t>mNTCP N86K vs. mNTCP N86K+R158G</t>
  </si>
  <si>
    <t>-0.8162 to -0.7505</t>
  </si>
  <si>
    <t>C-F</t>
  </si>
  <si>
    <t>mNTCP N86K vs. mNTCP R158G+P165L (2-2)</t>
  </si>
  <si>
    <t>-0.6426 to -0.5770</t>
  </si>
  <si>
    <t>C-G</t>
  </si>
  <si>
    <t>mNTCP N86K vs. mNTCP N86K, R158G, P165L (8-2)</t>
  </si>
  <si>
    <t>-1.037 to -0.9709</t>
  </si>
  <si>
    <t>C-H</t>
  </si>
  <si>
    <t>mNTCP N86K vs. mNTCP 5 point</t>
  </si>
  <si>
    <t>-1.033 to -0.9669</t>
  </si>
  <si>
    <t>C-I</t>
  </si>
  <si>
    <t>mNTCP R158G vs. mNTCP P165L (竹内さんbox)</t>
  </si>
  <si>
    <t>0.2960 to 0.3617</t>
  </si>
  <si>
    <t>D-E</t>
  </si>
  <si>
    <t>mNTCP R158G vs. mNTCP N86K+R158G</t>
  </si>
  <si>
    <t>-0.4876 to -0.4219</t>
  </si>
  <si>
    <t>D-F</t>
  </si>
  <si>
    <t>mNTCP R158G vs. mNTCP R158G+P165L (2-2)</t>
  </si>
  <si>
    <t>-0.3140 to -0.2483</t>
  </si>
  <si>
    <t>D-G</t>
  </si>
  <si>
    <t>mNTCP R158G vs. mNTCP N86K, R158G, P165L (8-2)</t>
  </si>
  <si>
    <t>-0.7080 to -0.6423</t>
  </si>
  <si>
    <t>D-H</t>
  </si>
  <si>
    <t>mNTCP R158G vs. mNTCP 5 point</t>
  </si>
  <si>
    <t>-0.7040 to -0.6383</t>
  </si>
  <si>
    <t>D-I</t>
  </si>
  <si>
    <t>mNTCP P165L (竹内さんbox) vs. mNTCP N86K+R158G</t>
  </si>
  <si>
    <t>E-F</t>
  </si>
  <si>
    <t>mNTCP P165L (竹内さんbox) vs. mNTCP R158G+P165L (2-2)</t>
  </si>
  <si>
    <t>E-G</t>
  </si>
  <si>
    <t>mNTCP P165L (竹内さんbox) vs. mNTCP N86K, R158G, P165L (8-2)</t>
  </si>
  <si>
    <t>E-H</t>
  </si>
  <si>
    <t>mNTCP P165L (竹内さんbox) vs. mNTCP 5 point</t>
  </si>
  <si>
    <t>E-I</t>
  </si>
  <si>
    <t>mNTCP N86K+R158G vs. mNTCP R158G+P165L (2-2)</t>
  </si>
  <si>
    <t>0.1407 to 0.2064</t>
  </si>
  <si>
    <t>F-G</t>
  </si>
  <si>
    <t>mNTCP N86K+R158G vs. mNTCP N86K, R158G, P165L (8-2)</t>
  </si>
  <si>
    <t>-0.2533 to -0.1876</t>
  </si>
  <si>
    <t>F-H</t>
  </si>
  <si>
    <t>mNTCP N86K+R158G vs. mNTCP 5 point</t>
  </si>
  <si>
    <t>-0.2492 to -0.1836</t>
  </si>
  <si>
    <t>F-I</t>
  </si>
  <si>
    <t>mNTCP R158G+P165L (2-2) vs. mNTCP N86K, R158G, P165L (8-2)</t>
  </si>
  <si>
    <t>-0.4268 to -0.3611</t>
  </si>
  <si>
    <t>G-H</t>
  </si>
  <si>
    <t>mNTCP R158G+P165L (2-2) vs. mNTCP 5 point</t>
  </si>
  <si>
    <t>-0.4228 to -0.3571</t>
  </si>
  <si>
    <t>G-I</t>
  </si>
  <si>
    <t>mNTCP N86K, R158G, P165L (8-2) vs. mNTCP 5 point</t>
  </si>
  <si>
    <t>-0.02882 to 0.03685</t>
  </si>
  <si>
    <t>H-I</t>
  </si>
  <si>
    <t>hNTCP K86N</t>
  </si>
  <si>
    <t>hNTCP L165P-1</t>
  </si>
  <si>
    <t>hNTCP K86N, G158R</t>
  </si>
  <si>
    <t>hNTCP G158R, L165P (1-1i)</t>
  </si>
  <si>
    <t>Supplementary Fig.9B preS1-binding (hNTCP base)</t>
  </si>
  <si>
    <t>0.8118 (7, 16)</t>
  </si>
  <si>
    <t>F (7, 16) = 99.88</t>
  </si>
  <si>
    <t>hNTCP WT vs. mock</t>
  </si>
  <si>
    <t>0.8448 to 1.155</t>
  </si>
  <si>
    <t>hNTCP WT vs. hNTCP WT myrB 10uM</t>
  </si>
  <si>
    <t>hNTCP WT myrB 10uM</t>
  </si>
  <si>
    <t>hNTCP WT vs. hNTCP K86N</t>
  </si>
  <si>
    <t>0.2519 to 0.5622</t>
  </si>
  <si>
    <t>hNTCP WT vs. hNTCP G158R</t>
  </si>
  <si>
    <t>hNTCP WT vs. hNTCP L165P-1</t>
  </si>
  <si>
    <t>0.5345 to 0.8449</t>
  </si>
  <si>
    <t>hNTCP WT vs. hNTCP K86N, G158R</t>
  </si>
  <si>
    <t>0.8216 to 1.132</t>
  </si>
  <si>
    <t>hNTCP WT vs. hNTCP G158R, L165P (1-1i)</t>
  </si>
  <si>
    <t>(kD)</t>
    <phoneticPr fontId="1"/>
  </si>
  <si>
    <t>hNTCP (WT)+myrB</t>
    <phoneticPr fontId="1"/>
  </si>
  <si>
    <r>
      <t>Na</t>
    </r>
    <r>
      <rPr>
        <vertAlign val="superscript"/>
        <sz val="14"/>
        <rFont val="Arial"/>
        <family val="2"/>
      </rPr>
      <t>+</t>
    </r>
    <r>
      <rPr>
        <sz val="14"/>
        <rFont val="Arial"/>
        <family val="2"/>
      </rPr>
      <t>(-)</t>
    </r>
  </si>
  <si>
    <t>raw data (merged with molecular marker)</t>
    <phoneticPr fontId="1"/>
  </si>
  <si>
    <t>mNTCP aa 158</t>
    <phoneticPr fontId="1"/>
  </si>
  <si>
    <t>R (WT)</t>
    <phoneticPr fontId="1"/>
  </si>
  <si>
    <t>G</t>
    <phoneticPr fontId="1"/>
  </si>
  <si>
    <t>preS1-TAMRA</t>
    <phoneticPr fontId="1"/>
  </si>
  <si>
    <r>
      <t>Na</t>
    </r>
    <r>
      <rPr>
        <vertAlign val="superscript"/>
        <sz val="14"/>
        <rFont val="Arial"/>
        <family val="2"/>
      </rPr>
      <t>+</t>
    </r>
    <r>
      <rPr>
        <sz val="14"/>
        <rFont val="Arial"/>
        <family val="2"/>
      </rPr>
      <t xml:space="preserve"> (-)</t>
    </r>
  </si>
  <si>
    <r>
      <t>Na</t>
    </r>
    <r>
      <rPr>
        <vertAlign val="superscript"/>
        <sz val="14"/>
        <rFont val="Arial"/>
        <family val="2"/>
      </rPr>
      <t>+</t>
    </r>
    <r>
      <rPr>
        <sz val="14"/>
        <rFont val="Arial"/>
        <family val="2"/>
      </rPr>
      <t xml:space="preserve"> (+)</t>
    </r>
  </si>
  <si>
    <t>mNTCP 4 mut</t>
    <phoneticPr fontId="1"/>
  </si>
  <si>
    <t>mNTCP 5 mut</t>
    <phoneticPr fontId="1"/>
  </si>
  <si>
    <t>hNTCP G158 + myrB 10uM</t>
    <phoneticPr fontId="1"/>
  </si>
  <si>
    <t>(1)</t>
    <phoneticPr fontId="1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</si>
  <si>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</si>
  <si>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</si>
  <si>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</si>
  <si>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</si>
  <si>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</si>
  <si>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</si>
  <si>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</si>
  <si>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</si>
  <si>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</si>
  <si>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</si>
  <si>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</si>
  <si>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hNTCP G158+murB</t>
    <phoneticPr fontId="1"/>
  </si>
  <si>
    <t>G158+myrB</t>
    <phoneticPr fontId="1"/>
  </si>
  <si>
    <t>hNTCP</t>
    <phoneticPr fontId="1"/>
  </si>
  <si>
    <t>G158</t>
    <phoneticPr fontId="1"/>
  </si>
  <si>
    <t>myrB 200nM</t>
    <phoneticPr fontId="1"/>
  </si>
  <si>
    <t>myrB 200 nM</t>
    <phoneticPr fontId="1"/>
  </si>
  <si>
    <t>mNTCP P165L</t>
    <phoneticPr fontId="1"/>
  </si>
  <si>
    <t>mNTCP R158G+P165L</t>
    <phoneticPr fontId="1"/>
  </si>
  <si>
    <t>mNTCP N86K, R158G, P165L</t>
    <phoneticPr fontId="1"/>
  </si>
  <si>
    <t>hNTCP WT</t>
    <phoneticPr fontId="1"/>
  </si>
  <si>
    <t>hNTCP WT+myrB 10uM</t>
    <phoneticPr fontId="1"/>
  </si>
  <si>
    <t>hNTCP L165P</t>
    <phoneticPr fontId="1"/>
  </si>
  <si>
    <t>hNTCP K86N/G158R</t>
    <phoneticPr fontId="1"/>
  </si>
  <si>
    <t>hNTCP G158R/L165P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</si>
  <si>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</si>
  <si>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</si>
  <si>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</si>
  <si>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</si>
  <si>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</si>
  <si>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</si>
  <si>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</si>
  <si>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</si>
  <si>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</si>
  <si>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</si>
  <si>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</si>
  <si>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Chemical structures of bile acid spiecies were produced by ChemDraw 20.0.  Raw data are in ChemDraw files.</t>
    <phoneticPr fontId="1"/>
  </si>
  <si>
    <t>uM</t>
    <phoneticPr fontId="13"/>
  </si>
  <si>
    <t>raw data</t>
    <phoneticPr fontId="13"/>
  </si>
  <si>
    <t>Inhibition (%)</t>
    <phoneticPr fontId="13"/>
  </si>
  <si>
    <t>DMSO</t>
    <phoneticPr fontId="13"/>
  </si>
  <si>
    <t>v</t>
    <phoneticPr fontId="13"/>
  </si>
  <si>
    <t>log(conc.)</t>
    <phoneticPr fontId="13"/>
  </si>
  <si>
    <t>Inhibition (I)</t>
    <phoneticPr fontId="16"/>
  </si>
  <si>
    <t>log(I/100-I)</t>
    <phoneticPr fontId="16"/>
  </si>
  <si>
    <t>M</t>
    <phoneticPr fontId="13"/>
  </si>
  <si>
    <t>log(M)</t>
    <phoneticPr fontId="13"/>
  </si>
  <si>
    <t>(%)</t>
    <phoneticPr fontId="16"/>
  </si>
  <si>
    <t>r=</t>
    <phoneticPr fontId="16"/>
  </si>
  <si>
    <t xml:space="preserve"> slope =</t>
  </si>
  <si>
    <t xml:space="preserve">IC50 = </t>
    <phoneticPr fontId="13"/>
  </si>
  <si>
    <t>uM</t>
    <phoneticPr fontId="16"/>
  </si>
  <si>
    <t>HBs (fold vs DMSO control)</t>
    <phoneticPr fontId="13"/>
  </si>
  <si>
    <t>(1) estrone sulfate</t>
    <phoneticPr fontId="1"/>
  </si>
  <si>
    <t>(2) CA</t>
    <phoneticPr fontId="1"/>
  </si>
  <si>
    <t>(3) CDCA</t>
    <phoneticPr fontId="1"/>
  </si>
  <si>
    <t>final concentration</t>
    <phoneticPr fontId="1"/>
  </si>
  <si>
    <t>(4) UDCA</t>
    <phoneticPr fontId="1"/>
  </si>
  <si>
    <t>10 microM</t>
    <phoneticPr fontId="1"/>
  </si>
  <si>
    <t>20 microM</t>
    <phoneticPr fontId="1"/>
  </si>
  <si>
    <t>40 microM</t>
    <phoneticPr fontId="1"/>
  </si>
  <si>
    <t>80 microM</t>
    <phoneticPr fontId="1"/>
  </si>
  <si>
    <t>(5) DCA</t>
    <phoneticPr fontId="1"/>
  </si>
  <si>
    <t>(6) LCA</t>
    <phoneticPr fontId="1"/>
  </si>
  <si>
    <t>3β-hydroxy-5-cholestenoic acid</t>
    <phoneticPr fontId="1"/>
  </si>
  <si>
    <t>(7) 3β-hydroxy-5-cholestenoic acid</t>
    <phoneticPr fontId="1"/>
  </si>
  <si>
    <t>(8) GUDCA</t>
    <phoneticPr fontId="1"/>
  </si>
  <si>
    <t>(9) GCDCA</t>
    <phoneticPr fontId="1"/>
  </si>
  <si>
    <t>(11) TDCA</t>
    <phoneticPr fontId="1"/>
  </si>
  <si>
    <t>(12) TUDCA</t>
    <phoneticPr fontId="1"/>
  </si>
  <si>
    <t>(8) GDCA</t>
    <phoneticPr fontId="1"/>
  </si>
  <si>
    <t>published data (300dpi)</t>
    <phoneticPr fontId="1"/>
  </si>
  <si>
    <t>repeat 1</t>
  </si>
  <si>
    <t>repeat 1</t>
    <phoneticPr fontId="1"/>
  </si>
  <si>
    <t>repeat 2</t>
  </si>
  <si>
    <t>repeat 3</t>
  </si>
  <si>
    <t>n=3</t>
    <phoneticPr fontId="1"/>
  </si>
  <si>
    <t>repeat 1 (n=1)</t>
    <phoneticPr fontId="1"/>
  </si>
  <si>
    <t>repeat 4</t>
  </si>
  <si>
    <t>repeat 5</t>
  </si>
  <si>
    <t>repeat 6</t>
  </si>
  <si>
    <t>repeat 7</t>
  </si>
  <si>
    <t>repeat 8</t>
  </si>
  <si>
    <t>repeat 9</t>
  </si>
  <si>
    <t>repeat 10</t>
  </si>
  <si>
    <t>repeat 11</t>
  </si>
  <si>
    <t>repeat 12</t>
  </si>
  <si>
    <r>
      <rPr>
        <sz val="14"/>
        <color theme="1"/>
        <rFont val="MS Gothic"/>
        <family val="2"/>
        <charset val="128"/>
      </rPr>
      <t>＊</t>
    </r>
    <r>
      <rPr>
        <sz val="14"/>
        <color theme="1"/>
        <rFont val="Arial"/>
        <family val="2"/>
      </rPr>
      <t>DMSO, myrB samples: repeat 12</t>
    </r>
    <phoneticPr fontId="1"/>
  </si>
  <si>
    <t>n=3 (or 12)</t>
    <phoneticPr fontId="1"/>
  </si>
  <si>
    <t>n=1 (repeat 1) x 3 replicates</t>
    <phoneticPr fontId="1"/>
  </si>
  <si>
    <t>&gt; 80</t>
    <phoneticPr fontId="1"/>
  </si>
  <si>
    <t>Fig.3H preS1-binding</t>
  </si>
  <si>
    <t>Two-way ANOVA</t>
  </si>
  <si>
    <t>Ordinary</t>
  </si>
  <si>
    <t>Source of Variation</t>
  </si>
  <si>
    <t>% of total variation</t>
  </si>
  <si>
    <t>Significant?</t>
  </si>
  <si>
    <t>Interaction</t>
  </si>
  <si>
    <t>Row Factor</t>
  </si>
  <si>
    <t>Column Factor</t>
  </si>
  <si>
    <t>F (22, 92) = 0.3720</t>
  </si>
  <si>
    <t>P=0.9949</t>
  </si>
  <si>
    <t>F (22, 92) = 73.96</t>
  </si>
  <si>
    <t>F (1, 92) = 9.985</t>
  </si>
  <si>
    <t>P=0.0021</t>
  </si>
  <si>
    <t>Residual</t>
  </si>
  <si>
    <t>Difference between column means</t>
  </si>
  <si>
    <t>Mean of 40nM</t>
  </si>
  <si>
    <t>Mean of 640nM</t>
  </si>
  <si>
    <t>Difference between means</t>
  </si>
  <si>
    <t>SE of difference</t>
  </si>
  <si>
    <t>95% CI of difference</t>
  </si>
  <si>
    <t>-0.04696 to -0.01071</t>
  </si>
  <si>
    <t>Number of columns (Column Factor)</t>
  </si>
  <si>
    <t>Number of rows (Row Factor)</t>
  </si>
  <si>
    <t>Number of values</t>
  </si>
  <si>
    <t>Within each column, compare rows (simple effects within columns)</t>
  </si>
  <si>
    <t>Uncorrected Fisher's LSD</t>
  </si>
  <si>
    <t>Individual P Value</t>
  </si>
  <si>
    <t>WT (R158) vs. GFP</t>
  </si>
  <si>
    <t>-0.07016 to 0.1037</t>
  </si>
  <si>
    <t>WT (R158) vs. hNTCP WT (G158)</t>
  </si>
  <si>
    <t>-0.9160 to -0.7421</t>
  </si>
  <si>
    <t>WT (R158) vs. hNTCP WT (G158) + myrB 10uM</t>
  </si>
  <si>
    <t>-0.06941 to 0.1044</t>
  </si>
  <si>
    <t>WT (R158) vs. T</t>
  </si>
  <si>
    <t>-0.07536 to 0.09850</t>
  </si>
  <si>
    <t>WT (R158) vs. F</t>
  </si>
  <si>
    <t>-0.07662 to 0.09724</t>
  </si>
  <si>
    <t>WT (R158) vs. P</t>
  </si>
  <si>
    <t>-0.08370 to 0.09015</t>
  </si>
  <si>
    <t>WT (R158) vs. N</t>
  </si>
  <si>
    <t>-0.1001 to 0.07370</t>
  </si>
  <si>
    <t>WT (R158) vs. S</t>
  </si>
  <si>
    <t>-0.07772 to 0.09614</t>
  </si>
  <si>
    <t>WT (R158) vs. M</t>
  </si>
  <si>
    <t>-0.08454 to 0.08932</t>
  </si>
  <si>
    <t>WT (R158) vs. 158G</t>
  </si>
  <si>
    <t>-0.4812 to -0.3074</t>
  </si>
  <si>
    <t>WT (R158) vs. I</t>
  </si>
  <si>
    <t>-0.09122 to 0.08264</t>
  </si>
  <si>
    <t>WT (R158) vs. W</t>
  </si>
  <si>
    <t>-0.06896 to 0.1049</t>
  </si>
  <si>
    <t>WT (R158) vs. Q</t>
  </si>
  <si>
    <t>-0.07719 to 0.09666</t>
  </si>
  <si>
    <t>WT (R158) vs. H</t>
  </si>
  <si>
    <t>-0.08409 to 0.08976</t>
  </si>
  <si>
    <t>WT (R158) vs. A</t>
  </si>
  <si>
    <t>-0.07616 to 0.09769</t>
  </si>
  <si>
    <t>WT (R158) vs. L</t>
  </si>
  <si>
    <t>-0.07371 to 0.1001</t>
  </si>
  <si>
    <t>WT (R158) vs. E</t>
  </si>
  <si>
    <t>-0.06199 to 0.1119</t>
  </si>
  <si>
    <t>WT (R158) vs. V</t>
  </si>
  <si>
    <t>-0.07654 to 0.09731</t>
  </si>
  <si>
    <t>WT (R158) vs. K</t>
  </si>
  <si>
    <t>-0.06932 to 0.1045</t>
  </si>
  <si>
    <t>WT (R158) vs. Y</t>
  </si>
  <si>
    <t>-0.07308 to 0.1008</t>
  </si>
  <si>
    <t>WT (R158) vs. C</t>
  </si>
  <si>
    <t>-0.06699 to 0.1069</t>
  </si>
  <si>
    <t>WT (R158) vs. D</t>
  </si>
  <si>
    <t>-0.07924 to 0.09461</t>
  </si>
  <si>
    <t>-0.08157 to 0.09228</t>
  </si>
  <si>
    <t>-0.8975 to -0.7236</t>
  </si>
  <si>
    <t>-0.09866 to 0.07519</t>
  </si>
  <si>
    <t>-0.07656 to 0.09729</t>
  </si>
  <si>
    <t>-0.09681 to 0.07705</t>
  </si>
  <si>
    <t>-0.08821 to 0.08564</t>
  </si>
  <si>
    <t>-0.1033 to 0.07055</t>
  </si>
  <si>
    <t>-0.08303 to 0.09082</t>
  </si>
  <si>
    <t>-0.09233 to 0.08152</t>
  </si>
  <si>
    <t>-0.4939 to -0.3200</t>
  </si>
  <si>
    <t>-0.06899 to 0.1049</t>
  </si>
  <si>
    <t>-0.07260 to 0.1013</t>
  </si>
  <si>
    <t>-0.07813 to 0.09572</t>
  </si>
  <si>
    <t>-0.09723 to 0.07663</t>
  </si>
  <si>
    <t>-0.08291 to 0.09095</t>
  </si>
  <si>
    <t>-0.1065 to 0.06735</t>
  </si>
  <si>
    <t>-0.1812 to -0.007343</t>
  </si>
  <si>
    <t>-0.07152 to 0.1023</t>
  </si>
  <si>
    <t>-0.07209 to 0.1018</t>
  </si>
  <si>
    <t>-0.07632 to 0.09753</t>
  </si>
  <si>
    <t>-0.07416 to 0.09969</t>
  </si>
  <si>
    <t>-0.07736 to 0.09650</t>
  </si>
  <si>
    <t>N1</t>
  </si>
  <si>
    <t>N2</t>
  </si>
  <si>
    <t xml:space="preserve">Fw </t>
    <phoneticPr fontId="1"/>
  </si>
  <si>
    <t>Rv</t>
    <phoneticPr fontId="1"/>
  </si>
  <si>
    <t>GGCTAGGTAAGCTTGGTACCATGGAGGCCCACAACGCA</t>
    <phoneticPr fontId="1"/>
  </si>
  <si>
    <t>CGAAGGGCCCTCTAGAGGCTGTGCAAGGGGAGCA</t>
    <phoneticPr fontId="1"/>
  </si>
  <si>
    <t>TAATACGACTCACTATAGGG</t>
    <phoneticPr fontId="1"/>
  </si>
  <si>
    <t>GCTGGCAACTAGAAGGCACAG</t>
    <phoneticPr fontId="1"/>
  </si>
  <si>
    <t>CCCTATAAACGCATCGTGATATCAC</t>
    <phoneticPr fontId="1"/>
  </si>
  <si>
    <t>CACGATGCGTTTATAGGGCAC</t>
    <phoneticPr fontId="1"/>
  </si>
  <si>
    <t>hNTCP G158R</t>
    <phoneticPr fontId="1"/>
  </si>
  <si>
    <t>mNTCP R158A</t>
    <phoneticPr fontId="1"/>
  </si>
  <si>
    <t>Fw</t>
    <phoneticPr fontId="1"/>
  </si>
  <si>
    <t>RV</t>
    <phoneticPr fontId="1"/>
  </si>
  <si>
    <t>TATGGAGCAATCATATTATCACTGGTCCC</t>
  </si>
  <si>
    <t>TATGATTGCTCCATAGGGCACCTTGTCC</t>
  </si>
  <si>
    <t>mNTCP R158C</t>
    <phoneticPr fontId="1"/>
  </si>
  <si>
    <t>mNTCP R158D</t>
    <phoneticPr fontId="1"/>
  </si>
  <si>
    <t>mNTCP R158E</t>
    <phoneticPr fontId="1"/>
  </si>
  <si>
    <t>mNTCP R158F</t>
    <phoneticPr fontId="1"/>
  </si>
  <si>
    <t>mNTCP R158H</t>
    <phoneticPr fontId="1"/>
  </si>
  <si>
    <t>mNTCP R158I</t>
    <phoneticPr fontId="1"/>
  </si>
  <si>
    <t>mNTCP R158K</t>
    <phoneticPr fontId="1"/>
  </si>
  <si>
    <t>mNTCP R158L</t>
    <phoneticPr fontId="1"/>
  </si>
  <si>
    <t>mNTCP R158M</t>
    <phoneticPr fontId="1"/>
  </si>
  <si>
    <t>mNTCP R158N</t>
    <phoneticPr fontId="1"/>
  </si>
  <si>
    <t>mNTCP R158P</t>
    <phoneticPr fontId="1"/>
  </si>
  <si>
    <t>mNTCP R158Q</t>
    <phoneticPr fontId="1"/>
  </si>
  <si>
    <t>mNTCP R158S</t>
    <phoneticPr fontId="1"/>
  </si>
  <si>
    <t>mNTCP R158T</t>
    <phoneticPr fontId="1"/>
  </si>
  <si>
    <t>mNTCP R158V</t>
    <phoneticPr fontId="1"/>
  </si>
  <si>
    <t>mNTCP R158W</t>
    <phoneticPr fontId="1"/>
  </si>
  <si>
    <t>mNTCP R158Y</t>
    <phoneticPr fontId="1"/>
  </si>
  <si>
    <t>TATGGATGCATCATATTATCACTGGTCC</t>
  </si>
  <si>
    <t>TATGATGCATCCATAGGGCACCTTGTCC</t>
  </si>
  <si>
    <t>TATGGAGACATCATATTATCACTGGTCCC</t>
  </si>
  <si>
    <t>TATGATGTCTCCATAGGGCACCTTGTCC</t>
  </si>
  <si>
    <t>TATGGAGAAATCATATTATCACTGGTCCC</t>
  </si>
  <si>
    <t>TATGATTTCTCCATAGGGCACCTTGTCC</t>
  </si>
  <si>
    <t>TATGGATTCATCATATTATCACTGGTCC</t>
  </si>
  <si>
    <t>TATGATGAATCCATAGGGCACCTTGTCC</t>
  </si>
  <si>
    <t>TATGGACACATCATATTATCACTGGTCC</t>
  </si>
  <si>
    <t>TATGATGTGTCCATAGGGCACCTTGTCC</t>
  </si>
  <si>
    <t>TATGGAATAATCATATTATCACTGGTCC</t>
  </si>
  <si>
    <t>TATGATTATTCCATAGGGCACCTTGTCC</t>
  </si>
  <si>
    <t>TATGGAAAGATCATATTATCACTGGTCC</t>
  </si>
  <si>
    <t>TATGATCTTTCCATAGGGCACCTTGTCC</t>
  </si>
  <si>
    <t>TATGGACTAATCATATTATCACTGGTCC</t>
  </si>
  <si>
    <t>TATGATTAGTCCATAGGGCACCTTGTCCTT</t>
  </si>
  <si>
    <t>TATGGAATGATCATATTATCACTGGTCC</t>
  </si>
  <si>
    <t>TATGATCATTCCATAGGGCACCTTGTCCTT</t>
  </si>
  <si>
    <t>TATGGAAACATCATATTATCACTGGTCC</t>
  </si>
  <si>
    <t>TATGATGTTTCCATAGGGCACCTTGTCCTT</t>
  </si>
  <si>
    <t>TATGGACCAATCATATTATCACTGGTCC</t>
  </si>
  <si>
    <t>TATGATTGGTCCATAGGGCACCTTGTCCTT</t>
  </si>
  <si>
    <t>TATGGACAAATCATATTATCACTGGTCC</t>
  </si>
  <si>
    <t>TATGATTTGTCCATAGGGCACCTTGTCCTT</t>
  </si>
  <si>
    <t>TATGGATCAATCATATTATCACTGGTCCC</t>
  </si>
  <si>
    <t>ATATGATTGATCCATAGGGCACCTTGTCC</t>
  </si>
  <si>
    <t>TATGGAACCATCATATTATCACTGGTCCC</t>
  </si>
  <si>
    <t>ATATGATGGTTCCATAGGGCACCTTGTCC</t>
  </si>
  <si>
    <t>TATGGAGTAATCATATTATCACTGGTCCC</t>
  </si>
  <si>
    <t>ATATGATTACTCCATAGGGCACCTTGTCC</t>
  </si>
  <si>
    <t>TATGGATGGATCATATTATCACTGGTCCC</t>
  </si>
  <si>
    <t>ATATGATCCATCCATAGGGCACCTTGTCC</t>
  </si>
  <si>
    <t>TATGGATACATCATATTATCACTGGTCCC</t>
  </si>
  <si>
    <t>ATATGATGTATCCATAGGGCACCTTGTCC</t>
  </si>
  <si>
    <t>mNTCP I29V</t>
    <phoneticPr fontId="1"/>
  </si>
  <si>
    <t>mNTCP Q84R</t>
    <phoneticPr fontId="1"/>
  </si>
  <si>
    <t>mNTCP N86K</t>
    <phoneticPr fontId="1"/>
  </si>
  <si>
    <t>mNTCP L161I</t>
    <phoneticPr fontId="1"/>
  </si>
  <si>
    <t>CTGAGCGTCATCCTGGTGTTCATGTTG</t>
  </si>
  <si>
    <t>CAGGATGACGCTCAGTGCCAGGTCTGT</t>
  </si>
  <si>
    <t>GTCTTCCGGTTGAACAACATTGAGGCG</t>
  </si>
  <si>
    <t>GTTCAACCGGAAGACCTTGCCCAGCAC</t>
  </si>
  <si>
    <t>CAGTTGAAGAACATTGAGGCGCTGGCC</t>
  </si>
  <si>
    <t>AATGTTCTTCAACTGGAAGACCTTGCC</t>
  </si>
  <si>
    <t>ATCATAATATCACTGGTCCCGGTTCTC</t>
  </si>
  <si>
    <t>CAGTGATATTATGATGCCTCCATAGGG</t>
  </si>
  <si>
    <t>CTGAGCATCATCCTGGTGTTCATGTTG</t>
  </si>
  <si>
    <t>CAGGATGATGCTCAGTGCCAGGTCTGT</t>
  </si>
  <si>
    <t>GTCTTCCAGCTGAAGAACATTGAGGCA</t>
  </si>
  <si>
    <t>CTTCAGCTGGAAGACCTTGCCCAGCAC</t>
  </si>
  <si>
    <t>CGGCTGAACAACATTGAGGCACTGGCC</t>
  </si>
  <si>
    <t>AATGTTGTTCAGCCGGAAGACCTTGCC</t>
  </si>
  <si>
    <t>ATCGTGTTATCACTGGTCCTGGTTCTC</t>
  </si>
  <si>
    <t>CAGTGATAACACGATGCCTTTATAGGG</t>
  </si>
  <si>
    <t>hNTCP V29I</t>
    <phoneticPr fontId="1"/>
  </si>
  <si>
    <t>hNTCP R84Q</t>
    <phoneticPr fontId="1"/>
  </si>
  <si>
    <t>hNTCP K86N</t>
    <phoneticPr fontId="1"/>
  </si>
  <si>
    <t>hNTCP I161L</t>
    <phoneticPr fontId="1"/>
  </si>
  <si>
    <t>mNTCP Q84R, N86K</t>
    <phoneticPr fontId="1"/>
  </si>
  <si>
    <t>TTCCGGTTGAAGAACATTGAGGCGCTG</t>
  </si>
  <si>
    <t>GTTCTTCAACCGGAAGACCTTGCCCAG</t>
  </si>
  <si>
    <t>TTCCAGCTGAACAACATTGAGGCACTG</t>
  </si>
  <si>
    <t>GTTGTTCAGCTGGAAGACCTTGCCCAG</t>
  </si>
  <si>
    <t>hNTCP R84Q, K86N</t>
    <phoneticPr fontId="1"/>
  </si>
  <si>
    <t>mNTCP L161I (mNTCP WT)</t>
    <phoneticPr fontId="1"/>
  </si>
  <si>
    <t>CAGTGATATTATGATGCGTCCATAGGG</t>
    <phoneticPr fontId="1"/>
  </si>
  <si>
    <t>T7-seq-</t>
    <phoneticPr fontId="1"/>
  </si>
  <si>
    <t>BGH-seq-</t>
    <phoneticPr fontId="1"/>
  </si>
  <si>
    <t>mNTCP-sub-</t>
    <phoneticPr fontId="1"/>
  </si>
  <si>
    <t>Fw2</t>
    <phoneticPr fontId="1"/>
  </si>
  <si>
    <t>Rv2</t>
    <phoneticPr fontId="1"/>
  </si>
  <si>
    <t>GGCTAGGTAAGCTTGGTACCATGGAGGCCCACAACGCGTC</t>
  </si>
  <si>
    <t>hNTCP-sub-</t>
    <phoneticPr fontId="1"/>
  </si>
  <si>
    <t>Fw 2</t>
    <phoneticPr fontId="1"/>
  </si>
  <si>
    <t>Rv 2</t>
    <phoneticPr fontId="1"/>
  </si>
  <si>
    <t>CGAAGGGCCCTCTAGAGGCTGTGCAAGGGGAGCAGT</t>
  </si>
  <si>
    <r>
      <t>Oligo sequences (5'</t>
    </r>
    <r>
      <rPr>
        <sz val="14"/>
        <color theme="1"/>
        <rFont val="游ゴシック"/>
        <family val="2"/>
        <charset val="128"/>
      </rPr>
      <t>→</t>
    </r>
    <r>
      <rPr>
        <sz val="14"/>
        <color theme="1"/>
        <rFont val="Arial"/>
        <family val="2"/>
      </rPr>
      <t>3')</t>
    </r>
    <phoneticPr fontId="1"/>
  </si>
  <si>
    <t>Fw/Fw2: forward primer/
Rv/Rv2: reverse primer</t>
    <phoneticPr fontId="1"/>
  </si>
  <si>
    <t>Primer</t>
    <phoneticPr fontId="1"/>
  </si>
  <si>
    <t>(kDa)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</si>
</sst>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2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name val="Arial"/>
      <family val="2"/>
    </font>
    <font>
      <sz val="11"/>
      <color rgb="FFFF0000"/>
      <name val="Arial"/>
      <family val="2"/>
    </font>
    <font>
      <sz val="14"/>
      <color theme="1"/>
      <name val="Helvetica"/>
      <family val="2"/>
    </font>
    <font>
      <sz val="14"/>
      <name val="Helvetica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color theme="1"/>
      <name val="游ゴシック"/>
      <family val="2"/>
      <charset val="128"/>
      <scheme val="minor"/>
    </font>
    <font>
      <vertAlign val="superscript"/>
      <sz val="14"/>
      <name val="Arial"/>
      <family val="2"/>
    </font>
    <font>
      <sz val="14"/>
      <color rgb="FFFF0000"/>
      <name val="Arial"/>
      <family val="2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name val="Osaka"/>
      <family val="3"/>
      <charset val="128"/>
    </font>
    <font>
      <sz val="10"/>
      <name val="Arial"/>
      <family val="2"/>
    </font>
    <font>
      <sz val="6"/>
      <name val="Osaka"/>
    </font>
    <font>
      <sz val="14"/>
      <color rgb="FF000000"/>
      <name val="Helvetica"/>
      <family val="2"/>
    </font>
    <font>
      <sz val="14"/>
      <color theme="1"/>
      <name val="MS Gothic"/>
      <family val="2"/>
      <charset val="128"/>
    </font>
    <font>
      <sz val="14"/>
      <color theme="1"/>
      <name val="Arial"/>
      <family val="2"/>
      <charset val="128"/>
    </font>
    <font>
      <sz val="14"/>
      <color theme="1"/>
      <name val="游ゴシック"/>
      <family val="2"/>
      <charset val="128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2" fillId="0" borderId="0">
      <alignment vertical="center"/>
    </xf>
    <xf numFmtId="0" fontId="14" fillId="0" borderId="0"/>
    <xf numFmtId="0" fontId="15" fillId="0" borderId="0"/>
    <xf numFmtId="0" fontId="15" fillId="0" borderId="0"/>
  </cellStyleXfs>
  <cellXfs count="10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0" fillId="2" borderId="0" xfId="0" applyFill="1">
      <alignment vertical="center"/>
    </xf>
    <xf numFmtId="0" fontId="11" fillId="0" borderId="0" xfId="0" applyFont="1">
      <alignment vertical="center"/>
    </xf>
    <xf numFmtId="49" fontId="7" fillId="0" borderId="0" xfId="0" applyNumberFormat="1" applyFont="1">
      <alignment vertical="center"/>
    </xf>
    <xf numFmtId="49" fontId="2" fillId="0" borderId="0" xfId="0" applyNumberFormat="1" applyFont="1" applyAlignment="1"/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8" fillId="0" borderId="0" xfId="1" applyFont="1">
      <alignment vertical="center"/>
    </xf>
    <xf numFmtId="0" fontId="8" fillId="0" borderId="4" xfId="1" applyFont="1" applyBorder="1">
      <alignment vertical="center"/>
    </xf>
    <xf numFmtId="0" fontId="8" fillId="0" borderId="6" xfId="1" applyFont="1" applyBorder="1" applyAlignment="1">
      <alignment horizontal="center" vertical="center"/>
    </xf>
    <xf numFmtId="2" fontId="7" fillId="0" borderId="17" xfId="2" applyNumberFormat="1" applyFont="1" applyBorder="1" applyAlignment="1">
      <alignment horizontal="center"/>
    </xf>
    <xf numFmtId="2" fontId="7" fillId="0" borderId="18" xfId="2" applyNumberFormat="1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2" fontId="8" fillId="0" borderId="0" xfId="2" applyNumberFormat="1" applyFont="1" applyAlignment="1" applyProtection="1">
      <alignment horizontal="center"/>
      <protection locked="0"/>
    </xf>
    <xf numFmtId="0" fontId="8" fillId="0" borderId="7" xfId="1" applyFont="1" applyBorder="1">
      <alignment vertical="center"/>
    </xf>
    <xf numFmtId="2" fontId="8" fillId="0" borderId="8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7" fillId="0" borderId="19" xfId="2" applyFont="1" applyBorder="1" applyAlignment="1">
      <alignment horizontal="center"/>
    </xf>
    <xf numFmtId="0" fontId="7" fillId="0" borderId="20" xfId="1" applyFont="1" applyBorder="1" applyAlignment="1">
      <alignment horizontal="center" vertical="center"/>
    </xf>
    <xf numFmtId="2" fontId="7" fillId="0" borderId="21" xfId="2" applyNumberFormat="1" applyFont="1" applyBorder="1" applyAlignment="1">
      <alignment horizontal="center"/>
    </xf>
    <xf numFmtId="2" fontId="7" fillId="0" borderId="1" xfId="2" applyNumberFormat="1" applyFont="1" applyBorder="1" applyAlignment="1">
      <alignment horizontal="center"/>
    </xf>
    <xf numFmtId="2" fontId="7" fillId="0" borderId="9" xfId="2" applyNumberFormat="1" applyFont="1" applyBorder="1" applyAlignment="1">
      <alignment horizontal="center"/>
    </xf>
    <xf numFmtId="0" fontId="7" fillId="0" borderId="7" xfId="4" applyFont="1" applyBorder="1"/>
    <xf numFmtId="0" fontId="7" fillId="0" borderId="22" xfId="1" applyFont="1" applyBorder="1">
      <alignment vertical="center"/>
    </xf>
    <xf numFmtId="2" fontId="7" fillId="0" borderId="23" xfId="2" applyNumberFormat="1" applyFont="1" applyBorder="1" applyAlignment="1" applyProtection="1">
      <alignment horizontal="center"/>
      <protection locked="0"/>
    </xf>
    <xf numFmtId="2" fontId="7" fillId="0" borderId="24" xfId="2" applyNumberFormat="1" applyFont="1" applyBorder="1" applyAlignment="1" applyProtection="1">
      <alignment horizontal="center"/>
      <protection locked="0"/>
    </xf>
    <xf numFmtId="0" fontId="7" fillId="0" borderId="12" xfId="4" applyFont="1" applyBorder="1"/>
    <xf numFmtId="0" fontId="7" fillId="0" borderId="28" xfId="0" applyFont="1" applyBorder="1">
      <alignment vertical="center"/>
    </xf>
    <xf numFmtId="2" fontId="8" fillId="0" borderId="13" xfId="1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7" fillId="0" borderId="25" xfId="1" applyFont="1" applyBorder="1">
      <alignment vertical="center"/>
    </xf>
    <xf numFmtId="2" fontId="7" fillId="0" borderId="26" xfId="2" applyNumberFormat="1" applyFont="1" applyBorder="1" applyAlignment="1" applyProtection="1">
      <alignment horizontal="center"/>
      <protection locked="0"/>
    </xf>
    <xf numFmtId="2" fontId="7" fillId="0" borderId="29" xfId="2" applyNumberFormat="1" applyFont="1" applyBorder="1" applyAlignment="1" applyProtection="1">
      <alignment horizontal="center"/>
      <protection locked="0"/>
    </xf>
    <xf numFmtId="0" fontId="8" fillId="0" borderId="0" xfId="2" applyFont="1" applyAlignment="1" applyProtection="1">
      <alignment horizontal="center"/>
      <protection locked="0"/>
    </xf>
    <xf numFmtId="176" fontId="8" fillId="0" borderId="0" xfId="2" applyNumberFormat="1" applyFont="1" applyAlignment="1" applyProtection="1">
      <alignment horizontal="center"/>
      <protection locked="0"/>
    </xf>
    <xf numFmtId="0" fontId="7" fillId="0" borderId="0" xfId="4" applyFont="1"/>
    <xf numFmtId="0" fontId="8" fillId="0" borderId="0" xfId="3" applyFont="1"/>
    <xf numFmtId="2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2" applyFont="1"/>
    <xf numFmtId="2" fontId="7" fillId="0" borderId="0" xfId="1" applyNumberFormat="1" applyFont="1" applyAlignment="1">
      <alignment horizontal="center" vertical="center"/>
    </xf>
    <xf numFmtId="177" fontId="8" fillId="0" borderId="0" xfId="2" applyNumberFormat="1" applyFont="1" applyAlignment="1" applyProtection="1">
      <alignment horizontal="center"/>
      <protection locked="0"/>
    </xf>
    <xf numFmtId="0" fontId="11" fillId="0" borderId="0" xfId="1" applyFont="1">
      <alignment vertical="center"/>
    </xf>
    <xf numFmtId="2" fontId="11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8" fillId="0" borderId="32" xfId="1" applyFont="1" applyBorder="1">
      <alignment vertical="center"/>
    </xf>
    <xf numFmtId="0" fontId="8" fillId="0" borderId="33" xfId="2" applyFont="1" applyBorder="1" applyAlignment="1">
      <alignment horizontal="center"/>
    </xf>
    <xf numFmtId="0" fontId="8" fillId="0" borderId="34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5" xfId="3" applyFont="1" applyBorder="1"/>
    <xf numFmtId="2" fontId="8" fillId="0" borderId="35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7" fillId="0" borderId="0" xfId="1" applyFont="1">
      <alignment vertical="center"/>
    </xf>
    <xf numFmtId="2" fontId="7" fillId="0" borderId="0" xfId="2" applyNumberFormat="1" applyFont="1" applyAlignment="1" applyProtection="1">
      <alignment horizontal="center"/>
      <protection locked="0"/>
    </xf>
    <xf numFmtId="0" fontId="7" fillId="0" borderId="23" xfId="1" applyFont="1" applyBorder="1" applyAlignment="1">
      <alignment horizontal="center" vertical="center"/>
    </xf>
    <xf numFmtId="0" fontId="7" fillId="0" borderId="26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8" fillId="0" borderId="15" xfId="1" applyFont="1" applyBorder="1">
      <alignment vertical="center"/>
    </xf>
    <xf numFmtId="2" fontId="11" fillId="0" borderId="0" xfId="2" applyNumberFormat="1" applyFont="1" applyAlignment="1" applyProtection="1">
      <alignment horizontal="center"/>
      <protection locked="0"/>
    </xf>
    <xf numFmtId="0" fontId="11" fillId="0" borderId="0" xfId="2" applyFont="1" applyAlignment="1">
      <alignment horizontal="center"/>
    </xf>
    <xf numFmtId="2" fontId="11" fillId="0" borderId="27" xfId="2" applyNumberFormat="1" applyFont="1" applyBorder="1" applyAlignment="1" applyProtection="1">
      <alignment horizontal="center"/>
      <protection locked="0"/>
    </xf>
    <xf numFmtId="0" fontId="7" fillId="0" borderId="31" xfId="1" applyFont="1" applyBorder="1">
      <alignment vertical="center"/>
    </xf>
    <xf numFmtId="3" fontId="7" fillId="0" borderId="7" xfId="3" applyNumberFormat="1" applyFont="1" applyBorder="1"/>
    <xf numFmtId="3" fontId="7" fillId="0" borderId="4" xfId="3" applyNumberFormat="1" applyFont="1" applyBorder="1"/>
    <xf numFmtId="0" fontId="7" fillId="0" borderId="36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2" xfId="0" applyFont="1" applyBorder="1">
      <alignment vertical="center"/>
    </xf>
    <xf numFmtId="0" fontId="21" fillId="0" borderId="10" xfId="0" applyFont="1" applyBorder="1">
      <alignment vertical="center"/>
    </xf>
    <xf numFmtId="0" fontId="7" fillId="0" borderId="36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2" fontId="11" fillId="0" borderId="0" xfId="2" applyNumberFormat="1" applyFont="1" applyAlignment="1">
      <alignment horizontal="right"/>
    </xf>
  </cellXfs>
  <cellStyles count="5">
    <cellStyle name="標準" xfId="0" builtinId="0"/>
    <cellStyle name="標準 2" xfId="1" xr:uid="{4DD0F19C-F2C3-8E4E-8F6D-9664A7AEC615}"/>
    <cellStyle name="標準 2 2" xfId="4" xr:uid="{D4F4E444-83D4-6D4F-9C39-5FA5AC691001}"/>
    <cellStyle name="標準 3" xfId="3" xr:uid="{CC53B9A9-CBB6-734B-A661-52CE2DBDE046}"/>
    <cellStyle name="標準_20010813Ki binding.XLS" xfId="2" xr:uid="{7AB66927-7619-2342-9B2F-079DB372D1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tiff"/><Relationship Id="rId3" Type="http://schemas.openxmlformats.org/officeDocument/2006/relationships/image" Target="../media/image7.tiff"/><Relationship Id="rId7" Type="http://schemas.openxmlformats.org/officeDocument/2006/relationships/image" Target="../media/image11.tiff"/><Relationship Id="rId12" Type="http://schemas.openxmlformats.org/officeDocument/2006/relationships/image" Target="../media/image16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6" Type="http://schemas.openxmlformats.org/officeDocument/2006/relationships/image" Target="../media/image10.tiff"/><Relationship Id="rId11" Type="http://schemas.openxmlformats.org/officeDocument/2006/relationships/image" Target="../media/image15.tiff"/><Relationship Id="rId5" Type="http://schemas.openxmlformats.org/officeDocument/2006/relationships/image" Target="../media/image9.tiff"/><Relationship Id="rId10" Type="http://schemas.openxmlformats.org/officeDocument/2006/relationships/image" Target="../media/image14.tiff"/><Relationship Id="rId4" Type="http://schemas.openxmlformats.org/officeDocument/2006/relationships/image" Target="../media/image8.tiff"/><Relationship Id="rId9" Type="http://schemas.openxmlformats.org/officeDocument/2006/relationships/image" Target="../media/image13.tif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tif"/><Relationship Id="rId3" Type="http://schemas.openxmlformats.org/officeDocument/2006/relationships/image" Target="../media/image19.tif"/><Relationship Id="rId7" Type="http://schemas.openxmlformats.org/officeDocument/2006/relationships/image" Target="../media/image23.tif"/><Relationship Id="rId2" Type="http://schemas.openxmlformats.org/officeDocument/2006/relationships/image" Target="../media/image18.tif"/><Relationship Id="rId1" Type="http://schemas.openxmlformats.org/officeDocument/2006/relationships/image" Target="../media/image17.tif"/><Relationship Id="rId6" Type="http://schemas.openxmlformats.org/officeDocument/2006/relationships/image" Target="../media/image22.tif"/><Relationship Id="rId5" Type="http://schemas.openxmlformats.org/officeDocument/2006/relationships/image" Target="../media/image21.tif"/><Relationship Id="rId4" Type="http://schemas.openxmlformats.org/officeDocument/2006/relationships/image" Target="../media/image20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tif"/><Relationship Id="rId2" Type="http://schemas.openxmlformats.org/officeDocument/2006/relationships/image" Target="../media/image26.tif"/><Relationship Id="rId1" Type="http://schemas.openxmlformats.org/officeDocument/2006/relationships/image" Target="../media/image25.tif"/><Relationship Id="rId4" Type="http://schemas.openxmlformats.org/officeDocument/2006/relationships/image" Target="../media/image28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332801</xdr:colOff>
      <xdr:row>16</xdr:row>
      <xdr:rowOff>139700</xdr:rowOff>
    </xdr:from>
    <xdr:to>
      <xdr:col>5</xdr:col>
      <xdr:colOff>688401</xdr:colOff>
      <xdr:row>29</xdr:row>
      <xdr:rowOff>127000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28ECC3-28C4-84DF-1BA2-233A7E5EC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301" y="4203700"/>
          <a:ext cx="4165600" cy="3289300"/>
        </a:xfrm>
        <a:prstGeom prst="rect">
          <a:avLst/>
        </a:prstGeom>
      </xdr:spPr>
    </xdr:pic>
    <xdr:clientData/>
  </xdr:twoCellAnchor>
  <xdr:twoCellAnchor editAs="oneCell">
    <xdr:from>
      <xdr:col>1</xdr:col>
      <xdr:colOff>332801</xdr:colOff>
      <xdr:row>2</xdr:row>
      <xdr:rowOff>12700</xdr:rowOff>
    </xdr:from>
    <xdr:to>
      <xdr:col>5</xdr:col>
      <xdr:colOff>688401</xdr:colOff>
      <xdr:row>15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E896ECA-0C04-0291-C38D-BC486B0F0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5301" y="520700"/>
          <a:ext cx="4165600" cy="3289300"/>
        </a:xfrm>
        <a:prstGeom prst="rect">
          <a:avLst/>
        </a:prstGeom>
      </xdr:spPr>
    </xdr:pic>
    <xdr:clientData/>
  </xdr:twoCellAnchor>
  <xdr:twoCellAnchor editAs="oneCell">
    <xdr:from>
      <xdr:col>7</xdr:col>
      <xdr:colOff>138798</xdr:colOff>
      <xdr:row>2</xdr:row>
      <xdr:rowOff>12700</xdr:rowOff>
    </xdr:from>
    <xdr:to>
      <xdr:col>13</xdr:col>
      <xdr:colOff>105403</xdr:colOff>
      <xdr:row>14</xdr:row>
      <xdr:rowOff>228600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2E9F123-EFFD-FB0F-C81C-2185A0DC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06298" y="520700"/>
          <a:ext cx="5681605" cy="3263900"/>
        </a:xfrm>
        <a:prstGeom prst="rect">
          <a:avLst/>
        </a:prstGeom>
      </xdr:spPr>
    </xdr:pic>
    <xdr:clientData/>
  </xdr:twoCellAnchor>
  <xdr:twoCellAnchor editAs="oneCell">
    <xdr:from>
      <xdr:col>7</xdr:col>
      <xdr:colOff>151497</xdr:colOff>
      <xdr:row>16</xdr:row>
      <xdr:rowOff>127000</xdr:rowOff>
    </xdr:from>
    <xdr:to>
      <xdr:col>11</xdr:col>
      <xdr:colOff>568195</xdr:colOff>
      <xdr:row>29</xdr:row>
      <xdr:rowOff>152400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19B6A97-4E64-8ACC-FD46-29C6894A2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18997" y="4191000"/>
          <a:ext cx="4226698" cy="3327400"/>
        </a:xfrm>
        <a:prstGeom prst="rect">
          <a:avLst/>
        </a:prstGeom>
      </xdr:spPr>
    </xdr:pic>
    <xdr:clientData/>
  </xdr:twoCellAnchor>
  <xdr:twoCellAnchor>
    <xdr:from>
      <xdr:col>4</xdr:col>
      <xdr:colOff>311226</xdr:colOff>
      <xdr:row>5</xdr:row>
      <xdr:rowOff>158092</xdr:rowOff>
    </xdr:from>
    <xdr:to>
      <xdr:col>6</xdr:col>
      <xdr:colOff>389115</xdr:colOff>
      <xdr:row>5</xdr:row>
      <xdr:rowOff>203200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97D853E1-0E18-E488-4D21-203A7C96C7DF}"/>
            </a:ext>
          </a:extLst>
        </xdr:cNvPr>
        <xdr:cNvCxnSpPr/>
      </xdr:nvCxnSpPr>
      <xdr:spPr>
        <a:xfrm flipV="1">
          <a:off x="4121226" y="1428092"/>
          <a:ext cx="1982889" cy="45108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308029</xdr:colOff>
      <xdr:row>6</xdr:row>
      <xdr:rowOff>113263</xdr:rowOff>
    </xdr:from>
    <xdr:to>
      <xdr:col>6</xdr:col>
      <xdr:colOff>397933</xdr:colOff>
      <xdr:row>6</xdr:row>
      <xdr:rowOff>160867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117F2D1A-D358-D64B-A00F-288F422E2AE7}"/>
            </a:ext>
          </a:extLst>
        </xdr:cNvPr>
        <xdr:cNvCxnSpPr/>
      </xdr:nvCxnSpPr>
      <xdr:spPr>
        <a:xfrm>
          <a:off x="4118029" y="1637263"/>
          <a:ext cx="1994904" cy="4760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308029</xdr:colOff>
      <xdr:row>7</xdr:row>
      <xdr:rowOff>11663</xdr:rowOff>
    </xdr:from>
    <xdr:to>
      <xdr:col>6</xdr:col>
      <xdr:colOff>381000</xdr:colOff>
      <xdr:row>7</xdr:row>
      <xdr:rowOff>127000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D176677-4378-684B-B84F-E59C4F35F8FD}"/>
            </a:ext>
          </a:extLst>
        </xdr:cNvPr>
        <xdr:cNvCxnSpPr/>
      </xdr:nvCxnSpPr>
      <xdr:spPr>
        <a:xfrm>
          <a:off x="4118029" y="1789663"/>
          <a:ext cx="1977971" cy="11533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308030</xdr:colOff>
      <xdr:row>7</xdr:row>
      <xdr:rowOff>231796</xdr:rowOff>
    </xdr:from>
    <xdr:to>
      <xdr:col>6</xdr:col>
      <xdr:colOff>389467</xdr:colOff>
      <xdr:row>8</xdr:row>
      <xdr:rowOff>143933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8E5EA2C1-37D9-6344-8D1D-47CA239876DE}"/>
            </a:ext>
          </a:extLst>
        </xdr:cNvPr>
        <xdr:cNvCxnSpPr/>
      </xdr:nvCxnSpPr>
      <xdr:spPr>
        <a:xfrm>
          <a:off x="4118030" y="2009796"/>
          <a:ext cx="1986437" cy="16613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303797</xdr:colOff>
      <xdr:row>8</xdr:row>
      <xdr:rowOff>130196</xdr:rowOff>
    </xdr:from>
    <xdr:to>
      <xdr:col>6</xdr:col>
      <xdr:colOff>389467</xdr:colOff>
      <xdr:row>9</xdr:row>
      <xdr:rowOff>143933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A0D0A97D-492D-7649-A1BE-1754125BB4F8}"/>
            </a:ext>
          </a:extLst>
        </xdr:cNvPr>
        <xdr:cNvCxnSpPr/>
      </xdr:nvCxnSpPr>
      <xdr:spPr>
        <a:xfrm>
          <a:off x="4113797" y="2162196"/>
          <a:ext cx="1990670" cy="26773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228600</xdr:colOff>
      <xdr:row>11</xdr:row>
      <xdr:rowOff>152401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DDBBC67-E490-5D49-9E89-5FCAFAD2CFC2}"/>
            </a:ext>
          </a:extLst>
        </xdr:cNvPr>
        <xdr:cNvSpPr txBox="1"/>
      </xdr:nvSpPr>
      <xdr:spPr>
        <a:xfrm>
          <a:off x="3098800" y="29464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132768</xdr:colOff>
      <xdr:row>9</xdr:row>
      <xdr:rowOff>219675</xdr:rowOff>
    </xdr:from>
    <xdr:to>
      <xdr:col>3</xdr:col>
      <xdr:colOff>393095</xdr:colOff>
      <xdr:row>12</xdr:row>
      <xdr:rowOff>12635</xdr:rowOff>
    </xdr:to>
    <xdr:sp macro="" textlink="">
      <xdr:nvSpPr>
        <xdr:cNvPr id="19" name="テキスト ボックス 8">
          <a:extLst>
            <a:ext uri="{FF2B5EF4-FFF2-40B4-BE49-F238E27FC236}">
              <a16:creationId xmlns:a16="http://schemas.microsoft.com/office/drawing/2014/main" id="{C04753B2-C815-570C-1E4A-84EC89D19F30}"/>
            </a:ext>
          </a:extLst>
        </xdr:cNvPr>
        <xdr:cNvSpPr txBox="1"/>
      </xdr:nvSpPr>
      <xdr:spPr>
        <a:xfrm rot="16200000">
          <a:off x="2842952" y="2652991"/>
          <a:ext cx="554960" cy="2603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330450</xdr:colOff>
      <xdr:row>9</xdr:row>
      <xdr:rowOff>219675</xdr:rowOff>
    </xdr:from>
    <xdr:to>
      <xdr:col>3</xdr:col>
      <xdr:colOff>595010</xdr:colOff>
      <xdr:row>13</xdr:row>
      <xdr:rowOff>138546</xdr:rowOff>
    </xdr:to>
    <xdr:sp macro="" textlink="">
      <xdr:nvSpPr>
        <xdr:cNvPr id="20" name="テキスト ボックス 9">
          <a:extLst>
            <a:ext uri="{FF2B5EF4-FFF2-40B4-BE49-F238E27FC236}">
              <a16:creationId xmlns:a16="http://schemas.microsoft.com/office/drawing/2014/main" id="{F6B46FEF-6D0F-9729-C497-FC44FA740D4E}"/>
            </a:ext>
          </a:extLst>
        </xdr:cNvPr>
        <xdr:cNvSpPr txBox="1"/>
      </xdr:nvSpPr>
      <xdr:spPr>
        <a:xfrm rot="16200000">
          <a:off x="2852794" y="2840831"/>
          <a:ext cx="93487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3</xdr:col>
      <xdr:colOff>540831</xdr:colOff>
      <xdr:row>9</xdr:row>
      <xdr:rowOff>219675</xdr:rowOff>
    </xdr:from>
    <xdr:to>
      <xdr:col>3</xdr:col>
      <xdr:colOff>805391</xdr:colOff>
      <xdr:row>13</xdr:row>
      <xdr:rowOff>180224</xdr:rowOff>
    </xdr:to>
    <xdr:sp macro="" textlink="">
      <xdr:nvSpPr>
        <xdr:cNvPr id="21" name="テキスト ボックス 10">
          <a:extLst>
            <a:ext uri="{FF2B5EF4-FFF2-40B4-BE49-F238E27FC236}">
              <a16:creationId xmlns:a16="http://schemas.microsoft.com/office/drawing/2014/main" id="{DE8E6FE0-049A-449D-972C-D74FF55CCE46}"/>
            </a:ext>
          </a:extLst>
        </xdr:cNvPr>
        <xdr:cNvSpPr txBox="1"/>
      </xdr:nvSpPr>
      <xdr:spPr>
        <a:xfrm rot="16200000">
          <a:off x="3042336" y="2861670"/>
          <a:ext cx="976549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WT</a:t>
          </a:r>
        </a:p>
      </xdr:txBody>
    </xdr:sp>
    <xdr:clientData/>
  </xdr:twoCellAnchor>
  <xdr:twoCellAnchor>
    <xdr:from>
      <xdr:col>3</xdr:col>
      <xdr:colOff>751212</xdr:colOff>
      <xdr:row>9</xdr:row>
      <xdr:rowOff>219675</xdr:rowOff>
    </xdr:from>
    <xdr:to>
      <xdr:col>4</xdr:col>
      <xdr:colOff>63272</xdr:colOff>
      <xdr:row>14</xdr:row>
      <xdr:rowOff>152248</xdr:rowOff>
    </xdr:to>
    <xdr:sp macro="" textlink="">
      <xdr:nvSpPr>
        <xdr:cNvPr id="22" name="テキスト ボックス 11">
          <a:extLst>
            <a:ext uri="{FF2B5EF4-FFF2-40B4-BE49-F238E27FC236}">
              <a16:creationId xmlns:a16="http://schemas.microsoft.com/office/drawing/2014/main" id="{D93C818C-E545-7E6A-C56E-8DF46954AB12}"/>
            </a:ext>
          </a:extLst>
        </xdr:cNvPr>
        <xdr:cNvSpPr txBox="1"/>
      </xdr:nvSpPr>
      <xdr:spPr>
        <a:xfrm rot="16200000">
          <a:off x="3139705" y="2974682"/>
          <a:ext cx="1202573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R158G</a:t>
          </a:r>
        </a:p>
      </xdr:txBody>
    </xdr:sp>
    <xdr:clientData/>
  </xdr:twoCellAnchor>
  <xdr:twoCellAnchor>
    <xdr:from>
      <xdr:col>3</xdr:col>
      <xdr:colOff>944659</xdr:colOff>
      <xdr:row>9</xdr:row>
      <xdr:rowOff>219675</xdr:rowOff>
    </xdr:from>
    <xdr:to>
      <xdr:col>4</xdr:col>
      <xdr:colOff>256719</xdr:colOff>
      <xdr:row>11</xdr:row>
      <xdr:rowOff>191293</xdr:rowOff>
    </xdr:to>
    <xdr:sp macro="" textlink="">
      <xdr:nvSpPr>
        <xdr:cNvPr id="23" name="テキスト ボックス 12">
          <a:extLst>
            <a:ext uri="{FF2B5EF4-FFF2-40B4-BE49-F238E27FC236}">
              <a16:creationId xmlns:a16="http://schemas.microsoft.com/office/drawing/2014/main" id="{8C1AE6BF-94AE-98D4-7788-FDEF48C53BE4}"/>
            </a:ext>
          </a:extLst>
        </xdr:cNvPr>
        <xdr:cNvSpPr txBox="1"/>
      </xdr:nvSpPr>
      <xdr:spPr>
        <a:xfrm rot="16200000">
          <a:off x="3694630" y="2613204"/>
          <a:ext cx="479618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GFP</a:t>
          </a:r>
        </a:p>
      </xdr:txBody>
    </xdr:sp>
    <xdr:clientData/>
  </xdr:twoCellAnchor>
  <xdr:twoCellAnchor>
    <xdr:from>
      <xdr:col>4</xdr:col>
      <xdr:colOff>40293</xdr:colOff>
      <xdr:row>19</xdr:row>
      <xdr:rowOff>127422</xdr:rowOff>
    </xdr:from>
    <xdr:to>
      <xdr:col>6</xdr:col>
      <xdr:colOff>118182</xdr:colOff>
      <xdr:row>19</xdr:row>
      <xdr:rowOff>172530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4EFBA62-F61C-A04D-B12F-7729A2191C14}"/>
            </a:ext>
          </a:extLst>
        </xdr:cNvPr>
        <xdr:cNvCxnSpPr/>
      </xdr:nvCxnSpPr>
      <xdr:spPr>
        <a:xfrm flipV="1">
          <a:off x="3850293" y="4953422"/>
          <a:ext cx="1982889" cy="45108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37096</xdr:colOff>
      <xdr:row>20</xdr:row>
      <xdr:rowOff>82593</xdr:rowOff>
    </xdr:from>
    <xdr:to>
      <xdr:col>6</xdr:col>
      <xdr:colOff>127000</xdr:colOff>
      <xdr:row>20</xdr:row>
      <xdr:rowOff>130197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3C4D3411-0EA6-E142-880E-458A7F5963D0}"/>
            </a:ext>
          </a:extLst>
        </xdr:cNvPr>
        <xdr:cNvCxnSpPr/>
      </xdr:nvCxnSpPr>
      <xdr:spPr>
        <a:xfrm>
          <a:off x="3847096" y="5162593"/>
          <a:ext cx="1994904" cy="4760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37096</xdr:colOff>
      <xdr:row>20</xdr:row>
      <xdr:rowOff>234993</xdr:rowOff>
    </xdr:from>
    <xdr:to>
      <xdr:col>6</xdr:col>
      <xdr:colOff>110067</xdr:colOff>
      <xdr:row>21</xdr:row>
      <xdr:rowOff>96330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D440344D-356C-9845-9961-8567879472AD}"/>
            </a:ext>
          </a:extLst>
        </xdr:cNvPr>
        <xdr:cNvCxnSpPr/>
      </xdr:nvCxnSpPr>
      <xdr:spPr>
        <a:xfrm>
          <a:off x="3847096" y="5314993"/>
          <a:ext cx="1977971" cy="11533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37097</xdr:colOff>
      <xdr:row>21</xdr:row>
      <xdr:rowOff>201126</xdr:rowOff>
    </xdr:from>
    <xdr:to>
      <xdr:col>6</xdr:col>
      <xdr:colOff>118534</xdr:colOff>
      <xdr:row>22</xdr:row>
      <xdr:rowOff>113263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F7374FE7-2ED4-E24D-ADF4-8519C4EA7D67}"/>
            </a:ext>
          </a:extLst>
        </xdr:cNvPr>
        <xdr:cNvCxnSpPr/>
      </xdr:nvCxnSpPr>
      <xdr:spPr>
        <a:xfrm>
          <a:off x="3847097" y="5535126"/>
          <a:ext cx="1986437" cy="16613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32864</xdr:colOff>
      <xdr:row>22</xdr:row>
      <xdr:rowOff>99526</xdr:rowOff>
    </xdr:from>
    <xdr:to>
      <xdr:col>6</xdr:col>
      <xdr:colOff>118534</xdr:colOff>
      <xdr:row>23</xdr:row>
      <xdr:rowOff>113263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78AC8AD5-3B33-FE44-BB06-C7D6F562EFEF}"/>
            </a:ext>
          </a:extLst>
        </xdr:cNvPr>
        <xdr:cNvCxnSpPr/>
      </xdr:nvCxnSpPr>
      <xdr:spPr>
        <a:xfrm>
          <a:off x="3842864" y="5687526"/>
          <a:ext cx="1990670" cy="26773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573036</xdr:colOff>
      <xdr:row>22</xdr:row>
      <xdr:rowOff>36605</xdr:rowOff>
    </xdr:from>
    <xdr:to>
      <xdr:col>2</xdr:col>
      <xdr:colOff>833363</xdr:colOff>
      <xdr:row>24</xdr:row>
      <xdr:rowOff>83565</xdr:rowOff>
    </xdr:to>
    <xdr:sp macro="" textlink="">
      <xdr:nvSpPr>
        <xdr:cNvPr id="29" name="テキスト ボックス 8">
          <a:extLst>
            <a:ext uri="{FF2B5EF4-FFF2-40B4-BE49-F238E27FC236}">
              <a16:creationId xmlns:a16="http://schemas.microsoft.com/office/drawing/2014/main" id="{CA44D9B8-2447-4B49-B23D-8AC2AB9B4661}"/>
            </a:ext>
          </a:extLst>
        </xdr:cNvPr>
        <xdr:cNvSpPr txBox="1"/>
      </xdr:nvSpPr>
      <xdr:spPr>
        <a:xfrm rot="16200000">
          <a:off x="2330720" y="5771921"/>
          <a:ext cx="554960" cy="2603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  <a:endParaRPr kumimoji="1" lang="ja-JP" altLang="en-US" sz="1100" b="1"/>
        </a:p>
      </xdr:txBody>
    </xdr:sp>
    <xdr:clientData/>
  </xdr:twoCellAnchor>
  <xdr:twoCellAnchor>
    <xdr:from>
      <xdr:col>2</xdr:col>
      <xdr:colOff>770718</xdr:colOff>
      <xdr:row>22</xdr:row>
      <xdr:rowOff>36605</xdr:rowOff>
    </xdr:from>
    <xdr:to>
      <xdr:col>3</xdr:col>
      <xdr:colOff>82778</xdr:colOff>
      <xdr:row>25</xdr:row>
      <xdr:rowOff>209476</xdr:rowOff>
    </xdr:to>
    <xdr:sp macro="" textlink="">
      <xdr:nvSpPr>
        <xdr:cNvPr id="30" name="テキスト ボックス 9">
          <a:extLst>
            <a:ext uri="{FF2B5EF4-FFF2-40B4-BE49-F238E27FC236}">
              <a16:creationId xmlns:a16="http://schemas.microsoft.com/office/drawing/2014/main" id="{77E88D5F-51E8-644B-AB7B-0691E846287A}"/>
            </a:ext>
          </a:extLst>
        </xdr:cNvPr>
        <xdr:cNvSpPr txBox="1"/>
      </xdr:nvSpPr>
      <xdr:spPr>
        <a:xfrm rot="16200000">
          <a:off x="2340562" y="5959761"/>
          <a:ext cx="93487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3</xdr:col>
      <xdr:colOff>28599</xdr:colOff>
      <xdr:row>22</xdr:row>
      <xdr:rowOff>36605</xdr:rowOff>
    </xdr:from>
    <xdr:to>
      <xdr:col>3</xdr:col>
      <xdr:colOff>293159</xdr:colOff>
      <xdr:row>25</xdr:row>
      <xdr:rowOff>251154</xdr:rowOff>
    </xdr:to>
    <xdr:sp macro="" textlink="">
      <xdr:nvSpPr>
        <xdr:cNvPr id="31" name="テキスト ボックス 10">
          <a:extLst>
            <a:ext uri="{FF2B5EF4-FFF2-40B4-BE49-F238E27FC236}">
              <a16:creationId xmlns:a16="http://schemas.microsoft.com/office/drawing/2014/main" id="{45C8DCE6-F16E-424C-8F87-F4C1BE3CFFFB}"/>
            </a:ext>
          </a:extLst>
        </xdr:cNvPr>
        <xdr:cNvSpPr txBox="1"/>
      </xdr:nvSpPr>
      <xdr:spPr>
        <a:xfrm rot="16200000">
          <a:off x="2530104" y="5980600"/>
          <a:ext cx="976549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WT</a:t>
          </a:r>
        </a:p>
      </xdr:txBody>
    </xdr:sp>
    <xdr:clientData/>
  </xdr:twoCellAnchor>
  <xdr:twoCellAnchor>
    <xdr:from>
      <xdr:col>3</xdr:col>
      <xdr:colOff>238980</xdr:colOff>
      <xdr:row>22</xdr:row>
      <xdr:rowOff>36605</xdr:rowOff>
    </xdr:from>
    <xdr:to>
      <xdr:col>3</xdr:col>
      <xdr:colOff>503540</xdr:colOff>
      <xdr:row>26</xdr:row>
      <xdr:rowOff>223178</xdr:rowOff>
    </xdr:to>
    <xdr:sp macro="" textlink="">
      <xdr:nvSpPr>
        <xdr:cNvPr id="32" name="テキスト ボックス 11">
          <a:extLst>
            <a:ext uri="{FF2B5EF4-FFF2-40B4-BE49-F238E27FC236}">
              <a16:creationId xmlns:a16="http://schemas.microsoft.com/office/drawing/2014/main" id="{5FEF97E8-373F-CF41-8091-F67211681052}"/>
            </a:ext>
          </a:extLst>
        </xdr:cNvPr>
        <xdr:cNvSpPr txBox="1"/>
      </xdr:nvSpPr>
      <xdr:spPr>
        <a:xfrm rot="16200000">
          <a:off x="2627473" y="6093612"/>
          <a:ext cx="1202573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R158G</a:t>
          </a:r>
        </a:p>
      </xdr:txBody>
    </xdr:sp>
    <xdr:clientData/>
  </xdr:twoCellAnchor>
  <xdr:twoCellAnchor>
    <xdr:from>
      <xdr:col>3</xdr:col>
      <xdr:colOff>432427</xdr:colOff>
      <xdr:row>22</xdr:row>
      <xdr:rowOff>36605</xdr:rowOff>
    </xdr:from>
    <xdr:to>
      <xdr:col>3</xdr:col>
      <xdr:colOff>696987</xdr:colOff>
      <xdr:row>24</xdr:row>
      <xdr:rowOff>8223</xdr:rowOff>
    </xdr:to>
    <xdr:sp macro="" textlink="">
      <xdr:nvSpPr>
        <xdr:cNvPr id="33" name="テキスト ボックス 12">
          <a:extLst>
            <a:ext uri="{FF2B5EF4-FFF2-40B4-BE49-F238E27FC236}">
              <a16:creationId xmlns:a16="http://schemas.microsoft.com/office/drawing/2014/main" id="{79E8E5CC-F4BD-C641-929C-B639CD213492}"/>
            </a:ext>
          </a:extLst>
        </xdr:cNvPr>
        <xdr:cNvSpPr txBox="1"/>
      </xdr:nvSpPr>
      <xdr:spPr>
        <a:xfrm rot="16200000">
          <a:off x="3182398" y="5732134"/>
          <a:ext cx="479618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GFP</a:t>
          </a:r>
        </a:p>
      </xdr:txBody>
    </xdr:sp>
    <xdr:clientData/>
  </xdr:twoCellAnchor>
  <xdr:twoCellAnchor>
    <xdr:from>
      <xdr:col>4</xdr:col>
      <xdr:colOff>87897</xdr:colOff>
      <xdr:row>23</xdr:row>
      <xdr:rowOff>112226</xdr:rowOff>
    </xdr:from>
    <xdr:to>
      <xdr:col>6</xdr:col>
      <xdr:colOff>114300</xdr:colOff>
      <xdr:row>24</xdr:row>
      <xdr:rowOff>152400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7489AB3E-C187-4D4F-AAD6-C070C765F9D1}"/>
            </a:ext>
          </a:extLst>
        </xdr:cNvPr>
        <xdr:cNvCxnSpPr/>
      </xdr:nvCxnSpPr>
      <xdr:spPr>
        <a:xfrm>
          <a:off x="3897897" y="5954226"/>
          <a:ext cx="1931403" cy="29417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83664</xdr:colOff>
      <xdr:row>24</xdr:row>
      <xdr:rowOff>137626</xdr:rowOff>
    </xdr:from>
    <xdr:to>
      <xdr:col>6</xdr:col>
      <xdr:colOff>169334</xdr:colOff>
      <xdr:row>25</xdr:row>
      <xdr:rowOff>151363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2A493BAA-78EF-444E-9DE4-FD25A799EC27}"/>
            </a:ext>
          </a:extLst>
        </xdr:cNvPr>
        <xdr:cNvCxnSpPr/>
      </xdr:nvCxnSpPr>
      <xdr:spPr>
        <a:xfrm>
          <a:off x="3893664" y="6233626"/>
          <a:ext cx="1990670" cy="26773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530058</xdr:colOff>
      <xdr:row>2</xdr:row>
      <xdr:rowOff>39781</xdr:rowOff>
    </xdr:from>
    <xdr:to>
      <xdr:col>4</xdr:col>
      <xdr:colOff>44740</xdr:colOff>
      <xdr:row>9</xdr:row>
      <xdr:rowOff>167337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2291C76A-954D-73FC-EE27-88C0FE307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058" y="547781"/>
          <a:ext cx="3307749" cy="1905556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2</xdr:row>
      <xdr:rowOff>25400</xdr:rowOff>
    </xdr:from>
    <xdr:to>
      <xdr:col>9</xdr:col>
      <xdr:colOff>533400</xdr:colOff>
      <xdr:row>13</xdr:row>
      <xdr:rowOff>165100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B64FE082-F40E-106C-6F35-7CA64C06F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5300" y="279400"/>
          <a:ext cx="3848100" cy="2933700"/>
        </a:xfrm>
        <a:prstGeom prst="rect">
          <a:avLst/>
        </a:prstGeom>
      </xdr:spPr>
    </xdr:pic>
    <xdr:clientData/>
  </xdr:twoCellAnchor>
  <xdr:twoCellAnchor editAs="oneCell">
    <xdr:from>
      <xdr:col>11</xdr:col>
      <xdr:colOff>355600</xdr:colOff>
      <xdr:row>2</xdr:row>
      <xdr:rowOff>38100</xdr:rowOff>
    </xdr:from>
    <xdr:to>
      <xdr:col>15</xdr:col>
      <xdr:colOff>508000</xdr:colOff>
      <xdr:row>12</xdr:row>
      <xdr:rowOff>76200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82F0378C-5C24-3269-CD09-7F1636D53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8100" y="292100"/>
          <a:ext cx="3962400" cy="2578100"/>
        </a:xfrm>
        <a:prstGeom prst="rect">
          <a:avLst/>
        </a:prstGeom>
      </xdr:spPr>
    </xdr:pic>
    <xdr:clientData/>
  </xdr:twoCellAnchor>
  <xdr:twoCellAnchor editAs="oneCell">
    <xdr:from>
      <xdr:col>17</xdr:col>
      <xdr:colOff>618068</xdr:colOff>
      <xdr:row>2</xdr:row>
      <xdr:rowOff>42334</xdr:rowOff>
    </xdr:from>
    <xdr:to>
      <xdr:col>21</xdr:col>
      <xdr:colOff>25401</xdr:colOff>
      <xdr:row>14</xdr:row>
      <xdr:rowOff>93134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BDCE10CD-22F0-AB0D-B70D-61305480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93801" y="296334"/>
          <a:ext cx="3200400" cy="3098800"/>
        </a:xfrm>
        <a:prstGeom prst="rect">
          <a:avLst/>
        </a:prstGeom>
      </xdr:spPr>
    </xdr:pic>
    <xdr:clientData/>
  </xdr:twoCellAnchor>
  <xdr:twoCellAnchor editAs="oneCell">
    <xdr:from>
      <xdr:col>23</xdr:col>
      <xdr:colOff>584200</xdr:colOff>
      <xdr:row>2</xdr:row>
      <xdr:rowOff>25400</xdr:rowOff>
    </xdr:from>
    <xdr:to>
      <xdr:col>27</xdr:col>
      <xdr:colOff>800100</xdr:colOff>
      <xdr:row>11</xdr:row>
      <xdr:rowOff>114300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8E119B08-4D05-581B-85BD-646EC7607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818600" y="279400"/>
          <a:ext cx="4076700" cy="2374900"/>
        </a:xfrm>
        <a:prstGeom prst="rect">
          <a:avLst/>
        </a:prstGeom>
      </xdr:spPr>
    </xdr:pic>
    <xdr:clientData/>
  </xdr:twoCellAnchor>
  <xdr:twoCellAnchor editAs="oneCell">
    <xdr:from>
      <xdr:col>29</xdr:col>
      <xdr:colOff>508000</xdr:colOff>
      <xdr:row>2</xdr:row>
      <xdr:rowOff>25400</xdr:rowOff>
    </xdr:from>
    <xdr:to>
      <xdr:col>33</xdr:col>
      <xdr:colOff>800100</xdr:colOff>
      <xdr:row>10</xdr:row>
      <xdr:rowOff>177800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53FE0D6D-6D2D-8EE2-D153-D81A54B98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672800" y="279400"/>
          <a:ext cx="4152900" cy="2184400"/>
        </a:xfrm>
        <a:prstGeom prst="rect">
          <a:avLst/>
        </a:prstGeom>
      </xdr:spPr>
    </xdr:pic>
    <xdr:clientData/>
  </xdr:twoCellAnchor>
  <xdr:twoCellAnchor editAs="oneCell">
    <xdr:from>
      <xdr:col>0</xdr:col>
      <xdr:colOff>559632</xdr:colOff>
      <xdr:row>17</xdr:row>
      <xdr:rowOff>13740</xdr:rowOff>
    </xdr:from>
    <xdr:to>
      <xdr:col>5</xdr:col>
      <xdr:colOff>109927</xdr:colOff>
      <xdr:row>28</xdr:row>
      <xdr:rowOff>26440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E45CE15B-C7E8-90F1-99A2-0B89B5903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9632" y="3511445"/>
          <a:ext cx="4338820" cy="2760897"/>
        </a:xfrm>
        <a:prstGeom prst="rect">
          <a:avLst/>
        </a:prstGeom>
      </xdr:spPr>
    </xdr:pic>
    <xdr:clientData/>
  </xdr:twoCellAnchor>
  <xdr:twoCellAnchor editAs="oneCell">
    <xdr:from>
      <xdr:col>6</xdr:col>
      <xdr:colOff>608350</xdr:colOff>
      <xdr:row>17</xdr:row>
      <xdr:rowOff>124501</xdr:rowOff>
    </xdr:from>
    <xdr:to>
      <xdr:col>11</xdr:col>
      <xdr:colOff>374546</xdr:colOff>
      <xdr:row>31</xdr:row>
      <xdr:rowOff>196537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85AD2984-54A8-4E59-BE07-B2C0F71A4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354580" y="3622206"/>
          <a:ext cx="4554720" cy="3569741"/>
        </a:xfrm>
        <a:prstGeom prst="rect">
          <a:avLst/>
        </a:prstGeom>
      </xdr:spPr>
    </xdr:pic>
    <xdr:clientData/>
  </xdr:twoCellAnchor>
  <xdr:twoCellAnchor editAs="oneCell">
    <xdr:from>
      <xdr:col>13</xdr:col>
      <xdr:colOff>520492</xdr:colOff>
      <xdr:row>17</xdr:row>
      <xdr:rowOff>57462</xdr:rowOff>
    </xdr:from>
    <xdr:to>
      <xdr:col>18</xdr:col>
      <xdr:colOff>451787</xdr:colOff>
      <xdr:row>31</xdr:row>
      <xdr:rowOff>154898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8EBF30A6-E605-D003-F2CF-0E11F7E81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970656" y="3555167"/>
          <a:ext cx="4719820" cy="3595141"/>
        </a:xfrm>
        <a:prstGeom prst="rect">
          <a:avLst/>
        </a:prstGeom>
      </xdr:spPr>
    </xdr:pic>
    <xdr:clientData/>
  </xdr:twoCellAnchor>
  <xdr:twoCellAnchor editAs="oneCell">
    <xdr:from>
      <xdr:col>20</xdr:col>
      <xdr:colOff>603770</xdr:colOff>
      <xdr:row>17</xdr:row>
      <xdr:rowOff>11243</xdr:rowOff>
    </xdr:from>
    <xdr:to>
      <xdr:col>25</xdr:col>
      <xdr:colOff>484265</xdr:colOff>
      <xdr:row>31</xdr:row>
      <xdr:rowOff>197579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FBD8070A-E6D6-7FEC-FE54-91AFC3B3F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757868" y="3508948"/>
          <a:ext cx="4669020" cy="3684041"/>
        </a:xfrm>
        <a:prstGeom prst="rect">
          <a:avLst/>
        </a:prstGeom>
      </xdr:spPr>
    </xdr:pic>
    <xdr:clientData/>
  </xdr:twoCellAnchor>
  <xdr:twoCellAnchor editAs="oneCell">
    <xdr:from>
      <xdr:col>27</xdr:col>
      <xdr:colOff>670810</xdr:colOff>
      <xdr:row>17</xdr:row>
      <xdr:rowOff>55380</xdr:rowOff>
    </xdr:from>
    <xdr:to>
      <xdr:col>33</xdr:col>
      <xdr:colOff>5206</xdr:colOff>
      <xdr:row>32</xdr:row>
      <xdr:rowOff>17280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78B90E4-9313-B956-25AE-93BDB9BD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528843" y="3553085"/>
          <a:ext cx="5080625" cy="3709441"/>
        </a:xfrm>
        <a:prstGeom prst="rect">
          <a:avLst/>
        </a:prstGeom>
      </xdr:spPr>
    </xdr:pic>
    <xdr:clientData/>
  </xdr:twoCellAnchor>
  <xdr:twoCellAnchor editAs="oneCell">
    <xdr:from>
      <xdr:col>34</xdr:col>
      <xdr:colOff>602522</xdr:colOff>
      <xdr:row>17</xdr:row>
      <xdr:rowOff>50800</xdr:rowOff>
    </xdr:from>
    <xdr:to>
      <xdr:col>39</xdr:col>
      <xdr:colOff>899826</xdr:colOff>
      <xdr:row>31</xdr:row>
      <xdr:rowOff>127000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1B035F92-488C-9A71-CD46-B80231DC0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164489" y="3548505"/>
          <a:ext cx="5085829" cy="3573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287868</xdr:colOff>
      <xdr:row>1</xdr:row>
      <xdr:rowOff>25400</xdr:rowOff>
    </xdr:from>
    <xdr:to>
      <xdr:col>5</xdr:col>
      <xdr:colOff>643468</xdr:colOff>
      <xdr:row>14</xdr:row>
      <xdr:rowOff>12700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C960ADF-447D-5839-B393-19A9414A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6135" y="279400"/>
          <a:ext cx="4148666" cy="3289300"/>
        </a:xfrm>
        <a:prstGeom prst="rect">
          <a:avLst/>
        </a:prstGeom>
      </xdr:spPr>
    </xdr:pic>
    <xdr:clientData/>
  </xdr:twoCellAnchor>
  <xdr:twoCellAnchor editAs="oneCell">
    <xdr:from>
      <xdr:col>1</xdr:col>
      <xdr:colOff>279400</xdr:colOff>
      <xdr:row>15</xdr:row>
      <xdr:rowOff>16933</xdr:rowOff>
    </xdr:from>
    <xdr:to>
      <xdr:col>5</xdr:col>
      <xdr:colOff>635001</xdr:colOff>
      <xdr:row>28</xdr:row>
      <xdr:rowOff>4233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A8B0D36-9819-A006-B3FF-5F21E6BFD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7667" y="3826933"/>
          <a:ext cx="4148667" cy="3289300"/>
        </a:xfrm>
        <a:prstGeom prst="rect">
          <a:avLst/>
        </a:prstGeom>
      </xdr:spPr>
    </xdr:pic>
    <xdr:clientData/>
  </xdr:twoCellAnchor>
  <xdr:twoCellAnchor editAs="oneCell">
    <xdr:from>
      <xdr:col>13</xdr:col>
      <xdr:colOff>347132</xdr:colOff>
      <xdr:row>0</xdr:row>
      <xdr:rowOff>211667</xdr:rowOff>
    </xdr:from>
    <xdr:to>
      <xdr:col>17</xdr:col>
      <xdr:colOff>702732</xdr:colOff>
      <xdr:row>13</xdr:row>
      <xdr:rowOff>198967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8C46B27-4831-903D-E1B1-B062D9E0C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22865" y="211667"/>
          <a:ext cx="4148667" cy="3289300"/>
        </a:xfrm>
        <a:prstGeom prst="rect">
          <a:avLst/>
        </a:prstGeom>
      </xdr:spPr>
    </xdr:pic>
    <xdr:clientData/>
  </xdr:twoCellAnchor>
  <xdr:twoCellAnchor editAs="oneCell">
    <xdr:from>
      <xdr:col>13</xdr:col>
      <xdr:colOff>372532</xdr:colOff>
      <xdr:row>14</xdr:row>
      <xdr:rowOff>193042</xdr:rowOff>
    </xdr:from>
    <xdr:to>
      <xdr:col>17</xdr:col>
      <xdr:colOff>728131</xdr:colOff>
      <xdr:row>27</xdr:row>
      <xdr:rowOff>180342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F5724BF-14AC-0897-2C00-AD7830AC4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48265" y="3749042"/>
          <a:ext cx="4148666" cy="3289300"/>
        </a:xfrm>
        <a:prstGeom prst="rect">
          <a:avLst/>
        </a:prstGeom>
      </xdr:spPr>
    </xdr:pic>
    <xdr:clientData/>
  </xdr:twoCellAnchor>
  <xdr:twoCellAnchor editAs="oneCell">
    <xdr:from>
      <xdr:col>7</xdr:col>
      <xdr:colOff>153294</xdr:colOff>
      <xdr:row>1</xdr:row>
      <xdr:rowOff>67732</xdr:rowOff>
    </xdr:from>
    <xdr:to>
      <xdr:col>11</xdr:col>
      <xdr:colOff>452488</xdr:colOff>
      <xdr:row>13</xdr:row>
      <xdr:rowOff>241298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1265C31-8144-F717-9340-75F318823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9785" y="323960"/>
          <a:ext cx="4131475" cy="3248303"/>
        </a:xfrm>
        <a:prstGeom prst="rect">
          <a:avLst/>
        </a:prstGeom>
      </xdr:spPr>
    </xdr:pic>
    <xdr:clientData/>
  </xdr:twoCellAnchor>
  <xdr:twoCellAnchor editAs="oneCell">
    <xdr:from>
      <xdr:col>19</xdr:col>
      <xdr:colOff>194732</xdr:colOff>
      <xdr:row>1</xdr:row>
      <xdr:rowOff>26931</xdr:rowOff>
    </xdr:from>
    <xdr:to>
      <xdr:col>23</xdr:col>
      <xdr:colOff>550331</xdr:colOff>
      <xdr:row>14</xdr:row>
      <xdr:rowOff>4234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1F79A95-B8FF-FD66-7B71-ECA710682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263532" y="280931"/>
          <a:ext cx="4148666" cy="3279303"/>
        </a:xfrm>
        <a:prstGeom prst="rect">
          <a:avLst/>
        </a:prstGeom>
      </xdr:spPr>
    </xdr:pic>
    <xdr:clientData/>
  </xdr:twoCellAnchor>
  <xdr:twoCellAnchor editAs="oneCell">
    <xdr:from>
      <xdr:col>7</xdr:col>
      <xdr:colOff>187158</xdr:colOff>
      <xdr:row>15</xdr:row>
      <xdr:rowOff>29812</xdr:rowOff>
    </xdr:from>
    <xdr:to>
      <xdr:col>11</xdr:col>
      <xdr:colOff>552564</xdr:colOff>
      <xdr:row>27</xdr:row>
      <xdr:rowOff>247785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C5F7487-BF04-F9C4-C9AA-D93E4703F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93649" y="3873233"/>
          <a:ext cx="4197687" cy="3292710"/>
        </a:xfrm>
        <a:prstGeom prst="rect">
          <a:avLst/>
        </a:prstGeom>
      </xdr:spPr>
    </xdr:pic>
    <xdr:clientData/>
  </xdr:twoCellAnchor>
  <xdr:twoCellAnchor editAs="oneCell">
    <xdr:from>
      <xdr:col>19</xdr:col>
      <xdr:colOff>211665</xdr:colOff>
      <xdr:row>14</xdr:row>
      <xdr:rowOff>209973</xdr:rowOff>
    </xdr:from>
    <xdr:to>
      <xdr:col>23</xdr:col>
      <xdr:colOff>579963</xdr:colOff>
      <xdr:row>27</xdr:row>
      <xdr:rowOff>197273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BB79745-9DF0-6093-D0DF-A046750B6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280465" y="3765973"/>
          <a:ext cx="4161365" cy="3289300"/>
        </a:xfrm>
        <a:prstGeom prst="rect">
          <a:avLst/>
        </a:prstGeom>
      </xdr:spPr>
    </xdr:pic>
    <xdr:clientData/>
  </xdr:twoCellAnchor>
  <xdr:twoCellAnchor>
    <xdr:from>
      <xdr:col>4</xdr:col>
      <xdr:colOff>805801</xdr:colOff>
      <xdr:row>3</xdr:row>
      <xdr:rowOff>164809</xdr:rowOff>
    </xdr:from>
    <xdr:to>
      <xdr:col>6</xdr:col>
      <xdr:colOff>135725</xdr:colOff>
      <xdr:row>3</xdr:row>
      <xdr:rowOff>213271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7EFF6C7-9974-A845-85E9-9C6A16D7FD9B}"/>
            </a:ext>
          </a:extLst>
        </xdr:cNvPr>
        <xdr:cNvCxnSpPr/>
      </xdr:nvCxnSpPr>
      <xdr:spPr>
        <a:xfrm flipV="1">
          <a:off x="4606106" y="920992"/>
          <a:ext cx="1230077" cy="48462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802604</xdr:colOff>
      <xdr:row>4</xdr:row>
      <xdr:rowOff>132743</xdr:rowOff>
    </xdr:from>
    <xdr:to>
      <xdr:col>6</xdr:col>
      <xdr:colOff>126031</xdr:colOff>
      <xdr:row>4</xdr:row>
      <xdr:rowOff>145420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12D80A7-97D6-A844-842D-1E42C3821C71}"/>
            </a:ext>
          </a:extLst>
        </xdr:cNvPr>
        <xdr:cNvCxnSpPr/>
      </xdr:nvCxnSpPr>
      <xdr:spPr>
        <a:xfrm>
          <a:off x="4602909" y="1140987"/>
          <a:ext cx="1223580" cy="1267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802604</xdr:colOff>
      <xdr:row>5</xdr:row>
      <xdr:rowOff>38615</xdr:rowOff>
    </xdr:from>
    <xdr:to>
      <xdr:col>6</xdr:col>
      <xdr:colOff>135725</xdr:colOff>
      <xdr:row>5</xdr:row>
      <xdr:rowOff>145420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A46C277-8274-FB49-B7F1-EB8495239A60}"/>
            </a:ext>
          </a:extLst>
        </xdr:cNvPr>
        <xdr:cNvCxnSpPr/>
      </xdr:nvCxnSpPr>
      <xdr:spPr>
        <a:xfrm>
          <a:off x="4602909" y="1298920"/>
          <a:ext cx="1233274" cy="106805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802605</xdr:colOff>
      <xdr:row>6</xdr:row>
      <xdr:rowOff>4748</xdr:rowOff>
    </xdr:from>
    <xdr:to>
      <xdr:col>6</xdr:col>
      <xdr:colOff>155115</xdr:colOff>
      <xdr:row>6</xdr:row>
      <xdr:rowOff>126031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27159BFE-83BE-A542-8D62-431C0D2B0BDF}"/>
            </a:ext>
          </a:extLst>
        </xdr:cNvPr>
        <xdr:cNvCxnSpPr/>
      </xdr:nvCxnSpPr>
      <xdr:spPr>
        <a:xfrm>
          <a:off x="4602910" y="1517114"/>
          <a:ext cx="1252663" cy="121283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798372</xdr:colOff>
      <xdr:row>6</xdr:row>
      <xdr:rowOff>162680</xdr:rowOff>
    </xdr:from>
    <xdr:to>
      <xdr:col>6</xdr:col>
      <xdr:colOff>164809</xdr:colOff>
      <xdr:row>7</xdr:row>
      <xdr:rowOff>145420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EEF54493-2A96-5C49-8A04-9E0D16F9D9DA}"/>
            </a:ext>
          </a:extLst>
        </xdr:cNvPr>
        <xdr:cNvCxnSpPr/>
      </xdr:nvCxnSpPr>
      <xdr:spPr>
        <a:xfrm>
          <a:off x="4598677" y="1675046"/>
          <a:ext cx="1266590" cy="234801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889837</xdr:colOff>
      <xdr:row>17</xdr:row>
      <xdr:rowOff>145420</xdr:rowOff>
    </xdr:from>
    <xdr:to>
      <xdr:col>6</xdr:col>
      <xdr:colOff>106641</xdr:colOff>
      <xdr:row>17</xdr:row>
      <xdr:rowOff>190735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84DFE1FA-0E59-1541-BF18-B135C7BB0202}"/>
            </a:ext>
          </a:extLst>
        </xdr:cNvPr>
        <xdr:cNvCxnSpPr/>
      </xdr:nvCxnSpPr>
      <xdr:spPr>
        <a:xfrm flipV="1">
          <a:off x="4690142" y="4430458"/>
          <a:ext cx="1116957" cy="45315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886640</xdr:colOff>
      <xdr:row>18</xdr:row>
      <xdr:rowOff>110207</xdr:rowOff>
    </xdr:from>
    <xdr:to>
      <xdr:col>6</xdr:col>
      <xdr:colOff>96947</xdr:colOff>
      <xdr:row>18</xdr:row>
      <xdr:rowOff>155115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9BA7D449-9323-EF48-A349-8817537CF971}"/>
            </a:ext>
          </a:extLst>
        </xdr:cNvPr>
        <xdr:cNvCxnSpPr/>
      </xdr:nvCxnSpPr>
      <xdr:spPr>
        <a:xfrm>
          <a:off x="4686945" y="4647306"/>
          <a:ext cx="1110460" cy="44908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886640</xdr:colOff>
      <xdr:row>19</xdr:row>
      <xdr:rowOff>16079</xdr:rowOff>
    </xdr:from>
    <xdr:to>
      <xdr:col>6</xdr:col>
      <xdr:colOff>116336</xdr:colOff>
      <xdr:row>19</xdr:row>
      <xdr:rowOff>155115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C08C3428-CC3F-964E-B183-9A15D3EF08C9}"/>
            </a:ext>
          </a:extLst>
        </xdr:cNvPr>
        <xdr:cNvCxnSpPr/>
      </xdr:nvCxnSpPr>
      <xdr:spPr>
        <a:xfrm>
          <a:off x="4686945" y="4805239"/>
          <a:ext cx="1129849" cy="139036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886641</xdr:colOff>
      <xdr:row>19</xdr:row>
      <xdr:rowOff>241743</xdr:rowOff>
    </xdr:from>
    <xdr:to>
      <xdr:col>6</xdr:col>
      <xdr:colOff>145420</xdr:colOff>
      <xdr:row>20</xdr:row>
      <xdr:rowOff>145420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A12945AD-642B-3A4F-ADB2-CFA85CF5131E}"/>
            </a:ext>
          </a:extLst>
        </xdr:cNvPr>
        <xdr:cNvCxnSpPr/>
      </xdr:nvCxnSpPr>
      <xdr:spPr>
        <a:xfrm>
          <a:off x="4686946" y="5030903"/>
          <a:ext cx="1158932" cy="155738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882408</xdr:colOff>
      <xdr:row>20</xdr:row>
      <xdr:rowOff>142082</xdr:rowOff>
    </xdr:from>
    <xdr:to>
      <xdr:col>6</xdr:col>
      <xdr:colOff>145420</xdr:colOff>
      <xdr:row>21</xdr:row>
      <xdr:rowOff>155115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251708C1-4EF3-DA4F-A35A-C00909D032AD}"/>
            </a:ext>
          </a:extLst>
        </xdr:cNvPr>
        <xdr:cNvCxnSpPr/>
      </xdr:nvCxnSpPr>
      <xdr:spPr>
        <a:xfrm>
          <a:off x="4682713" y="5183303"/>
          <a:ext cx="1163165" cy="26509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899341</xdr:colOff>
      <xdr:row>21</xdr:row>
      <xdr:rowOff>231286</xdr:rowOff>
    </xdr:from>
    <xdr:to>
      <xdr:col>6</xdr:col>
      <xdr:colOff>164809</xdr:colOff>
      <xdr:row>22</xdr:row>
      <xdr:rowOff>155114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849B07F2-DD68-9644-AB9B-AB624FB0671F}"/>
            </a:ext>
          </a:extLst>
        </xdr:cNvPr>
        <xdr:cNvCxnSpPr/>
      </xdr:nvCxnSpPr>
      <xdr:spPr>
        <a:xfrm>
          <a:off x="4699646" y="5524568"/>
          <a:ext cx="1165621" cy="175890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882408</xdr:colOff>
      <xdr:row>23</xdr:row>
      <xdr:rowOff>50194</xdr:rowOff>
    </xdr:from>
    <xdr:to>
      <xdr:col>6</xdr:col>
      <xdr:colOff>145420</xdr:colOff>
      <xdr:row>23</xdr:row>
      <xdr:rowOff>174503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0819972-CA67-754D-AAF0-72C302BDC8AB}"/>
            </a:ext>
          </a:extLst>
        </xdr:cNvPr>
        <xdr:cNvCxnSpPr/>
      </xdr:nvCxnSpPr>
      <xdr:spPr>
        <a:xfrm>
          <a:off x="4682713" y="5847599"/>
          <a:ext cx="1163165" cy="124309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867752</xdr:colOff>
      <xdr:row>7</xdr:row>
      <xdr:rowOff>225011</xdr:rowOff>
    </xdr:from>
    <xdr:to>
      <xdr:col>6</xdr:col>
      <xdr:colOff>135725</xdr:colOff>
      <xdr:row>8</xdr:row>
      <xdr:rowOff>155114</xdr:rowOff>
    </xdr:to>
    <xdr:cxnSp macro="">
      <xdr:nvCxnSpPr>
        <xdr:cNvPr id="96" name="直線コネクタ 95">
          <a:extLst>
            <a:ext uri="{FF2B5EF4-FFF2-40B4-BE49-F238E27FC236}">
              <a16:creationId xmlns:a16="http://schemas.microsoft.com/office/drawing/2014/main" id="{7CA3D7CD-4B44-174B-A441-66D1874778FF}"/>
            </a:ext>
          </a:extLst>
        </xdr:cNvPr>
        <xdr:cNvCxnSpPr/>
      </xdr:nvCxnSpPr>
      <xdr:spPr>
        <a:xfrm>
          <a:off x="4668057" y="1989438"/>
          <a:ext cx="1168126" cy="182165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921687</xdr:colOff>
      <xdr:row>9</xdr:row>
      <xdr:rowOff>111492</xdr:rowOff>
    </xdr:from>
    <xdr:to>
      <xdr:col>6</xdr:col>
      <xdr:colOff>135725</xdr:colOff>
      <xdr:row>9</xdr:row>
      <xdr:rowOff>155114</xdr:rowOff>
    </xdr:to>
    <xdr:cxnSp macro="">
      <xdr:nvCxnSpPr>
        <xdr:cNvPr id="97" name="直線コネクタ 96">
          <a:extLst>
            <a:ext uri="{FF2B5EF4-FFF2-40B4-BE49-F238E27FC236}">
              <a16:creationId xmlns:a16="http://schemas.microsoft.com/office/drawing/2014/main" id="{DF543C5D-E910-6147-B396-51965C3E3CA6}"/>
            </a:ext>
          </a:extLst>
        </xdr:cNvPr>
        <xdr:cNvCxnSpPr/>
      </xdr:nvCxnSpPr>
      <xdr:spPr>
        <a:xfrm>
          <a:off x="4721992" y="2380042"/>
          <a:ext cx="1114191" cy="43622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813040</xdr:colOff>
      <xdr:row>3</xdr:row>
      <xdr:rowOff>158992</xdr:rowOff>
    </xdr:from>
    <xdr:to>
      <xdr:col>18</xdr:col>
      <xdr:colOff>142963</xdr:colOff>
      <xdr:row>3</xdr:row>
      <xdr:rowOff>207454</xdr:rowOff>
    </xdr:to>
    <xdr:cxnSp macro="">
      <xdr:nvCxnSpPr>
        <xdr:cNvPr id="103" name="直線コネクタ 102">
          <a:extLst>
            <a:ext uri="{FF2B5EF4-FFF2-40B4-BE49-F238E27FC236}">
              <a16:creationId xmlns:a16="http://schemas.microsoft.com/office/drawing/2014/main" id="{2C6C8E1C-0631-974A-AA50-D887929BE287}"/>
            </a:ext>
          </a:extLst>
        </xdr:cNvPr>
        <xdr:cNvCxnSpPr/>
      </xdr:nvCxnSpPr>
      <xdr:spPr>
        <a:xfrm flipV="1">
          <a:off x="16933573" y="920992"/>
          <a:ext cx="1226457" cy="48462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809843</xdr:colOff>
      <xdr:row>4</xdr:row>
      <xdr:rowOff>126926</xdr:rowOff>
    </xdr:from>
    <xdr:to>
      <xdr:col>18</xdr:col>
      <xdr:colOff>133269</xdr:colOff>
      <xdr:row>4</xdr:row>
      <xdr:rowOff>139603</xdr:rowOff>
    </xdr:to>
    <xdr:cxnSp macro="">
      <xdr:nvCxnSpPr>
        <xdr:cNvPr id="104" name="直線コネクタ 103">
          <a:extLst>
            <a:ext uri="{FF2B5EF4-FFF2-40B4-BE49-F238E27FC236}">
              <a16:creationId xmlns:a16="http://schemas.microsoft.com/office/drawing/2014/main" id="{8ED49126-5BF1-0645-8303-591738336203}"/>
            </a:ext>
          </a:extLst>
        </xdr:cNvPr>
        <xdr:cNvCxnSpPr/>
      </xdr:nvCxnSpPr>
      <xdr:spPr>
        <a:xfrm>
          <a:off x="16930376" y="1142926"/>
          <a:ext cx="1219960" cy="1267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809843</xdr:colOff>
      <xdr:row>5</xdr:row>
      <xdr:rowOff>32798</xdr:rowOff>
    </xdr:from>
    <xdr:to>
      <xdr:col>18</xdr:col>
      <xdr:colOff>142963</xdr:colOff>
      <xdr:row>5</xdr:row>
      <xdr:rowOff>139603</xdr:rowOff>
    </xdr:to>
    <xdr:cxnSp macro="">
      <xdr:nvCxnSpPr>
        <xdr:cNvPr id="105" name="直線コネクタ 104">
          <a:extLst>
            <a:ext uri="{FF2B5EF4-FFF2-40B4-BE49-F238E27FC236}">
              <a16:creationId xmlns:a16="http://schemas.microsoft.com/office/drawing/2014/main" id="{F4DD2D05-BBB5-534D-B65E-79AEA1C98A92}"/>
            </a:ext>
          </a:extLst>
        </xdr:cNvPr>
        <xdr:cNvCxnSpPr/>
      </xdr:nvCxnSpPr>
      <xdr:spPr>
        <a:xfrm>
          <a:off x="16930376" y="1302798"/>
          <a:ext cx="1229654" cy="106805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809844</xdr:colOff>
      <xdr:row>5</xdr:row>
      <xdr:rowOff>252931</xdr:rowOff>
    </xdr:from>
    <xdr:to>
      <xdr:col>18</xdr:col>
      <xdr:colOff>162353</xdr:colOff>
      <xdr:row>6</xdr:row>
      <xdr:rowOff>120214</xdr:rowOff>
    </xdr:to>
    <xdr:cxnSp macro="">
      <xdr:nvCxnSpPr>
        <xdr:cNvPr id="106" name="直線コネクタ 105">
          <a:extLst>
            <a:ext uri="{FF2B5EF4-FFF2-40B4-BE49-F238E27FC236}">
              <a16:creationId xmlns:a16="http://schemas.microsoft.com/office/drawing/2014/main" id="{921E49AF-2968-7D4A-A06C-3BE2267BF5DF}"/>
            </a:ext>
          </a:extLst>
        </xdr:cNvPr>
        <xdr:cNvCxnSpPr/>
      </xdr:nvCxnSpPr>
      <xdr:spPr>
        <a:xfrm>
          <a:off x="16930377" y="1522931"/>
          <a:ext cx="1249043" cy="121283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805611</xdr:colOff>
      <xdr:row>6</xdr:row>
      <xdr:rowOff>156863</xdr:rowOff>
    </xdr:from>
    <xdr:to>
      <xdr:col>18</xdr:col>
      <xdr:colOff>172047</xdr:colOff>
      <xdr:row>7</xdr:row>
      <xdr:rowOff>139603</xdr:rowOff>
    </xdr:to>
    <xdr:cxnSp macro="">
      <xdr:nvCxnSpPr>
        <xdr:cNvPr id="107" name="直線コネクタ 106">
          <a:extLst>
            <a:ext uri="{FF2B5EF4-FFF2-40B4-BE49-F238E27FC236}">
              <a16:creationId xmlns:a16="http://schemas.microsoft.com/office/drawing/2014/main" id="{EB59E530-9641-F54B-8044-AD22999218E2}"/>
            </a:ext>
          </a:extLst>
        </xdr:cNvPr>
        <xdr:cNvCxnSpPr/>
      </xdr:nvCxnSpPr>
      <xdr:spPr>
        <a:xfrm>
          <a:off x="16926144" y="1680863"/>
          <a:ext cx="1262970" cy="236740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897076</xdr:colOff>
      <xdr:row>17</xdr:row>
      <xdr:rowOff>139603</xdr:rowOff>
    </xdr:from>
    <xdr:to>
      <xdr:col>18</xdr:col>
      <xdr:colOff>113879</xdr:colOff>
      <xdr:row>17</xdr:row>
      <xdr:rowOff>184918</xdr:rowOff>
    </xdr:to>
    <xdr:cxnSp macro="">
      <xdr:nvCxnSpPr>
        <xdr:cNvPr id="108" name="直線コネクタ 107">
          <a:extLst>
            <a:ext uri="{FF2B5EF4-FFF2-40B4-BE49-F238E27FC236}">
              <a16:creationId xmlns:a16="http://schemas.microsoft.com/office/drawing/2014/main" id="{81595F78-414E-B841-938E-EE9B7DC2D209}"/>
            </a:ext>
          </a:extLst>
        </xdr:cNvPr>
        <xdr:cNvCxnSpPr/>
      </xdr:nvCxnSpPr>
      <xdr:spPr>
        <a:xfrm flipV="1">
          <a:off x="17017609" y="4457603"/>
          <a:ext cx="1113337" cy="45315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893879</xdr:colOff>
      <xdr:row>18</xdr:row>
      <xdr:rowOff>104390</xdr:rowOff>
    </xdr:from>
    <xdr:to>
      <xdr:col>18</xdr:col>
      <xdr:colOff>104185</xdr:colOff>
      <xdr:row>18</xdr:row>
      <xdr:rowOff>149298</xdr:rowOff>
    </xdr:to>
    <xdr:cxnSp macro="">
      <xdr:nvCxnSpPr>
        <xdr:cNvPr id="109" name="直線コネクタ 108">
          <a:extLst>
            <a:ext uri="{FF2B5EF4-FFF2-40B4-BE49-F238E27FC236}">
              <a16:creationId xmlns:a16="http://schemas.microsoft.com/office/drawing/2014/main" id="{33B085A3-D26C-BD44-A7C2-70DA2D2FDF86}"/>
            </a:ext>
          </a:extLst>
        </xdr:cNvPr>
        <xdr:cNvCxnSpPr/>
      </xdr:nvCxnSpPr>
      <xdr:spPr>
        <a:xfrm>
          <a:off x="17014412" y="4676390"/>
          <a:ext cx="1106840" cy="44908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893879</xdr:colOff>
      <xdr:row>19</xdr:row>
      <xdr:rowOff>10262</xdr:rowOff>
    </xdr:from>
    <xdr:to>
      <xdr:col>18</xdr:col>
      <xdr:colOff>123574</xdr:colOff>
      <xdr:row>19</xdr:row>
      <xdr:rowOff>149298</xdr:rowOff>
    </xdr:to>
    <xdr:cxnSp macro="">
      <xdr:nvCxnSpPr>
        <xdr:cNvPr id="110" name="直線コネクタ 109">
          <a:extLst>
            <a:ext uri="{FF2B5EF4-FFF2-40B4-BE49-F238E27FC236}">
              <a16:creationId xmlns:a16="http://schemas.microsoft.com/office/drawing/2014/main" id="{97AC6470-9026-8D44-B947-5D6BDF68D0F4}"/>
            </a:ext>
          </a:extLst>
        </xdr:cNvPr>
        <xdr:cNvCxnSpPr/>
      </xdr:nvCxnSpPr>
      <xdr:spPr>
        <a:xfrm>
          <a:off x="17014412" y="4836262"/>
          <a:ext cx="1126229" cy="139036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893880</xdr:colOff>
      <xdr:row>19</xdr:row>
      <xdr:rowOff>235926</xdr:rowOff>
    </xdr:from>
    <xdr:to>
      <xdr:col>18</xdr:col>
      <xdr:colOff>152658</xdr:colOff>
      <xdr:row>20</xdr:row>
      <xdr:rowOff>139603</xdr:rowOff>
    </xdr:to>
    <xdr:cxnSp macro="">
      <xdr:nvCxnSpPr>
        <xdr:cNvPr id="111" name="直線コネクタ 110">
          <a:extLst>
            <a:ext uri="{FF2B5EF4-FFF2-40B4-BE49-F238E27FC236}">
              <a16:creationId xmlns:a16="http://schemas.microsoft.com/office/drawing/2014/main" id="{B350CE7B-94AC-A54F-94DE-A7E85242F37F}"/>
            </a:ext>
          </a:extLst>
        </xdr:cNvPr>
        <xdr:cNvCxnSpPr/>
      </xdr:nvCxnSpPr>
      <xdr:spPr>
        <a:xfrm>
          <a:off x="17014413" y="5061926"/>
          <a:ext cx="1155312" cy="15767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889647</xdr:colOff>
      <xdr:row>20</xdr:row>
      <xdr:rowOff>136265</xdr:rowOff>
    </xdr:from>
    <xdr:to>
      <xdr:col>18</xdr:col>
      <xdr:colOff>152658</xdr:colOff>
      <xdr:row>21</xdr:row>
      <xdr:rowOff>149298</xdr:rowOff>
    </xdr:to>
    <xdr:cxnSp macro="">
      <xdr:nvCxnSpPr>
        <xdr:cNvPr id="112" name="直線コネクタ 111">
          <a:extLst>
            <a:ext uri="{FF2B5EF4-FFF2-40B4-BE49-F238E27FC236}">
              <a16:creationId xmlns:a16="http://schemas.microsoft.com/office/drawing/2014/main" id="{A232179B-454E-0840-AB69-EDB73948E50B}"/>
            </a:ext>
          </a:extLst>
        </xdr:cNvPr>
        <xdr:cNvCxnSpPr/>
      </xdr:nvCxnSpPr>
      <xdr:spPr>
        <a:xfrm>
          <a:off x="17010180" y="5216265"/>
          <a:ext cx="1159545" cy="267033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906580</xdr:colOff>
      <xdr:row>21</xdr:row>
      <xdr:rowOff>225469</xdr:rowOff>
    </xdr:from>
    <xdr:to>
      <xdr:col>18</xdr:col>
      <xdr:colOff>172047</xdr:colOff>
      <xdr:row>22</xdr:row>
      <xdr:rowOff>149297</xdr:rowOff>
    </xdr:to>
    <xdr:cxnSp macro="">
      <xdr:nvCxnSpPr>
        <xdr:cNvPr id="113" name="直線コネクタ 112">
          <a:extLst>
            <a:ext uri="{FF2B5EF4-FFF2-40B4-BE49-F238E27FC236}">
              <a16:creationId xmlns:a16="http://schemas.microsoft.com/office/drawing/2014/main" id="{DD9DF865-699D-164E-8A6D-1869C2820FC9}"/>
            </a:ext>
          </a:extLst>
        </xdr:cNvPr>
        <xdr:cNvCxnSpPr/>
      </xdr:nvCxnSpPr>
      <xdr:spPr>
        <a:xfrm>
          <a:off x="17027113" y="5559469"/>
          <a:ext cx="1162001" cy="177828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889647</xdr:colOff>
      <xdr:row>23</xdr:row>
      <xdr:rowOff>44377</xdr:rowOff>
    </xdr:from>
    <xdr:to>
      <xdr:col>18</xdr:col>
      <xdr:colOff>152658</xdr:colOff>
      <xdr:row>23</xdr:row>
      <xdr:rowOff>168686</xdr:rowOff>
    </xdr:to>
    <xdr:cxnSp macro="">
      <xdr:nvCxnSpPr>
        <xdr:cNvPr id="114" name="直線コネクタ 113">
          <a:extLst>
            <a:ext uri="{FF2B5EF4-FFF2-40B4-BE49-F238E27FC236}">
              <a16:creationId xmlns:a16="http://schemas.microsoft.com/office/drawing/2014/main" id="{BE5ACE98-328E-F448-BFCD-FF94E67D3758}"/>
            </a:ext>
          </a:extLst>
        </xdr:cNvPr>
        <xdr:cNvCxnSpPr/>
      </xdr:nvCxnSpPr>
      <xdr:spPr>
        <a:xfrm>
          <a:off x="17010180" y="5886377"/>
          <a:ext cx="1159545" cy="124309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874991</xdr:colOff>
      <xdr:row>7</xdr:row>
      <xdr:rowOff>219194</xdr:rowOff>
    </xdr:from>
    <xdr:to>
      <xdr:col>18</xdr:col>
      <xdr:colOff>142963</xdr:colOff>
      <xdr:row>8</xdr:row>
      <xdr:rowOff>149297</xdr:rowOff>
    </xdr:to>
    <xdr:cxnSp macro="">
      <xdr:nvCxnSpPr>
        <xdr:cNvPr id="115" name="直線コネクタ 114">
          <a:extLst>
            <a:ext uri="{FF2B5EF4-FFF2-40B4-BE49-F238E27FC236}">
              <a16:creationId xmlns:a16="http://schemas.microsoft.com/office/drawing/2014/main" id="{95E9657A-B001-CD4F-8CF2-1173BD7F453D}"/>
            </a:ext>
          </a:extLst>
        </xdr:cNvPr>
        <xdr:cNvCxnSpPr/>
      </xdr:nvCxnSpPr>
      <xdr:spPr>
        <a:xfrm>
          <a:off x="16995524" y="1997194"/>
          <a:ext cx="1164506" cy="184103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928926</xdr:colOff>
      <xdr:row>9</xdr:row>
      <xdr:rowOff>105675</xdr:rowOff>
    </xdr:from>
    <xdr:to>
      <xdr:col>18</xdr:col>
      <xdr:colOff>142963</xdr:colOff>
      <xdr:row>9</xdr:row>
      <xdr:rowOff>149297</xdr:rowOff>
    </xdr:to>
    <xdr:cxnSp macro="">
      <xdr:nvCxnSpPr>
        <xdr:cNvPr id="116" name="直線コネクタ 115">
          <a:extLst>
            <a:ext uri="{FF2B5EF4-FFF2-40B4-BE49-F238E27FC236}">
              <a16:creationId xmlns:a16="http://schemas.microsoft.com/office/drawing/2014/main" id="{63ABE1FF-4F75-044C-9C0A-938B630183FB}"/>
            </a:ext>
          </a:extLst>
        </xdr:cNvPr>
        <xdr:cNvCxnSpPr/>
      </xdr:nvCxnSpPr>
      <xdr:spPr>
        <a:xfrm>
          <a:off x="17049459" y="2391675"/>
          <a:ext cx="1110571" cy="43622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841584</xdr:colOff>
      <xdr:row>6</xdr:row>
      <xdr:rowOff>74507</xdr:rowOff>
    </xdr:from>
    <xdr:to>
      <xdr:col>2</xdr:col>
      <xdr:colOff>154928</xdr:colOff>
      <xdr:row>8</xdr:row>
      <xdr:rowOff>121467</xdr:rowOff>
    </xdr:to>
    <xdr:sp macro="" textlink="">
      <xdr:nvSpPr>
        <xdr:cNvPr id="117" name="テキスト ボックス 51">
          <a:extLst>
            <a:ext uri="{FF2B5EF4-FFF2-40B4-BE49-F238E27FC236}">
              <a16:creationId xmlns:a16="http://schemas.microsoft.com/office/drawing/2014/main" id="{BA66CFC0-3BB6-5B2E-BD51-547460DAA983}"/>
            </a:ext>
          </a:extLst>
        </xdr:cNvPr>
        <xdr:cNvSpPr txBox="1"/>
      </xdr:nvSpPr>
      <xdr:spPr>
        <a:xfrm rot="16200000">
          <a:off x="1653336" y="1741795"/>
          <a:ext cx="554960" cy="2683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  <a:endParaRPr kumimoji="1" lang="ja-JP" altLang="en-US" sz="1100" b="1"/>
        </a:p>
      </xdr:txBody>
    </xdr:sp>
    <xdr:clientData/>
  </xdr:twoCellAnchor>
  <xdr:twoCellAnchor>
    <xdr:from>
      <xdr:col>2</xdr:col>
      <xdr:colOff>62153</xdr:colOff>
      <xdr:row>6</xdr:row>
      <xdr:rowOff>74506</xdr:rowOff>
    </xdr:from>
    <xdr:to>
      <xdr:col>2</xdr:col>
      <xdr:colOff>326713</xdr:colOff>
      <xdr:row>9</xdr:row>
      <xdr:rowOff>247377</xdr:rowOff>
    </xdr:to>
    <xdr:sp macro="" textlink="">
      <xdr:nvSpPr>
        <xdr:cNvPr id="118" name="テキスト ボックス 52">
          <a:extLst>
            <a:ext uri="{FF2B5EF4-FFF2-40B4-BE49-F238E27FC236}">
              <a16:creationId xmlns:a16="http://schemas.microsoft.com/office/drawing/2014/main" id="{E2E39E11-BD5F-2E97-FD8A-991F036C40B1}"/>
            </a:ext>
          </a:extLst>
        </xdr:cNvPr>
        <xdr:cNvSpPr txBox="1"/>
      </xdr:nvSpPr>
      <xdr:spPr>
        <a:xfrm rot="16200000">
          <a:off x="1637077" y="1933662"/>
          <a:ext cx="93487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2</xdr:col>
      <xdr:colOff>248069</xdr:colOff>
      <xdr:row>6</xdr:row>
      <xdr:rowOff>187694</xdr:rowOff>
    </xdr:from>
    <xdr:to>
      <xdr:col>2</xdr:col>
      <xdr:colOff>525709</xdr:colOff>
      <xdr:row>7</xdr:row>
      <xdr:rowOff>198254</xdr:rowOff>
    </xdr:to>
    <xdr:sp macro="" textlink="">
      <xdr:nvSpPr>
        <xdr:cNvPr id="119" name="テキスト ボックス 57">
          <a:extLst>
            <a:ext uri="{FF2B5EF4-FFF2-40B4-BE49-F238E27FC236}">
              <a16:creationId xmlns:a16="http://schemas.microsoft.com/office/drawing/2014/main" id="{D95CD0FA-D225-4CF9-EAA8-92069937EFB3}"/>
            </a:ext>
          </a:extLst>
        </xdr:cNvPr>
        <xdr:cNvSpPr txBox="1"/>
      </xdr:nvSpPr>
      <xdr:spPr>
        <a:xfrm>
          <a:off x="2158149" y="1711694"/>
          <a:ext cx="27764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T</a:t>
          </a:r>
        </a:p>
      </xdr:txBody>
    </xdr:sp>
    <xdr:clientData/>
  </xdr:twoCellAnchor>
  <xdr:twoCellAnchor>
    <xdr:from>
      <xdr:col>2</xdr:col>
      <xdr:colOff>443214</xdr:colOff>
      <xdr:row>6</xdr:row>
      <xdr:rowOff>187694</xdr:rowOff>
    </xdr:from>
    <xdr:to>
      <xdr:col>2</xdr:col>
      <xdr:colOff>717648</xdr:colOff>
      <xdr:row>7</xdr:row>
      <xdr:rowOff>198254</xdr:rowOff>
    </xdr:to>
    <xdr:sp macro="" textlink="">
      <xdr:nvSpPr>
        <xdr:cNvPr id="120" name="テキスト ボックス 58">
          <a:extLst>
            <a:ext uri="{FF2B5EF4-FFF2-40B4-BE49-F238E27FC236}">
              <a16:creationId xmlns:a16="http://schemas.microsoft.com/office/drawing/2014/main" id="{E6F48694-CD28-03FD-4494-65492CF7CB0C}"/>
            </a:ext>
          </a:extLst>
        </xdr:cNvPr>
        <xdr:cNvSpPr txBox="1"/>
      </xdr:nvSpPr>
      <xdr:spPr>
        <a:xfrm>
          <a:off x="2353294" y="1711694"/>
          <a:ext cx="274434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F</a:t>
          </a:r>
          <a:endParaRPr kumimoji="1" lang="en-US" altLang="ja-JP" sz="1100" b="1"/>
        </a:p>
      </xdr:txBody>
    </xdr:sp>
    <xdr:clientData/>
  </xdr:twoCellAnchor>
  <xdr:twoCellAnchor>
    <xdr:from>
      <xdr:col>2</xdr:col>
      <xdr:colOff>622828</xdr:colOff>
      <xdr:row>6</xdr:row>
      <xdr:rowOff>187694</xdr:rowOff>
    </xdr:from>
    <xdr:to>
      <xdr:col>2</xdr:col>
      <xdr:colOff>912051</xdr:colOff>
      <xdr:row>7</xdr:row>
      <xdr:rowOff>198254</xdr:rowOff>
    </xdr:to>
    <xdr:sp macro="" textlink="">
      <xdr:nvSpPr>
        <xdr:cNvPr id="121" name="テキスト ボックス 59">
          <a:extLst>
            <a:ext uri="{FF2B5EF4-FFF2-40B4-BE49-F238E27FC236}">
              <a16:creationId xmlns:a16="http://schemas.microsoft.com/office/drawing/2014/main" id="{559E3D93-5A34-E8EA-8573-A75BF1248E8E}"/>
            </a:ext>
          </a:extLst>
        </xdr:cNvPr>
        <xdr:cNvSpPr txBox="1"/>
      </xdr:nvSpPr>
      <xdr:spPr>
        <a:xfrm>
          <a:off x="2532908" y="1711694"/>
          <a:ext cx="289223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P</a:t>
          </a:r>
        </a:p>
      </xdr:txBody>
    </xdr:sp>
    <xdr:clientData/>
  </xdr:twoCellAnchor>
  <xdr:twoCellAnchor>
    <xdr:from>
      <xdr:col>2</xdr:col>
      <xdr:colOff>817231</xdr:colOff>
      <xdr:row>6</xdr:row>
      <xdr:rowOff>187694</xdr:rowOff>
    </xdr:from>
    <xdr:to>
      <xdr:col>3</xdr:col>
      <xdr:colOff>157465</xdr:colOff>
      <xdr:row>7</xdr:row>
      <xdr:rowOff>198254</xdr:rowOff>
    </xdr:to>
    <xdr:sp macro="" textlink="">
      <xdr:nvSpPr>
        <xdr:cNvPr id="122" name="テキスト ボックス 60">
          <a:extLst>
            <a:ext uri="{FF2B5EF4-FFF2-40B4-BE49-F238E27FC236}">
              <a16:creationId xmlns:a16="http://schemas.microsoft.com/office/drawing/2014/main" id="{70B6ED67-21CC-14F1-30B4-75F5CC92CD77}"/>
            </a:ext>
          </a:extLst>
        </xdr:cNvPr>
        <xdr:cNvSpPr txBox="1"/>
      </xdr:nvSpPr>
      <xdr:spPr>
        <a:xfrm>
          <a:off x="2727311" y="1711694"/>
          <a:ext cx="295274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N</a:t>
          </a:r>
          <a:endParaRPr kumimoji="1" lang="en-US" altLang="ja-JP" sz="1100" b="1"/>
        </a:p>
      </xdr:txBody>
    </xdr:sp>
    <xdr:clientData/>
  </xdr:twoCellAnchor>
  <xdr:twoCellAnchor>
    <xdr:from>
      <xdr:col>3</xdr:col>
      <xdr:colOff>50320</xdr:colOff>
      <xdr:row>6</xdr:row>
      <xdr:rowOff>187694</xdr:rowOff>
    </xdr:from>
    <xdr:to>
      <xdr:col>3</xdr:col>
      <xdr:colOff>327960</xdr:colOff>
      <xdr:row>7</xdr:row>
      <xdr:rowOff>198254</xdr:rowOff>
    </xdr:to>
    <xdr:sp macro="" textlink="">
      <xdr:nvSpPr>
        <xdr:cNvPr id="123" name="テキスト ボックス 61">
          <a:extLst>
            <a:ext uri="{FF2B5EF4-FFF2-40B4-BE49-F238E27FC236}">
              <a16:creationId xmlns:a16="http://schemas.microsoft.com/office/drawing/2014/main" id="{FBBAECAE-3B32-B8E0-17DB-2C10E2F8ADD0}"/>
            </a:ext>
          </a:extLst>
        </xdr:cNvPr>
        <xdr:cNvSpPr txBox="1"/>
      </xdr:nvSpPr>
      <xdr:spPr>
        <a:xfrm>
          <a:off x="2915440" y="1711694"/>
          <a:ext cx="27764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S</a:t>
          </a:r>
        </a:p>
      </xdr:txBody>
    </xdr:sp>
    <xdr:clientData/>
  </xdr:twoCellAnchor>
  <xdr:twoCellAnchor>
    <xdr:from>
      <xdr:col>3</xdr:col>
      <xdr:colOff>210655</xdr:colOff>
      <xdr:row>6</xdr:row>
      <xdr:rowOff>187694</xdr:rowOff>
    </xdr:from>
    <xdr:to>
      <xdr:col>3</xdr:col>
      <xdr:colOff>529973</xdr:colOff>
      <xdr:row>7</xdr:row>
      <xdr:rowOff>198254</xdr:rowOff>
    </xdr:to>
    <xdr:sp macro="" textlink="">
      <xdr:nvSpPr>
        <xdr:cNvPr id="124" name="テキスト ボックス 62">
          <a:extLst>
            <a:ext uri="{FF2B5EF4-FFF2-40B4-BE49-F238E27FC236}">
              <a16:creationId xmlns:a16="http://schemas.microsoft.com/office/drawing/2014/main" id="{AF37F87D-1475-44D4-CBAE-26E998BC6B50}"/>
            </a:ext>
          </a:extLst>
        </xdr:cNvPr>
        <xdr:cNvSpPr txBox="1"/>
      </xdr:nvSpPr>
      <xdr:spPr>
        <a:xfrm>
          <a:off x="3075775" y="1711694"/>
          <a:ext cx="319318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</a:t>
          </a:r>
        </a:p>
      </xdr:txBody>
    </xdr:sp>
    <xdr:clientData/>
  </xdr:twoCellAnchor>
  <xdr:twoCellAnchor>
    <xdr:from>
      <xdr:col>3</xdr:col>
      <xdr:colOff>410003</xdr:colOff>
      <xdr:row>6</xdr:row>
      <xdr:rowOff>187694</xdr:rowOff>
    </xdr:from>
    <xdr:to>
      <xdr:col>3</xdr:col>
      <xdr:colOff>700828</xdr:colOff>
      <xdr:row>7</xdr:row>
      <xdr:rowOff>198254</xdr:rowOff>
    </xdr:to>
    <xdr:sp macro="" textlink="">
      <xdr:nvSpPr>
        <xdr:cNvPr id="125" name="テキスト ボックス 63">
          <a:extLst>
            <a:ext uri="{FF2B5EF4-FFF2-40B4-BE49-F238E27FC236}">
              <a16:creationId xmlns:a16="http://schemas.microsoft.com/office/drawing/2014/main" id="{C53F1F3B-1E3E-4DCE-A042-C88E82CBE6EE}"/>
            </a:ext>
          </a:extLst>
        </xdr:cNvPr>
        <xdr:cNvSpPr txBox="1"/>
      </xdr:nvSpPr>
      <xdr:spPr>
        <a:xfrm>
          <a:off x="3275123" y="1711694"/>
          <a:ext cx="290825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R</a:t>
          </a:r>
        </a:p>
      </xdr:txBody>
    </xdr:sp>
    <xdr:clientData/>
  </xdr:twoCellAnchor>
  <xdr:twoCellAnchor>
    <xdr:from>
      <xdr:col>3</xdr:col>
      <xdr:colOff>601178</xdr:colOff>
      <xdr:row>6</xdr:row>
      <xdr:rowOff>187694</xdr:rowOff>
    </xdr:from>
    <xdr:to>
      <xdr:col>3</xdr:col>
      <xdr:colOff>893246</xdr:colOff>
      <xdr:row>7</xdr:row>
      <xdr:rowOff>198254</xdr:rowOff>
    </xdr:to>
    <xdr:sp macro="" textlink="">
      <xdr:nvSpPr>
        <xdr:cNvPr id="126" name="テキスト ボックス 64">
          <a:extLst>
            <a:ext uri="{FF2B5EF4-FFF2-40B4-BE49-F238E27FC236}">
              <a16:creationId xmlns:a16="http://schemas.microsoft.com/office/drawing/2014/main" id="{84E371BE-90FA-70DB-6C43-4736FF537EB7}"/>
            </a:ext>
          </a:extLst>
        </xdr:cNvPr>
        <xdr:cNvSpPr txBox="1"/>
      </xdr:nvSpPr>
      <xdr:spPr>
        <a:xfrm>
          <a:off x="3466298" y="1711694"/>
          <a:ext cx="292068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</a:t>
          </a:r>
        </a:p>
      </xdr:txBody>
    </xdr:sp>
    <xdr:clientData/>
  </xdr:twoCellAnchor>
  <xdr:twoCellAnchor>
    <xdr:from>
      <xdr:col>3</xdr:col>
      <xdr:colOff>820911</xdr:colOff>
      <xdr:row>6</xdr:row>
      <xdr:rowOff>187694</xdr:rowOff>
    </xdr:from>
    <xdr:to>
      <xdr:col>4</xdr:col>
      <xdr:colOff>95421</xdr:colOff>
      <xdr:row>7</xdr:row>
      <xdr:rowOff>198254</xdr:rowOff>
    </xdr:to>
    <xdr:sp macro="" textlink="">
      <xdr:nvSpPr>
        <xdr:cNvPr id="127" name="テキスト ボックス 65">
          <a:extLst>
            <a:ext uri="{FF2B5EF4-FFF2-40B4-BE49-F238E27FC236}">
              <a16:creationId xmlns:a16="http://schemas.microsoft.com/office/drawing/2014/main" id="{623149D9-0B36-B965-5C0F-E0477CE8CB3C}"/>
            </a:ext>
          </a:extLst>
        </xdr:cNvPr>
        <xdr:cNvSpPr txBox="1"/>
      </xdr:nvSpPr>
      <xdr:spPr>
        <a:xfrm>
          <a:off x="3686031" y="1711694"/>
          <a:ext cx="22955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I</a:t>
          </a:r>
        </a:p>
      </xdr:txBody>
    </xdr:sp>
    <xdr:clientData/>
  </xdr:twoCellAnchor>
  <xdr:twoCellAnchor>
    <xdr:from>
      <xdr:col>4</xdr:col>
      <xdr:colOff>20424</xdr:colOff>
      <xdr:row>6</xdr:row>
      <xdr:rowOff>187694</xdr:rowOff>
    </xdr:from>
    <xdr:to>
      <xdr:col>4</xdr:col>
      <xdr:colOff>333330</xdr:colOff>
      <xdr:row>7</xdr:row>
      <xdr:rowOff>198254</xdr:rowOff>
    </xdr:to>
    <xdr:sp macro="" textlink="">
      <xdr:nvSpPr>
        <xdr:cNvPr id="128" name="テキスト ボックス 66">
          <a:extLst>
            <a:ext uri="{FF2B5EF4-FFF2-40B4-BE49-F238E27FC236}">
              <a16:creationId xmlns:a16="http://schemas.microsoft.com/office/drawing/2014/main" id="{EE31C22B-D307-EE38-5599-86877C5B9D04}"/>
            </a:ext>
          </a:extLst>
        </xdr:cNvPr>
        <xdr:cNvSpPr txBox="1"/>
      </xdr:nvSpPr>
      <xdr:spPr>
        <a:xfrm>
          <a:off x="3840584" y="1711694"/>
          <a:ext cx="312906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W</a:t>
          </a:r>
        </a:p>
      </xdr:txBody>
    </xdr:sp>
    <xdr:clientData/>
  </xdr:twoCellAnchor>
  <xdr:twoCellAnchor>
    <xdr:from>
      <xdr:col>4</xdr:col>
      <xdr:colOff>239592</xdr:colOff>
      <xdr:row>6</xdr:row>
      <xdr:rowOff>78690</xdr:rowOff>
    </xdr:from>
    <xdr:to>
      <xdr:col>4</xdr:col>
      <xdr:colOff>507976</xdr:colOff>
      <xdr:row>8</xdr:row>
      <xdr:rowOff>50308</xdr:rowOff>
    </xdr:to>
    <xdr:sp macro="" textlink="">
      <xdr:nvSpPr>
        <xdr:cNvPr id="129" name="テキスト ボックス 67">
          <a:extLst>
            <a:ext uri="{FF2B5EF4-FFF2-40B4-BE49-F238E27FC236}">
              <a16:creationId xmlns:a16="http://schemas.microsoft.com/office/drawing/2014/main" id="{DEB498D5-6864-BC84-45FE-457CE0AE424E}"/>
            </a:ext>
          </a:extLst>
        </xdr:cNvPr>
        <xdr:cNvSpPr txBox="1"/>
      </xdr:nvSpPr>
      <xdr:spPr>
        <a:xfrm rot="16200000">
          <a:off x="3954135" y="1708307"/>
          <a:ext cx="479618" cy="2683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GFP</a:t>
          </a:r>
        </a:p>
      </xdr:txBody>
    </xdr:sp>
    <xdr:clientData/>
  </xdr:twoCellAnchor>
  <xdr:twoCellAnchor>
    <xdr:from>
      <xdr:col>2</xdr:col>
      <xdr:colOff>300449</xdr:colOff>
      <xdr:row>7</xdr:row>
      <xdr:rowOff>223520</xdr:rowOff>
    </xdr:from>
    <xdr:to>
      <xdr:col>4</xdr:col>
      <xdr:colOff>223520</xdr:colOff>
      <xdr:row>7</xdr:row>
      <xdr:rowOff>240273</xdr:rowOff>
    </xdr:to>
    <xdr:cxnSp macro="">
      <xdr:nvCxnSpPr>
        <xdr:cNvPr id="130" name="直線コネクタ 129">
          <a:extLst>
            <a:ext uri="{FF2B5EF4-FFF2-40B4-BE49-F238E27FC236}">
              <a16:creationId xmlns:a16="http://schemas.microsoft.com/office/drawing/2014/main" id="{7593ECE5-9C81-3EAF-BA31-4B99553EDDF6}"/>
            </a:ext>
          </a:extLst>
        </xdr:cNvPr>
        <xdr:cNvCxnSpPr>
          <a:cxnSpLocks/>
        </xdr:cNvCxnSpPr>
      </xdr:nvCxnSpPr>
      <xdr:spPr>
        <a:xfrm flipV="1">
          <a:off x="2210529" y="2001520"/>
          <a:ext cx="1833151" cy="167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8</xdr:row>
      <xdr:rowOff>60862</xdr:rowOff>
    </xdr:from>
    <xdr:to>
      <xdr:col>4</xdr:col>
      <xdr:colOff>233680</xdr:colOff>
      <xdr:row>9</xdr:row>
      <xdr:rowOff>71422</xdr:rowOff>
    </xdr:to>
    <xdr:sp macro="" textlink="">
      <xdr:nvSpPr>
        <xdr:cNvPr id="131" name="テキスト ボックス 87">
          <a:extLst>
            <a:ext uri="{FF2B5EF4-FFF2-40B4-BE49-F238E27FC236}">
              <a16:creationId xmlns:a16="http://schemas.microsoft.com/office/drawing/2014/main" id="{DA2EFBC9-10B0-6388-30C1-B164D082AED4}"/>
            </a:ext>
          </a:extLst>
        </xdr:cNvPr>
        <xdr:cNvSpPr txBox="1"/>
      </xdr:nvSpPr>
      <xdr:spPr>
        <a:xfrm>
          <a:off x="2214880" y="2092862"/>
          <a:ext cx="183896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100" b="1"/>
            <a:t>m</a:t>
          </a:r>
          <a:r>
            <a:rPr kumimoji="1" lang="en-US" altLang="ja-JP" sz="1100" b="1"/>
            <a:t>NTCP aa158</a:t>
          </a:r>
        </a:p>
      </xdr:txBody>
    </xdr:sp>
    <xdr:clientData/>
  </xdr:twoCellAnchor>
  <xdr:twoCellAnchor>
    <xdr:from>
      <xdr:col>1</xdr:col>
      <xdr:colOff>915425</xdr:colOff>
      <xdr:row>20</xdr:row>
      <xdr:rowOff>33031</xdr:rowOff>
    </xdr:from>
    <xdr:to>
      <xdr:col>2</xdr:col>
      <xdr:colOff>228769</xdr:colOff>
      <xdr:row>22</xdr:row>
      <xdr:rowOff>79992</xdr:rowOff>
    </xdr:to>
    <xdr:sp macro="" textlink="">
      <xdr:nvSpPr>
        <xdr:cNvPr id="150" name="テキスト ボックス 51">
          <a:extLst>
            <a:ext uri="{FF2B5EF4-FFF2-40B4-BE49-F238E27FC236}">
              <a16:creationId xmlns:a16="http://schemas.microsoft.com/office/drawing/2014/main" id="{8B92A4BE-F611-4245-926C-5A88D503BCF3}"/>
            </a:ext>
          </a:extLst>
        </xdr:cNvPr>
        <xdr:cNvSpPr txBox="1"/>
      </xdr:nvSpPr>
      <xdr:spPr>
        <a:xfrm rot="16200000">
          <a:off x="1726180" y="5323099"/>
          <a:ext cx="561391" cy="26986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  <a:endParaRPr kumimoji="1" lang="ja-JP" altLang="en-US" sz="1100" b="1"/>
        </a:p>
      </xdr:txBody>
    </xdr:sp>
    <xdr:clientData/>
  </xdr:twoCellAnchor>
  <xdr:twoCellAnchor>
    <xdr:from>
      <xdr:col>2</xdr:col>
      <xdr:colOff>135994</xdr:colOff>
      <xdr:row>20</xdr:row>
      <xdr:rowOff>33030</xdr:rowOff>
    </xdr:from>
    <xdr:to>
      <xdr:col>2</xdr:col>
      <xdr:colOff>400554</xdr:colOff>
      <xdr:row>23</xdr:row>
      <xdr:rowOff>205902</xdr:rowOff>
    </xdr:to>
    <xdr:sp macro="" textlink="">
      <xdr:nvSpPr>
        <xdr:cNvPr id="151" name="テキスト ボックス 52">
          <a:extLst>
            <a:ext uri="{FF2B5EF4-FFF2-40B4-BE49-F238E27FC236}">
              <a16:creationId xmlns:a16="http://schemas.microsoft.com/office/drawing/2014/main" id="{0C880C8B-9F7F-8F48-B489-2E555EA92E08}"/>
            </a:ext>
          </a:extLst>
        </xdr:cNvPr>
        <xdr:cNvSpPr txBox="1"/>
      </xdr:nvSpPr>
      <xdr:spPr>
        <a:xfrm rot="16200000">
          <a:off x="1709053" y="5517313"/>
          <a:ext cx="944517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2</xdr:col>
      <xdr:colOff>321910</xdr:colOff>
      <xdr:row>20</xdr:row>
      <xdr:rowOff>146218</xdr:rowOff>
    </xdr:from>
    <xdr:to>
      <xdr:col>2</xdr:col>
      <xdr:colOff>599550</xdr:colOff>
      <xdr:row>21</xdr:row>
      <xdr:rowOff>156778</xdr:rowOff>
    </xdr:to>
    <xdr:sp macro="" textlink="">
      <xdr:nvSpPr>
        <xdr:cNvPr id="152" name="テキスト ボックス 57">
          <a:extLst>
            <a:ext uri="{FF2B5EF4-FFF2-40B4-BE49-F238E27FC236}">
              <a16:creationId xmlns:a16="http://schemas.microsoft.com/office/drawing/2014/main" id="{C5CA42D1-5396-DD4D-8676-1E117B662FF9}"/>
            </a:ext>
          </a:extLst>
        </xdr:cNvPr>
        <xdr:cNvSpPr txBox="1"/>
      </xdr:nvSpPr>
      <xdr:spPr>
        <a:xfrm>
          <a:off x="2234948" y="5290522"/>
          <a:ext cx="277640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T</a:t>
          </a:r>
        </a:p>
      </xdr:txBody>
    </xdr:sp>
    <xdr:clientData/>
  </xdr:twoCellAnchor>
  <xdr:twoCellAnchor>
    <xdr:from>
      <xdr:col>2</xdr:col>
      <xdr:colOff>517055</xdr:colOff>
      <xdr:row>20</xdr:row>
      <xdr:rowOff>146218</xdr:rowOff>
    </xdr:from>
    <xdr:to>
      <xdr:col>2</xdr:col>
      <xdr:colOff>791489</xdr:colOff>
      <xdr:row>21</xdr:row>
      <xdr:rowOff>156778</xdr:rowOff>
    </xdr:to>
    <xdr:sp macro="" textlink="">
      <xdr:nvSpPr>
        <xdr:cNvPr id="153" name="テキスト ボックス 58">
          <a:extLst>
            <a:ext uri="{FF2B5EF4-FFF2-40B4-BE49-F238E27FC236}">
              <a16:creationId xmlns:a16="http://schemas.microsoft.com/office/drawing/2014/main" id="{719576C9-AF37-0949-935B-A983FF2516FE}"/>
            </a:ext>
          </a:extLst>
        </xdr:cNvPr>
        <xdr:cNvSpPr txBox="1"/>
      </xdr:nvSpPr>
      <xdr:spPr>
        <a:xfrm>
          <a:off x="2430093" y="5290522"/>
          <a:ext cx="274434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F</a:t>
          </a:r>
          <a:endParaRPr kumimoji="1" lang="en-US" altLang="ja-JP" sz="1100" b="1"/>
        </a:p>
      </xdr:txBody>
    </xdr:sp>
    <xdr:clientData/>
  </xdr:twoCellAnchor>
  <xdr:twoCellAnchor>
    <xdr:from>
      <xdr:col>2</xdr:col>
      <xdr:colOff>696669</xdr:colOff>
      <xdr:row>20</xdr:row>
      <xdr:rowOff>146218</xdr:rowOff>
    </xdr:from>
    <xdr:to>
      <xdr:col>3</xdr:col>
      <xdr:colOff>29373</xdr:colOff>
      <xdr:row>21</xdr:row>
      <xdr:rowOff>156778</xdr:rowOff>
    </xdr:to>
    <xdr:sp macro="" textlink="">
      <xdr:nvSpPr>
        <xdr:cNvPr id="154" name="テキスト ボックス 59">
          <a:extLst>
            <a:ext uri="{FF2B5EF4-FFF2-40B4-BE49-F238E27FC236}">
              <a16:creationId xmlns:a16="http://schemas.microsoft.com/office/drawing/2014/main" id="{88863B4F-50F6-BD40-9A7B-33A3BD6E47E7}"/>
            </a:ext>
          </a:extLst>
        </xdr:cNvPr>
        <xdr:cNvSpPr txBox="1"/>
      </xdr:nvSpPr>
      <xdr:spPr>
        <a:xfrm>
          <a:off x="2609707" y="5290522"/>
          <a:ext cx="289223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P</a:t>
          </a:r>
        </a:p>
      </xdr:txBody>
    </xdr:sp>
    <xdr:clientData/>
  </xdr:twoCellAnchor>
  <xdr:twoCellAnchor>
    <xdr:from>
      <xdr:col>2</xdr:col>
      <xdr:colOff>891072</xdr:colOff>
      <xdr:row>20</xdr:row>
      <xdr:rowOff>146218</xdr:rowOff>
    </xdr:from>
    <xdr:to>
      <xdr:col>3</xdr:col>
      <xdr:colOff>231306</xdr:colOff>
      <xdr:row>21</xdr:row>
      <xdr:rowOff>156778</xdr:rowOff>
    </xdr:to>
    <xdr:sp macro="" textlink="">
      <xdr:nvSpPr>
        <xdr:cNvPr id="155" name="テキスト ボックス 60">
          <a:extLst>
            <a:ext uri="{FF2B5EF4-FFF2-40B4-BE49-F238E27FC236}">
              <a16:creationId xmlns:a16="http://schemas.microsoft.com/office/drawing/2014/main" id="{802B9A0E-97E4-3E4E-8DE4-5CB1FF4DD4AB}"/>
            </a:ext>
          </a:extLst>
        </xdr:cNvPr>
        <xdr:cNvSpPr txBox="1"/>
      </xdr:nvSpPr>
      <xdr:spPr>
        <a:xfrm>
          <a:off x="2804110" y="5290522"/>
          <a:ext cx="296753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N</a:t>
          </a:r>
          <a:endParaRPr kumimoji="1" lang="en-US" altLang="ja-JP" sz="1100" b="1"/>
        </a:p>
      </xdr:txBody>
    </xdr:sp>
    <xdr:clientData/>
  </xdr:twoCellAnchor>
  <xdr:twoCellAnchor>
    <xdr:from>
      <xdr:col>3</xdr:col>
      <xdr:colOff>124161</xdr:colOff>
      <xdr:row>20</xdr:row>
      <xdr:rowOff>146218</xdr:rowOff>
    </xdr:from>
    <xdr:to>
      <xdr:col>3</xdr:col>
      <xdr:colOff>401801</xdr:colOff>
      <xdr:row>21</xdr:row>
      <xdr:rowOff>156778</xdr:rowOff>
    </xdr:to>
    <xdr:sp macro="" textlink="">
      <xdr:nvSpPr>
        <xdr:cNvPr id="156" name="テキスト ボックス 61">
          <a:extLst>
            <a:ext uri="{FF2B5EF4-FFF2-40B4-BE49-F238E27FC236}">
              <a16:creationId xmlns:a16="http://schemas.microsoft.com/office/drawing/2014/main" id="{934CF343-06F6-BA4C-A66E-5D5C14F58915}"/>
            </a:ext>
          </a:extLst>
        </xdr:cNvPr>
        <xdr:cNvSpPr txBox="1"/>
      </xdr:nvSpPr>
      <xdr:spPr>
        <a:xfrm>
          <a:off x="2993718" y="5290522"/>
          <a:ext cx="277640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S</a:t>
          </a:r>
        </a:p>
      </xdr:txBody>
    </xdr:sp>
    <xdr:clientData/>
  </xdr:twoCellAnchor>
  <xdr:twoCellAnchor>
    <xdr:from>
      <xdr:col>3</xdr:col>
      <xdr:colOff>284496</xdr:colOff>
      <xdr:row>20</xdr:row>
      <xdr:rowOff>146218</xdr:rowOff>
    </xdr:from>
    <xdr:to>
      <xdr:col>3</xdr:col>
      <xdr:colOff>603814</xdr:colOff>
      <xdr:row>21</xdr:row>
      <xdr:rowOff>156778</xdr:rowOff>
    </xdr:to>
    <xdr:sp macro="" textlink="">
      <xdr:nvSpPr>
        <xdr:cNvPr id="157" name="テキスト ボックス 62">
          <a:extLst>
            <a:ext uri="{FF2B5EF4-FFF2-40B4-BE49-F238E27FC236}">
              <a16:creationId xmlns:a16="http://schemas.microsoft.com/office/drawing/2014/main" id="{D3F9A062-1D61-9045-9BFF-F68FF7BB3887}"/>
            </a:ext>
          </a:extLst>
        </xdr:cNvPr>
        <xdr:cNvSpPr txBox="1"/>
      </xdr:nvSpPr>
      <xdr:spPr>
        <a:xfrm>
          <a:off x="3154053" y="5290522"/>
          <a:ext cx="319318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</a:t>
          </a:r>
        </a:p>
      </xdr:txBody>
    </xdr:sp>
    <xdr:clientData/>
  </xdr:twoCellAnchor>
  <xdr:twoCellAnchor>
    <xdr:from>
      <xdr:col>3</xdr:col>
      <xdr:colOff>483844</xdr:colOff>
      <xdr:row>20</xdr:row>
      <xdr:rowOff>146218</xdr:rowOff>
    </xdr:from>
    <xdr:to>
      <xdr:col>3</xdr:col>
      <xdr:colOff>774669</xdr:colOff>
      <xdr:row>21</xdr:row>
      <xdr:rowOff>156778</xdr:rowOff>
    </xdr:to>
    <xdr:sp macro="" textlink="">
      <xdr:nvSpPr>
        <xdr:cNvPr id="158" name="テキスト ボックス 63">
          <a:extLst>
            <a:ext uri="{FF2B5EF4-FFF2-40B4-BE49-F238E27FC236}">
              <a16:creationId xmlns:a16="http://schemas.microsoft.com/office/drawing/2014/main" id="{795C1E7F-E3A6-E146-B2DD-4CC78D3E852F}"/>
            </a:ext>
          </a:extLst>
        </xdr:cNvPr>
        <xdr:cNvSpPr txBox="1"/>
      </xdr:nvSpPr>
      <xdr:spPr>
        <a:xfrm>
          <a:off x="3353401" y="5290522"/>
          <a:ext cx="290825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R</a:t>
          </a:r>
        </a:p>
      </xdr:txBody>
    </xdr:sp>
    <xdr:clientData/>
  </xdr:twoCellAnchor>
  <xdr:twoCellAnchor>
    <xdr:from>
      <xdr:col>3</xdr:col>
      <xdr:colOff>675019</xdr:colOff>
      <xdr:row>20</xdr:row>
      <xdr:rowOff>146218</xdr:rowOff>
    </xdr:from>
    <xdr:to>
      <xdr:col>4</xdr:col>
      <xdr:colOff>10568</xdr:colOff>
      <xdr:row>21</xdr:row>
      <xdr:rowOff>156778</xdr:rowOff>
    </xdr:to>
    <xdr:sp macro="" textlink="">
      <xdr:nvSpPr>
        <xdr:cNvPr id="159" name="テキスト ボックス 64">
          <a:extLst>
            <a:ext uri="{FF2B5EF4-FFF2-40B4-BE49-F238E27FC236}">
              <a16:creationId xmlns:a16="http://schemas.microsoft.com/office/drawing/2014/main" id="{E0F89D71-6FE8-AB47-AAD2-04226D57236D}"/>
            </a:ext>
          </a:extLst>
        </xdr:cNvPr>
        <xdr:cNvSpPr txBox="1"/>
      </xdr:nvSpPr>
      <xdr:spPr>
        <a:xfrm>
          <a:off x="3544576" y="5290522"/>
          <a:ext cx="292068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</a:t>
          </a:r>
        </a:p>
      </xdr:txBody>
    </xdr:sp>
    <xdr:clientData/>
  </xdr:twoCellAnchor>
  <xdr:twoCellAnchor>
    <xdr:from>
      <xdr:col>3</xdr:col>
      <xdr:colOff>894752</xdr:colOff>
      <xdr:row>20</xdr:row>
      <xdr:rowOff>146218</xdr:rowOff>
    </xdr:from>
    <xdr:to>
      <xdr:col>4</xdr:col>
      <xdr:colOff>169262</xdr:colOff>
      <xdr:row>21</xdr:row>
      <xdr:rowOff>156778</xdr:rowOff>
    </xdr:to>
    <xdr:sp macro="" textlink="">
      <xdr:nvSpPr>
        <xdr:cNvPr id="160" name="テキスト ボックス 65">
          <a:extLst>
            <a:ext uri="{FF2B5EF4-FFF2-40B4-BE49-F238E27FC236}">
              <a16:creationId xmlns:a16="http://schemas.microsoft.com/office/drawing/2014/main" id="{3AA7F010-DF90-E842-BB36-3D736C142C85}"/>
            </a:ext>
          </a:extLst>
        </xdr:cNvPr>
        <xdr:cNvSpPr txBox="1"/>
      </xdr:nvSpPr>
      <xdr:spPr>
        <a:xfrm>
          <a:off x="3764309" y="5290522"/>
          <a:ext cx="231029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I</a:t>
          </a:r>
        </a:p>
      </xdr:txBody>
    </xdr:sp>
    <xdr:clientData/>
  </xdr:twoCellAnchor>
  <xdr:twoCellAnchor>
    <xdr:from>
      <xdr:col>4</xdr:col>
      <xdr:colOff>94265</xdr:colOff>
      <xdr:row>20</xdr:row>
      <xdr:rowOff>146218</xdr:rowOff>
    </xdr:from>
    <xdr:to>
      <xdr:col>4</xdr:col>
      <xdr:colOff>407171</xdr:colOff>
      <xdr:row>21</xdr:row>
      <xdr:rowOff>156778</xdr:rowOff>
    </xdr:to>
    <xdr:sp macro="" textlink="">
      <xdr:nvSpPr>
        <xdr:cNvPr id="161" name="テキスト ボックス 66">
          <a:extLst>
            <a:ext uri="{FF2B5EF4-FFF2-40B4-BE49-F238E27FC236}">
              <a16:creationId xmlns:a16="http://schemas.microsoft.com/office/drawing/2014/main" id="{6979DCAB-E797-474D-8B92-0920E7071768}"/>
            </a:ext>
          </a:extLst>
        </xdr:cNvPr>
        <xdr:cNvSpPr txBox="1"/>
      </xdr:nvSpPr>
      <xdr:spPr>
        <a:xfrm>
          <a:off x="3920341" y="5290522"/>
          <a:ext cx="312906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W</a:t>
          </a:r>
        </a:p>
      </xdr:txBody>
    </xdr:sp>
    <xdr:clientData/>
  </xdr:twoCellAnchor>
  <xdr:twoCellAnchor>
    <xdr:from>
      <xdr:col>4</xdr:col>
      <xdr:colOff>313433</xdr:colOff>
      <xdr:row>20</xdr:row>
      <xdr:rowOff>37214</xdr:rowOff>
    </xdr:from>
    <xdr:to>
      <xdr:col>4</xdr:col>
      <xdr:colOff>581817</xdr:colOff>
      <xdr:row>22</xdr:row>
      <xdr:rowOff>8833</xdr:rowOff>
    </xdr:to>
    <xdr:sp macro="" textlink="">
      <xdr:nvSpPr>
        <xdr:cNvPr id="162" name="テキスト ボックス 67">
          <a:extLst>
            <a:ext uri="{FF2B5EF4-FFF2-40B4-BE49-F238E27FC236}">
              <a16:creationId xmlns:a16="http://schemas.microsoft.com/office/drawing/2014/main" id="{A459123F-1255-A044-A0B1-7D2E967E8A38}"/>
            </a:ext>
          </a:extLst>
        </xdr:cNvPr>
        <xdr:cNvSpPr txBox="1"/>
      </xdr:nvSpPr>
      <xdr:spPr>
        <a:xfrm rot="16200000">
          <a:off x="4030676" y="5290351"/>
          <a:ext cx="486049" cy="2683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GFP</a:t>
          </a:r>
        </a:p>
      </xdr:txBody>
    </xdr:sp>
    <xdr:clientData/>
  </xdr:twoCellAnchor>
  <xdr:twoCellAnchor>
    <xdr:from>
      <xdr:col>2</xdr:col>
      <xdr:colOff>374290</xdr:colOff>
      <xdr:row>21</xdr:row>
      <xdr:rowOff>182044</xdr:rowOff>
    </xdr:from>
    <xdr:to>
      <xdr:col>4</xdr:col>
      <xdr:colOff>297361</xdr:colOff>
      <xdr:row>21</xdr:row>
      <xdr:rowOff>198797</xdr:rowOff>
    </xdr:to>
    <xdr:cxnSp macro="">
      <xdr:nvCxnSpPr>
        <xdr:cNvPr id="163" name="直線コネクタ 162">
          <a:extLst>
            <a:ext uri="{FF2B5EF4-FFF2-40B4-BE49-F238E27FC236}">
              <a16:creationId xmlns:a16="http://schemas.microsoft.com/office/drawing/2014/main" id="{23CEF305-5485-3242-AA8F-FABD8672ACD4}"/>
            </a:ext>
          </a:extLst>
        </xdr:cNvPr>
        <xdr:cNvCxnSpPr>
          <a:cxnSpLocks/>
        </xdr:cNvCxnSpPr>
      </xdr:nvCxnSpPr>
      <xdr:spPr>
        <a:xfrm flipV="1">
          <a:off x="2287328" y="5583563"/>
          <a:ext cx="1836109" cy="167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378641</xdr:colOff>
      <xdr:row>22</xdr:row>
      <xdr:rowOff>19387</xdr:rowOff>
    </xdr:from>
    <xdr:to>
      <xdr:col>4</xdr:col>
      <xdr:colOff>307521</xdr:colOff>
      <xdr:row>23</xdr:row>
      <xdr:rowOff>29947</xdr:rowOff>
    </xdr:to>
    <xdr:sp macro="" textlink="">
      <xdr:nvSpPr>
        <xdr:cNvPr id="164" name="テキスト ボックス 87">
          <a:extLst>
            <a:ext uri="{FF2B5EF4-FFF2-40B4-BE49-F238E27FC236}">
              <a16:creationId xmlns:a16="http://schemas.microsoft.com/office/drawing/2014/main" id="{7E3DC42D-A7F7-5B47-80C9-BFEA68978BBA}"/>
            </a:ext>
          </a:extLst>
        </xdr:cNvPr>
        <xdr:cNvSpPr txBox="1"/>
      </xdr:nvSpPr>
      <xdr:spPr>
        <a:xfrm>
          <a:off x="2291679" y="5678121"/>
          <a:ext cx="1841918" cy="26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100" b="1"/>
            <a:t>m</a:t>
          </a:r>
          <a:r>
            <a:rPr kumimoji="1" lang="en-US" altLang="ja-JP" sz="1100" b="1"/>
            <a:t>NTCP aa158</a:t>
          </a:r>
        </a:p>
      </xdr:txBody>
    </xdr:sp>
    <xdr:clientData/>
  </xdr:twoCellAnchor>
  <xdr:twoCellAnchor>
    <xdr:from>
      <xdr:col>13</xdr:col>
      <xdr:colOff>862125</xdr:colOff>
      <xdr:row>6</xdr:row>
      <xdr:rowOff>101600</xdr:rowOff>
    </xdr:from>
    <xdr:to>
      <xdr:col>14</xdr:col>
      <xdr:colOff>174185</xdr:colOff>
      <xdr:row>8</xdr:row>
      <xdr:rowOff>148560</xdr:rowOff>
    </xdr:to>
    <xdr:sp macro="" textlink="">
      <xdr:nvSpPr>
        <xdr:cNvPr id="165" name="テキスト ボックス 68">
          <a:extLst>
            <a:ext uri="{FF2B5EF4-FFF2-40B4-BE49-F238E27FC236}">
              <a16:creationId xmlns:a16="http://schemas.microsoft.com/office/drawing/2014/main" id="{47D73935-8900-6DB5-C808-E9B41124FF19}"/>
            </a:ext>
          </a:extLst>
        </xdr:cNvPr>
        <xdr:cNvSpPr txBox="1"/>
      </xdr:nvSpPr>
      <xdr:spPr>
        <a:xfrm rot="16200000">
          <a:off x="12146925" y="1770800"/>
          <a:ext cx="55496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</a:p>
      </xdr:txBody>
    </xdr:sp>
    <xdr:clientData/>
  </xdr:twoCellAnchor>
  <xdr:twoCellAnchor>
    <xdr:from>
      <xdr:col>14</xdr:col>
      <xdr:colOff>51597</xdr:colOff>
      <xdr:row>6</xdr:row>
      <xdr:rowOff>184775</xdr:rowOff>
    </xdr:from>
    <xdr:to>
      <xdr:col>14</xdr:col>
      <xdr:colOff>343665</xdr:colOff>
      <xdr:row>7</xdr:row>
      <xdr:rowOff>195335</xdr:rowOff>
    </xdr:to>
    <xdr:sp macro="" textlink="">
      <xdr:nvSpPr>
        <xdr:cNvPr id="166" name="テキスト ボックス 69">
          <a:extLst>
            <a:ext uri="{FF2B5EF4-FFF2-40B4-BE49-F238E27FC236}">
              <a16:creationId xmlns:a16="http://schemas.microsoft.com/office/drawing/2014/main" id="{1629DC0C-DD90-FC08-4DE7-E6F065B07A8B}"/>
            </a:ext>
          </a:extLst>
        </xdr:cNvPr>
        <xdr:cNvSpPr txBox="1"/>
      </xdr:nvSpPr>
      <xdr:spPr>
        <a:xfrm>
          <a:off x="12434097" y="1708775"/>
          <a:ext cx="292068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Q</a:t>
          </a:r>
        </a:p>
      </xdr:txBody>
    </xdr:sp>
    <xdr:clientData/>
  </xdr:twoCellAnchor>
  <xdr:twoCellAnchor>
    <xdr:from>
      <xdr:col>14</xdr:col>
      <xdr:colOff>248054</xdr:colOff>
      <xdr:row>6</xdr:row>
      <xdr:rowOff>184775</xdr:rowOff>
    </xdr:from>
    <xdr:to>
      <xdr:col>14</xdr:col>
      <xdr:colOff>541724</xdr:colOff>
      <xdr:row>7</xdr:row>
      <xdr:rowOff>195335</xdr:rowOff>
    </xdr:to>
    <xdr:sp macro="" textlink="">
      <xdr:nvSpPr>
        <xdr:cNvPr id="167" name="テキスト ボックス 70">
          <a:extLst>
            <a:ext uri="{FF2B5EF4-FFF2-40B4-BE49-F238E27FC236}">
              <a16:creationId xmlns:a16="http://schemas.microsoft.com/office/drawing/2014/main" id="{EC258CBB-939C-A716-9506-434285A4F667}"/>
            </a:ext>
          </a:extLst>
        </xdr:cNvPr>
        <xdr:cNvSpPr txBox="1"/>
      </xdr:nvSpPr>
      <xdr:spPr>
        <a:xfrm>
          <a:off x="12630554" y="1708775"/>
          <a:ext cx="29367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</a:t>
          </a:r>
        </a:p>
      </xdr:txBody>
    </xdr:sp>
    <xdr:clientData/>
  </xdr:twoCellAnchor>
  <xdr:twoCellAnchor>
    <xdr:from>
      <xdr:col>14</xdr:col>
      <xdr:colOff>458813</xdr:colOff>
      <xdr:row>6</xdr:row>
      <xdr:rowOff>184775</xdr:rowOff>
    </xdr:from>
    <xdr:to>
      <xdr:col>14</xdr:col>
      <xdr:colOff>739659</xdr:colOff>
      <xdr:row>7</xdr:row>
      <xdr:rowOff>195335</xdr:rowOff>
    </xdr:to>
    <xdr:sp macro="" textlink="">
      <xdr:nvSpPr>
        <xdr:cNvPr id="168" name="テキスト ボックス 71">
          <a:extLst>
            <a:ext uri="{FF2B5EF4-FFF2-40B4-BE49-F238E27FC236}">
              <a16:creationId xmlns:a16="http://schemas.microsoft.com/office/drawing/2014/main" id="{F8C92714-76E1-60B1-C546-A97E512C0D80}"/>
            </a:ext>
          </a:extLst>
        </xdr:cNvPr>
        <xdr:cNvSpPr txBox="1"/>
      </xdr:nvSpPr>
      <xdr:spPr>
        <a:xfrm>
          <a:off x="12841313" y="1708775"/>
          <a:ext cx="280846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A</a:t>
          </a:r>
        </a:p>
      </xdr:txBody>
    </xdr:sp>
    <xdr:clientData/>
  </xdr:twoCellAnchor>
  <xdr:twoCellAnchor>
    <xdr:from>
      <xdr:col>14</xdr:col>
      <xdr:colOff>656748</xdr:colOff>
      <xdr:row>6</xdr:row>
      <xdr:rowOff>184775</xdr:rowOff>
    </xdr:from>
    <xdr:to>
      <xdr:col>14</xdr:col>
      <xdr:colOff>929580</xdr:colOff>
      <xdr:row>7</xdr:row>
      <xdr:rowOff>195335</xdr:rowOff>
    </xdr:to>
    <xdr:sp macro="" textlink="">
      <xdr:nvSpPr>
        <xdr:cNvPr id="169" name="テキスト ボックス 72">
          <a:extLst>
            <a:ext uri="{FF2B5EF4-FFF2-40B4-BE49-F238E27FC236}">
              <a16:creationId xmlns:a16="http://schemas.microsoft.com/office/drawing/2014/main" id="{4CD53910-7608-BCC2-35D8-59CC1A1DC012}"/>
            </a:ext>
          </a:extLst>
        </xdr:cNvPr>
        <xdr:cNvSpPr txBox="1"/>
      </xdr:nvSpPr>
      <xdr:spPr>
        <a:xfrm>
          <a:off x="13039248" y="1708775"/>
          <a:ext cx="272832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L</a:t>
          </a:r>
        </a:p>
      </xdr:txBody>
    </xdr:sp>
    <xdr:clientData/>
  </xdr:twoCellAnchor>
  <xdr:twoCellAnchor>
    <xdr:from>
      <xdr:col>14</xdr:col>
      <xdr:colOff>833969</xdr:colOff>
      <xdr:row>6</xdr:row>
      <xdr:rowOff>184775</xdr:rowOff>
    </xdr:from>
    <xdr:to>
      <xdr:col>15</xdr:col>
      <xdr:colOff>157507</xdr:colOff>
      <xdr:row>7</xdr:row>
      <xdr:rowOff>195335</xdr:rowOff>
    </xdr:to>
    <xdr:sp macro="" textlink="">
      <xdr:nvSpPr>
        <xdr:cNvPr id="170" name="テキスト ボックス 73">
          <a:extLst>
            <a:ext uri="{FF2B5EF4-FFF2-40B4-BE49-F238E27FC236}">
              <a16:creationId xmlns:a16="http://schemas.microsoft.com/office/drawing/2014/main" id="{EC5AD972-B1D3-8A13-DACF-396E3C507966}"/>
            </a:ext>
          </a:extLst>
        </xdr:cNvPr>
        <xdr:cNvSpPr txBox="1"/>
      </xdr:nvSpPr>
      <xdr:spPr>
        <a:xfrm>
          <a:off x="13216469" y="1708775"/>
          <a:ext cx="276038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E</a:t>
          </a:r>
        </a:p>
      </xdr:txBody>
    </xdr:sp>
    <xdr:clientData/>
  </xdr:twoCellAnchor>
  <xdr:twoCellAnchor>
    <xdr:from>
      <xdr:col>15</xdr:col>
      <xdr:colOff>74596</xdr:colOff>
      <xdr:row>6</xdr:row>
      <xdr:rowOff>184775</xdr:rowOff>
    </xdr:from>
    <xdr:to>
      <xdr:col>15</xdr:col>
      <xdr:colOff>355442</xdr:colOff>
      <xdr:row>7</xdr:row>
      <xdr:rowOff>195335</xdr:rowOff>
    </xdr:to>
    <xdr:sp macro="" textlink="">
      <xdr:nvSpPr>
        <xdr:cNvPr id="171" name="テキスト ボックス 74">
          <a:extLst>
            <a:ext uri="{FF2B5EF4-FFF2-40B4-BE49-F238E27FC236}">
              <a16:creationId xmlns:a16="http://schemas.microsoft.com/office/drawing/2014/main" id="{85E97367-DA48-6FC7-ECDB-6AF810F43E7F}"/>
            </a:ext>
          </a:extLst>
        </xdr:cNvPr>
        <xdr:cNvSpPr txBox="1"/>
      </xdr:nvSpPr>
      <xdr:spPr>
        <a:xfrm>
          <a:off x="13409596" y="1708775"/>
          <a:ext cx="280846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V</a:t>
          </a:r>
        </a:p>
      </xdr:txBody>
    </xdr:sp>
    <xdr:clientData/>
  </xdr:twoCellAnchor>
  <xdr:twoCellAnchor>
    <xdr:from>
      <xdr:col>15</xdr:col>
      <xdr:colOff>247131</xdr:colOff>
      <xdr:row>6</xdr:row>
      <xdr:rowOff>184775</xdr:rowOff>
    </xdr:from>
    <xdr:to>
      <xdr:col>15</xdr:col>
      <xdr:colOff>532787</xdr:colOff>
      <xdr:row>7</xdr:row>
      <xdr:rowOff>195335</xdr:rowOff>
    </xdr:to>
    <xdr:sp macro="" textlink="">
      <xdr:nvSpPr>
        <xdr:cNvPr id="172" name="テキスト ボックス 75">
          <a:extLst>
            <a:ext uri="{FF2B5EF4-FFF2-40B4-BE49-F238E27FC236}">
              <a16:creationId xmlns:a16="http://schemas.microsoft.com/office/drawing/2014/main" id="{8AA413B2-3721-AE00-0901-9F9378DCD1F4}"/>
            </a:ext>
          </a:extLst>
        </xdr:cNvPr>
        <xdr:cNvSpPr txBox="1"/>
      </xdr:nvSpPr>
      <xdr:spPr>
        <a:xfrm>
          <a:off x="13582131" y="1708775"/>
          <a:ext cx="285656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K</a:t>
          </a:r>
        </a:p>
      </xdr:txBody>
    </xdr:sp>
    <xdr:clientData/>
  </xdr:twoCellAnchor>
  <xdr:twoCellAnchor>
    <xdr:from>
      <xdr:col>15</xdr:col>
      <xdr:colOff>421561</xdr:colOff>
      <xdr:row>6</xdr:row>
      <xdr:rowOff>184775</xdr:rowOff>
    </xdr:from>
    <xdr:to>
      <xdr:col>15</xdr:col>
      <xdr:colOff>702407</xdr:colOff>
      <xdr:row>7</xdr:row>
      <xdr:rowOff>195335</xdr:rowOff>
    </xdr:to>
    <xdr:sp macro="" textlink="">
      <xdr:nvSpPr>
        <xdr:cNvPr id="173" name="テキスト ボックス 76">
          <a:extLst>
            <a:ext uri="{FF2B5EF4-FFF2-40B4-BE49-F238E27FC236}">
              <a16:creationId xmlns:a16="http://schemas.microsoft.com/office/drawing/2014/main" id="{F5BB592D-96D8-DC6D-4558-BB99B560402D}"/>
            </a:ext>
          </a:extLst>
        </xdr:cNvPr>
        <xdr:cNvSpPr txBox="1"/>
      </xdr:nvSpPr>
      <xdr:spPr>
        <a:xfrm>
          <a:off x="13756561" y="1708775"/>
          <a:ext cx="280846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Y</a:t>
          </a:r>
        </a:p>
      </xdr:txBody>
    </xdr:sp>
    <xdr:clientData/>
  </xdr:twoCellAnchor>
  <xdr:twoCellAnchor>
    <xdr:from>
      <xdr:col>15</xdr:col>
      <xdr:colOff>606796</xdr:colOff>
      <xdr:row>6</xdr:row>
      <xdr:rowOff>184775</xdr:rowOff>
    </xdr:from>
    <xdr:to>
      <xdr:col>15</xdr:col>
      <xdr:colOff>892452</xdr:colOff>
      <xdr:row>7</xdr:row>
      <xdr:rowOff>195335</xdr:rowOff>
    </xdr:to>
    <xdr:sp macro="" textlink="">
      <xdr:nvSpPr>
        <xdr:cNvPr id="174" name="テキスト ボックス 77">
          <a:extLst>
            <a:ext uri="{FF2B5EF4-FFF2-40B4-BE49-F238E27FC236}">
              <a16:creationId xmlns:a16="http://schemas.microsoft.com/office/drawing/2014/main" id="{F11CC62B-A1CD-0883-4C59-E329E5E7CFFE}"/>
            </a:ext>
          </a:extLst>
        </xdr:cNvPr>
        <xdr:cNvSpPr txBox="1"/>
      </xdr:nvSpPr>
      <xdr:spPr>
        <a:xfrm>
          <a:off x="13941796" y="1708775"/>
          <a:ext cx="285656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C</a:t>
          </a:r>
        </a:p>
      </xdr:txBody>
    </xdr:sp>
    <xdr:clientData/>
  </xdr:twoCellAnchor>
  <xdr:twoCellAnchor>
    <xdr:from>
      <xdr:col>15</xdr:col>
      <xdr:colOff>799758</xdr:colOff>
      <xdr:row>6</xdr:row>
      <xdr:rowOff>184775</xdr:rowOff>
    </xdr:from>
    <xdr:to>
      <xdr:col>16</xdr:col>
      <xdr:colOff>140928</xdr:colOff>
      <xdr:row>7</xdr:row>
      <xdr:rowOff>195335</xdr:rowOff>
    </xdr:to>
    <xdr:sp macro="" textlink="">
      <xdr:nvSpPr>
        <xdr:cNvPr id="175" name="テキスト ボックス 78">
          <a:extLst>
            <a:ext uri="{FF2B5EF4-FFF2-40B4-BE49-F238E27FC236}">
              <a16:creationId xmlns:a16="http://schemas.microsoft.com/office/drawing/2014/main" id="{3A485DA5-3E8E-6ECA-56BB-30634F481630}"/>
            </a:ext>
          </a:extLst>
        </xdr:cNvPr>
        <xdr:cNvSpPr txBox="1"/>
      </xdr:nvSpPr>
      <xdr:spPr>
        <a:xfrm>
          <a:off x="14134758" y="1708775"/>
          <a:ext cx="29367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D</a:t>
          </a:r>
        </a:p>
      </xdr:txBody>
    </xdr:sp>
    <xdr:clientData/>
  </xdr:twoCellAnchor>
  <xdr:twoCellAnchor>
    <xdr:from>
      <xdr:col>16</xdr:col>
      <xdr:colOff>263841</xdr:colOff>
      <xdr:row>6</xdr:row>
      <xdr:rowOff>75771</xdr:rowOff>
    </xdr:from>
    <xdr:to>
      <xdr:col>16</xdr:col>
      <xdr:colOff>528401</xdr:colOff>
      <xdr:row>8</xdr:row>
      <xdr:rowOff>47389</xdr:rowOff>
    </xdr:to>
    <xdr:sp macro="" textlink="">
      <xdr:nvSpPr>
        <xdr:cNvPr id="176" name="テキスト ボックス 80">
          <a:extLst>
            <a:ext uri="{FF2B5EF4-FFF2-40B4-BE49-F238E27FC236}">
              <a16:creationId xmlns:a16="http://schemas.microsoft.com/office/drawing/2014/main" id="{C34160D6-D3F3-0C61-661E-163F8F87B1C1}"/>
            </a:ext>
          </a:extLst>
        </xdr:cNvPr>
        <xdr:cNvSpPr txBox="1"/>
      </xdr:nvSpPr>
      <xdr:spPr>
        <a:xfrm rot="16200000">
          <a:off x="14443812" y="1707300"/>
          <a:ext cx="479618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GFP</a:t>
          </a:r>
        </a:p>
      </xdr:txBody>
    </xdr:sp>
    <xdr:clientData/>
  </xdr:twoCellAnchor>
  <xdr:twoCellAnchor>
    <xdr:from>
      <xdr:col>16</xdr:col>
      <xdr:colOff>70253</xdr:colOff>
      <xdr:row>6</xdr:row>
      <xdr:rowOff>62303</xdr:rowOff>
    </xdr:from>
    <xdr:to>
      <xdr:col>16</xdr:col>
      <xdr:colOff>334813</xdr:colOff>
      <xdr:row>9</xdr:row>
      <xdr:rowOff>235174</xdr:rowOff>
    </xdr:to>
    <xdr:sp macro="" textlink="">
      <xdr:nvSpPr>
        <xdr:cNvPr id="177" name="テキスト ボックス 81">
          <a:extLst>
            <a:ext uri="{FF2B5EF4-FFF2-40B4-BE49-F238E27FC236}">
              <a16:creationId xmlns:a16="http://schemas.microsoft.com/office/drawing/2014/main" id="{6A69C937-02F5-B516-5DD7-304164C142FA}"/>
            </a:ext>
          </a:extLst>
        </xdr:cNvPr>
        <xdr:cNvSpPr txBox="1"/>
      </xdr:nvSpPr>
      <xdr:spPr>
        <a:xfrm rot="16200000">
          <a:off x="14022597" y="1921459"/>
          <a:ext cx="93487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14</xdr:col>
      <xdr:colOff>175691</xdr:colOff>
      <xdr:row>7</xdr:row>
      <xdr:rowOff>181474</xdr:rowOff>
    </xdr:from>
    <xdr:to>
      <xdr:col>16</xdr:col>
      <xdr:colOff>12700</xdr:colOff>
      <xdr:row>7</xdr:row>
      <xdr:rowOff>181474</xdr:rowOff>
    </xdr:to>
    <xdr:cxnSp macro="">
      <xdr:nvCxnSpPr>
        <xdr:cNvPr id="178" name="直線コネクタ 177">
          <a:extLst>
            <a:ext uri="{FF2B5EF4-FFF2-40B4-BE49-F238E27FC236}">
              <a16:creationId xmlns:a16="http://schemas.microsoft.com/office/drawing/2014/main" id="{93081998-44A8-597A-7B4D-6C5BFEFC5E80}"/>
            </a:ext>
          </a:extLst>
        </xdr:cNvPr>
        <xdr:cNvCxnSpPr>
          <a:cxnSpLocks/>
        </xdr:cNvCxnSpPr>
      </xdr:nvCxnSpPr>
      <xdr:spPr>
        <a:xfrm>
          <a:off x="12558191" y="1948763"/>
          <a:ext cx="1742009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484108</xdr:colOff>
      <xdr:row>7</xdr:row>
      <xdr:rowOff>243363</xdr:rowOff>
    </xdr:from>
    <xdr:to>
      <xdr:col>15</xdr:col>
      <xdr:colOff>690900</xdr:colOff>
      <xdr:row>8</xdr:row>
      <xdr:rowOff>253923</xdr:rowOff>
    </xdr:to>
    <xdr:sp macro="" textlink="">
      <xdr:nvSpPr>
        <xdr:cNvPr id="179" name="テキスト ボックス 88">
          <a:extLst>
            <a:ext uri="{FF2B5EF4-FFF2-40B4-BE49-F238E27FC236}">
              <a16:creationId xmlns:a16="http://schemas.microsoft.com/office/drawing/2014/main" id="{1C5E0AEB-7A09-6A55-C482-56F0FF4A0ED2}"/>
            </a:ext>
          </a:extLst>
        </xdr:cNvPr>
        <xdr:cNvSpPr txBox="1"/>
      </xdr:nvSpPr>
      <xdr:spPr>
        <a:xfrm>
          <a:off x="12866608" y="2021363"/>
          <a:ext cx="1159292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100" b="1"/>
            <a:t>m</a:t>
          </a:r>
          <a:r>
            <a:rPr kumimoji="1" lang="en-US" altLang="ja-JP" sz="1100" b="1"/>
            <a:t>NTCP aa158</a:t>
          </a:r>
        </a:p>
      </xdr:txBody>
    </xdr:sp>
    <xdr:clientData/>
  </xdr:twoCellAnchor>
  <xdr:twoCellAnchor>
    <xdr:from>
      <xdr:col>13</xdr:col>
      <xdr:colOff>899197</xdr:colOff>
      <xdr:row>19</xdr:row>
      <xdr:rowOff>196888</xdr:rowOff>
    </xdr:from>
    <xdr:to>
      <xdr:col>14</xdr:col>
      <xdr:colOff>211257</xdr:colOff>
      <xdr:row>21</xdr:row>
      <xdr:rowOff>243848</xdr:rowOff>
    </xdr:to>
    <xdr:sp macro="" textlink="">
      <xdr:nvSpPr>
        <xdr:cNvPr id="181" name="テキスト ボックス 68">
          <a:extLst>
            <a:ext uri="{FF2B5EF4-FFF2-40B4-BE49-F238E27FC236}">
              <a16:creationId xmlns:a16="http://schemas.microsoft.com/office/drawing/2014/main" id="{595600C8-A9D2-A24F-BC82-464B26E08025}"/>
            </a:ext>
          </a:extLst>
        </xdr:cNvPr>
        <xdr:cNvSpPr txBox="1"/>
      </xdr:nvSpPr>
      <xdr:spPr>
        <a:xfrm rot="16200000">
          <a:off x="12216674" y="5092768"/>
          <a:ext cx="547544" cy="2668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</a:p>
      </xdr:txBody>
    </xdr:sp>
    <xdr:clientData/>
  </xdr:twoCellAnchor>
  <xdr:twoCellAnchor>
    <xdr:from>
      <xdr:col>14</xdr:col>
      <xdr:colOff>88669</xdr:colOff>
      <xdr:row>20</xdr:row>
      <xdr:rowOff>29771</xdr:rowOff>
    </xdr:from>
    <xdr:to>
      <xdr:col>14</xdr:col>
      <xdr:colOff>380737</xdr:colOff>
      <xdr:row>21</xdr:row>
      <xdr:rowOff>40331</xdr:rowOff>
    </xdr:to>
    <xdr:sp macro="" textlink="">
      <xdr:nvSpPr>
        <xdr:cNvPr id="182" name="テキスト ボックス 69">
          <a:extLst>
            <a:ext uri="{FF2B5EF4-FFF2-40B4-BE49-F238E27FC236}">
              <a16:creationId xmlns:a16="http://schemas.microsoft.com/office/drawing/2014/main" id="{00BC5E3D-29B4-524A-89E2-B7A3435CE4DB}"/>
            </a:ext>
          </a:extLst>
        </xdr:cNvPr>
        <xdr:cNvSpPr txBox="1"/>
      </xdr:nvSpPr>
      <xdr:spPr>
        <a:xfrm>
          <a:off x="12501297" y="5035610"/>
          <a:ext cx="292068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Q</a:t>
          </a:r>
        </a:p>
      </xdr:txBody>
    </xdr:sp>
    <xdr:clientData/>
  </xdr:twoCellAnchor>
  <xdr:twoCellAnchor>
    <xdr:from>
      <xdr:col>14</xdr:col>
      <xdr:colOff>285126</xdr:colOff>
      <xdr:row>20</xdr:row>
      <xdr:rowOff>29771</xdr:rowOff>
    </xdr:from>
    <xdr:to>
      <xdr:col>14</xdr:col>
      <xdr:colOff>578796</xdr:colOff>
      <xdr:row>21</xdr:row>
      <xdr:rowOff>40331</xdr:rowOff>
    </xdr:to>
    <xdr:sp macro="" textlink="">
      <xdr:nvSpPr>
        <xdr:cNvPr id="183" name="テキスト ボックス 70">
          <a:extLst>
            <a:ext uri="{FF2B5EF4-FFF2-40B4-BE49-F238E27FC236}">
              <a16:creationId xmlns:a16="http://schemas.microsoft.com/office/drawing/2014/main" id="{7961BB7E-99C1-2246-8351-4C4DF379F080}"/>
            </a:ext>
          </a:extLst>
        </xdr:cNvPr>
        <xdr:cNvSpPr txBox="1"/>
      </xdr:nvSpPr>
      <xdr:spPr>
        <a:xfrm>
          <a:off x="12697754" y="5035610"/>
          <a:ext cx="293670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</a:t>
          </a:r>
        </a:p>
      </xdr:txBody>
    </xdr:sp>
    <xdr:clientData/>
  </xdr:twoCellAnchor>
  <xdr:twoCellAnchor>
    <xdr:from>
      <xdr:col>14</xdr:col>
      <xdr:colOff>495885</xdr:colOff>
      <xdr:row>20</xdr:row>
      <xdr:rowOff>29771</xdr:rowOff>
    </xdr:from>
    <xdr:to>
      <xdr:col>14</xdr:col>
      <xdr:colOff>776731</xdr:colOff>
      <xdr:row>21</xdr:row>
      <xdr:rowOff>40331</xdr:rowOff>
    </xdr:to>
    <xdr:sp macro="" textlink="">
      <xdr:nvSpPr>
        <xdr:cNvPr id="184" name="テキスト ボックス 71">
          <a:extLst>
            <a:ext uri="{FF2B5EF4-FFF2-40B4-BE49-F238E27FC236}">
              <a16:creationId xmlns:a16="http://schemas.microsoft.com/office/drawing/2014/main" id="{9350AC4A-DCC0-534D-94B7-952AF11470C5}"/>
            </a:ext>
          </a:extLst>
        </xdr:cNvPr>
        <xdr:cNvSpPr txBox="1"/>
      </xdr:nvSpPr>
      <xdr:spPr>
        <a:xfrm>
          <a:off x="12908513" y="5035610"/>
          <a:ext cx="280846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A</a:t>
          </a:r>
        </a:p>
      </xdr:txBody>
    </xdr:sp>
    <xdr:clientData/>
  </xdr:twoCellAnchor>
  <xdr:twoCellAnchor>
    <xdr:from>
      <xdr:col>14</xdr:col>
      <xdr:colOff>693820</xdr:colOff>
      <xdr:row>20</xdr:row>
      <xdr:rowOff>29771</xdr:rowOff>
    </xdr:from>
    <xdr:to>
      <xdr:col>15</xdr:col>
      <xdr:colOff>11835</xdr:colOff>
      <xdr:row>21</xdr:row>
      <xdr:rowOff>40331</xdr:rowOff>
    </xdr:to>
    <xdr:sp macro="" textlink="">
      <xdr:nvSpPr>
        <xdr:cNvPr id="185" name="テキスト ボックス 72">
          <a:extLst>
            <a:ext uri="{FF2B5EF4-FFF2-40B4-BE49-F238E27FC236}">
              <a16:creationId xmlns:a16="http://schemas.microsoft.com/office/drawing/2014/main" id="{E1F606BF-B170-154C-8512-5389E5060FEE}"/>
            </a:ext>
          </a:extLst>
        </xdr:cNvPr>
        <xdr:cNvSpPr txBox="1"/>
      </xdr:nvSpPr>
      <xdr:spPr>
        <a:xfrm>
          <a:off x="13106448" y="5035610"/>
          <a:ext cx="272832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L</a:t>
          </a:r>
        </a:p>
      </xdr:txBody>
    </xdr:sp>
    <xdr:clientData/>
  </xdr:twoCellAnchor>
  <xdr:twoCellAnchor>
    <xdr:from>
      <xdr:col>14</xdr:col>
      <xdr:colOff>871041</xdr:colOff>
      <xdr:row>20</xdr:row>
      <xdr:rowOff>29771</xdr:rowOff>
    </xdr:from>
    <xdr:to>
      <xdr:col>15</xdr:col>
      <xdr:colOff>194579</xdr:colOff>
      <xdr:row>21</xdr:row>
      <xdr:rowOff>40331</xdr:rowOff>
    </xdr:to>
    <xdr:sp macro="" textlink="">
      <xdr:nvSpPr>
        <xdr:cNvPr id="186" name="テキスト ボックス 73">
          <a:extLst>
            <a:ext uri="{FF2B5EF4-FFF2-40B4-BE49-F238E27FC236}">
              <a16:creationId xmlns:a16="http://schemas.microsoft.com/office/drawing/2014/main" id="{48682F21-F458-734E-A72A-A69462DF3871}"/>
            </a:ext>
          </a:extLst>
        </xdr:cNvPr>
        <xdr:cNvSpPr txBox="1"/>
      </xdr:nvSpPr>
      <xdr:spPr>
        <a:xfrm>
          <a:off x="13283669" y="5035610"/>
          <a:ext cx="278355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E</a:t>
          </a:r>
        </a:p>
      </xdr:txBody>
    </xdr:sp>
    <xdr:clientData/>
  </xdr:twoCellAnchor>
  <xdr:twoCellAnchor>
    <xdr:from>
      <xdr:col>15</xdr:col>
      <xdr:colOff>111668</xdr:colOff>
      <xdr:row>20</xdr:row>
      <xdr:rowOff>29771</xdr:rowOff>
    </xdr:from>
    <xdr:to>
      <xdr:col>15</xdr:col>
      <xdr:colOff>392514</xdr:colOff>
      <xdr:row>21</xdr:row>
      <xdr:rowOff>40331</xdr:rowOff>
    </xdr:to>
    <xdr:sp macro="" textlink="">
      <xdr:nvSpPr>
        <xdr:cNvPr id="187" name="テキスト ボックス 74">
          <a:extLst>
            <a:ext uri="{FF2B5EF4-FFF2-40B4-BE49-F238E27FC236}">
              <a16:creationId xmlns:a16="http://schemas.microsoft.com/office/drawing/2014/main" id="{C5B13A04-2042-D843-89D4-CB46DC9C0DE6}"/>
            </a:ext>
          </a:extLst>
        </xdr:cNvPr>
        <xdr:cNvSpPr txBox="1"/>
      </xdr:nvSpPr>
      <xdr:spPr>
        <a:xfrm>
          <a:off x="13479113" y="5035610"/>
          <a:ext cx="280846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V</a:t>
          </a:r>
        </a:p>
      </xdr:txBody>
    </xdr:sp>
    <xdr:clientData/>
  </xdr:twoCellAnchor>
  <xdr:twoCellAnchor>
    <xdr:from>
      <xdr:col>15</xdr:col>
      <xdr:colOff>284203</xdr:colOff>
      <xdr:row>20</xdr:row>
      <xdr:rowOff>29771</xdr:rowOff>
    </xdr:from>
    <xdr:to>
      <xdr:col>15</xdr:col>
      <xdr:colOff>569859</xdr:colOff>
      <xdr:row>21</xdr:row>
      <xdr:rowOff>40331</xdr:rowOff>
    </xdr:to>
    <xdr:sp macro="" textlink="">
      <xdr:nvSpPr>
        <xdr:cNvPr id="188" name="テキスト ボックス 75">
          <a:extLst>
            <a:ext uri="{FF2B5EF4-FFF2-40B4-BE49-F238E27FC236}">
              <a16:creationId xmlns:a16="http://schemas.microsoft.com/office/drawing/2014/main" id="{843F9289-784D-B84E-B392-167ABDE41AB8}"/>
            </a:ext>
          </a:extLst>
        </xdr:cNvPr>
        <xdr:cNvSpPr txBox="1"/>
      </xdr:nvSpPr>
      <xdr:spPr>
        <a:xfrm>
          <a:off x="13651648" y="5035610"/>
          <a:ext cx="285656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K</a:t>
          </a:r>
        </a:p>
      </xdr:txBody>
    </xdr:sp>
    <xdr:clientData/>
  </xdr:twoCellAnchor>
  <xdr:twoCellAnchor>
    <xdr:from>
      <xdr:col>15</xdr:col>
      <xdr:colOff>458633</xdr:colOff>
      <xdr:row>20</xdr:row>
      <xdr:rowOff>29771</xdr:rowOff>
    </xdr:from>
    <xdr:to>
      <xdr:col>15</xdr:col>
      <xdr:colOff>739479</xdr:colOff>
      <xdr:row>21</xdr:row>
      <xdr:rowOff>40331</xdr:rowOff>
    </xdr:to>
    <xdr:sp macro="" textlink="">
      <xdr:nvSpPr>
        <xdr:cNvPr id="189" name="テキスト ボックス 76">
          <a:extLst>
            <a:ext uri="{FF2B5EF4-FFF2-40B4-BE49-F238E27FC236}">
              <a16:creationId xmlns:a16="http://schemas.microsoft.com/office/drawing/2014/main" id="{AD84EFDE-4F98-0047-93B0-15460C322CE6}"/>
            </a:ext>
          </a:extLst>
        </xdr:cNvPr>
        <xdr:cNvSpPr txBox="1"/>
      </xdr:nvSpPr>
      <xdr:spPr>
        <a:xfrm>
          <a:off x="13826078" y="5035610"/>
          <a:ext cx="280846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Y</a:t>
          </a:r>
        </a:p>
      </xdr:txBody>
    </xdr:sp>
    <xdr:clientData/>
  </xdr:twoCellAnchor>
  <xdr:twoCellAnchor>
    <xdr:from>
      <xdr:col>15</xdr:col>
      <xdr:colOff>643868</xdr:colOff>
      <xdr:row>20</xdr:row>
      <xdr:rowOff>29771</xdr:rowOff>
    </xdr:from>
    <xdr:to>
      <xdr:col>15</xdr:col>
      <xdr:colOff>929524</xdr:colOff>
      <xdr:row>21</xdr:row>
      <xdr:rowOff>40331</xdr:rowOff>
    </xdr:to>
    <xdr:sp macro="" textlink="">
      <xdr:nvSpPr>
        <xdr:cNvPr id="190" name="テキスト ボックス 77">
          <a:extLst>
            <a:ext uri="{FF2B5EF4-FFF2-40B4-BE49-F238E27FC236}">
              <a16:creationId xmlns:a16="http://schemas.microsoft.com/office/drawing/2014/main" id="{9E37A7CF-14F2-3643-9CBB-82099405D0F9}"/>
            </a:ext>
          </a:extLst>
        </xdr:cNvPr>
        <xdr:cNvSpPr txBox="1"/>
      </xdr:nvSpPr>
      <xdr:spPr>
        <a:xfrm>
          <a:off x="14011313" y="5035610"/>
          <a:ext cx="285656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C</a:t>
          </a:r>
        </a:p>
      </xdr:txBody>
    </xdr:sp>
    <xdr:clientData/>
  </xdr:twoCellAnchor>
  <xdr:twoCellAnchor>
    <xdr:from>
      <xdr:col>15</xdr:col>
      <xdr:colOff>836830</xdr:colOff>
      <xdr:row>20</xdr:row>
      <xdr:rowOff>29771</xdr:rowOff>
    </xdr:from>
    <xdr:to>
      <xdr:col>16</xdr:col>
      <xdr:colOff>178000</xdr:colOff>
      <xdr:row>21</xdr:row>
      <xdr:rowOff>40331</xdr:rowOff>
    </xdr:to>
    <xdr:sp macro="" textlink="">
      <xdr:nvSpPr>
        <xdr:cNvPr id="191" name="テキスト ボックス 78">
          <a:extLst>
            <a:ext uri="{FF2B5EF4-FFF2-40B4-BE49-F238E27FC236}">
              <a16:creationId xmlns:a16="http://schemas.microsoft.com/office/drawing/2014/main" id="{71C2D32D-5816-7646-9DDF-45F49BF4F983}"/>
            </a:ext>
          </a:extLst>
        </xdr:cNvPr>
        <xdr:cNvSpPr txBox="1"/>
      </xdr:nvSpPr>
      <xdr:spPr>
        <a:xfrm>
          <a:off x="14204275" y="5035610"/>
          <a:ext cx="295988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D</a:t>
          </a:r>
        </a:p>
      </xdr:txBody>
    </xdr:sp>
    <xdr:clientData/>
  </xdr:twoCellAnchor>
  <xdr:twoCellAnchor>
    <xdr:from>
      <xdr:col>16</xdr:col>
      <xdr:colOff>300913</xdr:colOff>
      <xdr:row>19</xdr:row>
      <xdr:rowOff>171059</xdr:rowOff>
    </xdr:from>
    <xdr:to>
      <xdr:col>16</xdr:col>
      <xdr:colOff>565473</xdr:colOff>
      <xdr:row>21</xdr:row>
      <xdr:rowOff>142677</xdr:rowOff>
    </xdr:to>
    <xdr:sp macro="" textlink="">
      <xdr:nvSpPr>
        <xdr:cNvPr id="192" name="テキスト ボックス 80">
          <a:extLst>
            <a:ext uri="{FF2B5EF4-FFF2-40B4-BE49-F238E27FC236}">
              <a16:creationId xmlns:a16="http://schemas.microsoft.com/office/drawing/2014/main" id="{65D1A21A-7D7D-294F-92DE-ECDD2FA9EFD6}"/>
            </a:ext>
          </a:extLst>
        </xdr:cNvPr>
        <xdr:cNvSpPr txBox="1"/>
      </xdr:nvSpPr>
      <xdr:spPr>
        <a:xfrm rot="16200000">
          <a:off x="14519355" y="5030427"/>
          <a:ext cx="472202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GFP</a:t>
          </a:r>
        </a:p>
      </xdr:txBody>
    </xdr:sp>
    <xdr:clientData/>
  </xdr:twoCellAnchor>
  <xdr:twoCellAnchor>
    <xdr:from>
      <xdr:col>16</xdr:col>
      <xdr:colOff>107325</xdr:colOff>
      <xdr:row>19</xdr:row>
      <xdr:rowOff>157591</xdr:rowOff>
    </xdr:from>
    <xdr:to>
      <xdr:col>16</xdr:col>
      <xdr:colOff>371885</xdr:colOff>
      <xdr:row>23</xdr:row>
      <xdr:rowOff>80170</xdr:rowOff>
    </xdr:to>
    <xdr:sp macro="" textlink="">
      <xdr:nvSpPr>
        <xdr:cNvPr id="193" name="テキスト ボックス 81">
          <a:extLst>
            <a:ext uri="{FF2B5EF4-FFF2-40B4-BE49-F238E27FC236}">
              <a16:creationId xmlns:a16="http://schemas.microsoft.com/office/drawing/2014/main" id="{1176CA8C-94FD-8049-B2B1-A35D00A6069A}"/>
            </a:ext>
          </a:extLst>
        </xdr:cNvPr>
        <xdr:cNvSpPr txBox="1"/>
      </xdr:nvSpPr>
      <xdr:spPr>
        <a:xfrm rot="16200000">
          <a:off x="14099994" y="5242732"/>
          <a:ext cx="923747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14</xdr:col>
      <xdr:colOff>212763</xdr:colOff>
      <xdr:row>21</xdr:row>
      <xdr:rowOff>26470</xdr:rowOff>
    </xdr:from>
    <xdr:to>
      <xdr:col>16</xdr:col>
      <xdr:colOff>49772</xdr:colOff>
      <xdr:row>21</xdr:row>
      <xdr:rowOff>26470</xdr:rowOff>
    </xdr:to>
    <xdr:cxnSp macro="">
      <xdr:nvCxnSpPr>
        <xdr:cNvPr id="194" name="直線コネクタ 193">
          <a:extLst>
            <a:ext uri="{FF2B5EF4-FFF2-40B4-BE49-F238E27FC236}">
              <a16:creationId xmlns:a16="http://schemas.microsoft.com/office/drawing/2014/main" id="{EA53303D-3BA9-CF48-84B1-6C9C55001AB8}"/>
            </a:ext>
          </a:extLst>
        </xdr:cNvPr>
        <xdr:cNvCxnSpPr>
          <a:cxnSpLocks/>
        </xdr:cNvCxnSpPr>
      </xdr:nvCxnSpPr>
      <xdr:spPr>
        <a:xfrm>
          <a:off x="12625391" y="5282601"/>
          <a:ext cx="1746644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521180</xdr:colOff>
      <xdr:row>21</xdr:row>
      <xdr:rowOff>88359</xdr:rowOff>
    </xdr:from>
    <xdr:to>
      <xdr:col>15</xdr:col>
      <xdr:colOff>727972</xdr:colOff>
      <xdr:row>22</xdr:row>
      <xdr:rowOff>98919</xdr:rowOff>
    </xdr:to>
    <xdr:sp macro="" textlink="">
      <xdr:nvSpPr>
        <xdr:cNvPr id="195" name="テキスト ボックス 88">
          <a:extLst>
            <a:ext uri="{FF2B5EF4-FFF2-40B4-BE49-F238E27FC236}">
              <a16:creationId xmlns:a16="http://schemas.microsoft.com/office/drawing/2014/main" id="{67A225D8-0D69-E14F-9238-7CD1204BF689}"/>
            </a:ext>
          </a:extLst>
        </xdr:cNvPr>
        <xdr:cNvSpPr txBox="1"/>
      </xdr:nvSpPr>
      <xdr:spPr>
        <a:xfrm>
          <a:off x="12933808" y="5344490"/>
          <a:ext cx="1161609" cy="2608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100" b="1"/>
            <a:t>m</a:t>
          </a:r>
          <a:r>
            <a:rPr kumimoji="1" lang="en-US" altLang="ja-JP" sz="1100" b="1"/>
            <a:t>NTCP aa158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16</xdr:row>
      <xdr:rowOff>33866</xdr:rowOff>
    </xdr:from>
    <xdr:to>
      <xdr:col>6</xdr:col>
      <xdr:colOff>524934</xdr:colOff>
      <xdr:row>29</xdr:row>
      <xdr:rowOff>21166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23764F1-3FDA-9C93-3552-C35DF32BC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67" y="4097866"/>
          <a:ext cx="4165600" cy="3289300"/>
        </a:xfrm>
        <a:prstGeom prst="rect">
          <a:avLst/>
        </a:prstGeom>
      </xdr:spPr>
    </xdr:pic>
    <xdr:clientData/>
  </xdr:twoCellAnchor>
  <xdr:twoCellAnchor editAs="oneCell">
    <xdr:from>
      <xdr:col>2</xdr:col>
      <xdr:colOff>237066</xdr:colOff>
      <xdr:row>1</xdr:row>
      <xdr:rowOff>16932</xdr:rowOff>
    </xdr:from>
    <xdr:to>
      <xdr:col>6</xdr:col>
      <xdr:colOff>609600</xdr:colOff>
      <xdr:row>14</xdr:row>
      <xdr:rowOff>4232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CD57DB0-7A0B-15F8-588D-281474F4B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5333" y="270932"/>
          <a:ext cx="4165600" cy="3289300"/>
        </a:xfrm>
        <a:prstGeom prst="rect">
          <a:avLst/>
        </a:prstGeom>
      </xdr:spPr>
    </xdr:pic>
    <xdr:clientData/>
  </xdr:twoCellAnchor>
  <xdr:twoCellAnchor editAs="oneCell">
    <xdr:from>
      <xdr:col>8</xdr:col>
      <xdr:colOff>16933</xdr:colOff>
      <xdr:row>1</xdr:row>
      <xdr:rowOff>9999</xdr:rowOff>
    </xdr:from>
    <xdr:to>
      <xdr:col>12</xdr:col>
      <xdr:colOff>389467</xdr:colOff>
      <xdr:row>13</xdr:row>
      <xdr:rowOff>241301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008E7F4-8214-F306-4B30-588F8C70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4800" y="263999"/>
          <a:ext cx="4165600" cy="3279302"/>
        </a:xfrm>
        <a:prstGeom prst="rect">
          <a:avLst/>
        </a:prstGeom>
      </xdr:spPr>
    </xdr:pic>
    <xdr:clientData/>
  </xdr:twoCellAnchor>
  <xdr:twoCellAnchor editAs="oneCell">
    <xdr:from>
      <xdr:col>8</xdr:col>
      <xdr:colOff>16933</xdr:colOff>
      <xdr:row>15</xdr:row>
      <xdr:rowOff>253190</xdr:rowOff>
    </xdr:from>
    <xdr:to>
      <xdr:col>12</xdr:col>
      <xdr:colOff>338667</xdr:colOff>
      <xdr:row>28</xdr:row>
      <xdr:rowOff>190501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E83A71C-22CB-F7D2-EC8B-864DC06E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54800" y="4063190"/>
          <a:ext cx="4114800" cy="3239311"/>
        </a:xfrm>
        <a:prstGeom prst="rect">
          <a:avLst/>
        </a:prstGeom>
      </xdr:spPr>
    </xdr:pic>
    <xdr:clientData/>
  </xdr:twoCellAnchor>
  <xdr:twoCellAnchor>
    <xdr:from>
      <xdr:col>5</xdr:col>
      <xdr:colOff>560210</xdr:colOff>
      <xdr:row>3</xdr:row>
      <xdr:rowOff>168313</xdr:rowOff>
    </xdr:from>
    <xdr:to>
      <xdr:col>7</xdr:col>
      <xdr:colOff>76506</xdr:colOff>
      <xdr:row>3</xdr:row>
      <xdr:rowOff>220459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10C3426-C01F-9A4C-9AA1-1CB942ECBE03}"/>
            </a:ext>
          </a:extLst>
        </xdr:cNvPr>
        <xdr:cNvCxnSpPr/>
      </xdr:nvCxnSpPr>
      <xdr:spPr>
        <a:xfrm flipV="1">
          <a:off x="4385511" y="925723"/>
          <a:ext cx="1428947" cy="52146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557013</xdr:colOff>
      <xdr:row>4</xdr:row>
      <xdr:rowOff>130522</xdr:rowOff>
    </xdr:from>
    <xdr:to>
      <xdr:col>7</xdr:col>
      <xdr:colOff>76506</xdr:colOff>
      <xdr:row>4</xdr:row>
      <xdr:rowOff>153012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DC78DFD-6316-3B49-9D82-07D78C94C606}"/>
            </a:ext>
          </a:extLst>
        </xdr:cNvPr>
        <xdr:cNvCxnSpPr/>
      </xdr:nvCxnSpPr>
      <xdr:spPr>
        <a:xfrm>
          <a:off x="4382314" y="1140402"/>
          <a:ext cx="1432144" cy="22490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557013</xdr:colOff>
      <xdr:row>5</xdr:row>
      <xdr:rowOff>28923</xdr:rowOff>
    </xdr:from>
    <xdr:to>
      <xdr:col>7</xdr:col>
      <xdr:colOff>76506</xdr:colOff>
      <xdr:row>5</xdr:row>
      <xdr:rowOff>160663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1669C9D-5C87-0249-AA85-8EE8289A5F45}"/>
            </a:ext>
          </a:extLst>
        </xdr:cNvPr>
        <xdr:cNvCxnSpPr/>
      </xdr:nvCxnSpPr>
      <xdr:spPr>
        <a:xfrm>
          <a:off x="4382314" y="1291272"/>
          <a:ext cx="1432144" cy="131740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557014</xdr:colOff>
      <xdr:row>5</xdr:row>
      <xdr:rowOff>249056</xdr:rowOff>
    </xdr:from>
    <xdr:to>
      <xdr:col>7</xdr:col>
      <xdr:colOff>107108</xdr:colOff>
      <xdr:row>6</xdr:row>
      <xdr:rowOff>130061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30656A2-A058-B541-8794-8F3BD9993C9B}"/>
            </a:ext>
          </a:extLst>
        </xdr:cNvPr>
        <xdr:cNvCxnSpPr/>
      </xdr:nvCxnSpPr>
      <xdr:spPr>
        <a:xfrm>
          <a:off x="4382315" y="1511405"/>
          <a:ext cx="1462745" cy="133475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552781</xdr:colOff>
      <xdr:row>6</xdr:row>
      <xdr:rowOff>147456</xdr:rowOff>
    </xdr:from>
    <xdr:to>
      <xdr:col>7</xdr:col>
      <xdr:colOff>145361</xdr:colOff>
      <xdr:row>7</xdr:row>
      <xdr:rowOff>137711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63958379-E961-DA4E-9205-FD7C3896C869}"/>
            </a:ext>
          </a:extLst>
        </xdr:cNvPr>
        <xdr:cNvCxnSpPr/>
      </xdr:nvCxnSpPr>
      <xdr:spPr>
        <a:xfrm>
          <a:off x="4378082" y="1662275"/>
          <a:ext cx="1505231" cy="242725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4011</xdr:colOff>
      <xdr:row>18</xdr:row>
      <xdr:rowOff>165100</xdr:rowOff>
    </xdr:from>
    <xdr:to>
      <xdr:col>7</xdr:col>
      <xdr:colOff>114300</xdr:colOff>
      <xdr:row>18</xdr:row>
      <xdr:rowOff>253969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BC8FE7A4-7F96-1144-8316-751A03EE692D}"/>
            </a:ext>
          </a:extLst>
        </xdr:cNvPr>
        <xdr:cNvCxnSpPr/>
      </xdr:nvCxnSpPr>
      <xdr:spPr>
        <a:xfrm flipV="1">
          <a:off x="3814011" y="4737100"/>
          <a:ext cx="2015289" cy="88869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814</xdr:colOff>
      <xdr:row>19</xdr:row>
      <xdr:rowOff>164032</xdr:rowOff>
    </xdr:from>
    <xdr:to>
      <xdr:col>7</xdr:col>
      <xdr:colOff>88900</xdr:colOff>
      <xdr:row>19</xdr:row>
      <xdr:rowOff>165100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24B837E3-B428-A648-BBBD-2AD043A333E1}"/>
            </a:ext>
          </a:extLst>
        </xdr:cNvPr>
        <xdr:cNvCxnSpPr/>
      </xdr:nvCxnSpPr>
      <xdr:spPr>
        <a:xfrm>
          <a:off x="3810814" y="4990032"/>
          <a:ext cx="1993086" cy="1068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814</xdr:colOff>
      <xdr:row>20</xdr:row>
      <xdr:rowOff>62433</xdr:rowOff>
    </xdr:from>
    <xdr:to>
      <xdr:col>7</xdr:col>
      <xdr:colOff>76200</xdr:colOff>
      <xdr:row>20</xdr:row>
      <xdr:rowOff>152400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A9487BA-D45A-C040-B8D7-6D654871BCED}"/>
            </a:ext>
          </a:extLst>
        </xdr:cNvPr>
        <xdr:cNvCxnSpPr/>
      </xdr:nvCxnSpPr>
      <xdr:spPr>
        <a:xfrm>
          <a:off x="3810814" y="5142433"/>
          <a:ext cx="1980386" cy="89967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815</xdr:colOff>
      <xdr:row>21</xdr:row>
      <xdr:rowOff>28566</xdr:rowOff>
    </xdr:from>
    <xdr:to>
      <xdr:col>7</xdr:col>
      <xdr:colOff>63500</xdr:colOff>
      <xdr:row>21</xdr:row>
      <xdr:rowOff>165100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959BC6CE-319B-B744-8ECE-1711492E90F9}"/>
            </a:ext>
          </a:extLst>
        </xdr:cNvPr>
        <xdr:cNvCxnSpPr/>
      </xdr:nvCxnSpPr>
      <xdr:spPr>
        <a:xfrm>
          <a:off x="3810815" y="5362566"/>
          <a:ext cx="1967685" cy="13653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949082</xdr:colOff>
      <xdr:row>21</xdr:row>
      <xdr:rowOff>180966</xdr:rowOff>
    </xdr:from>
    <xdr:to>
      <xdr:col>7</xdr:col>
      <xdr:colOff>50800</xdr:colOff>
      <xdr:row>22</xdr:row>
      <xdr:rowOff>152400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2BA55819-154C-A34C-804A-D532D34CACF9}"/>
            </a:ext>
          </a:extLst>
        </xdr:cNvPr>
        <xdr:cNvCxnSpPr/>
      </xdr:nvCxnSpPr>
      <xdr:spPr>
        <a:xfrm>
          <a:off x="3806582" y="5514966"/>
          <a:ext cx="1959218" cy="22543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13515</xdr:colOff>
      <xdr:row>23</xdr:row>
      <xdr:rowOff>3166</xdr:rowOff>
    </xdr:from>
    <xdr:to>
      <xdr:col>7</xdr:col>
      <xdr:colOff>76200</xdr:colOff>
      <xdr:row>23</xdr:row>
      <xdr:rowOff>139700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D9CC05DA-22F2-7B43-8C10-858EEBF15182}"/>
            </a:ext>
          </a:extLst>
        </xdr:cNvPr>
        <xdr:cNvCxnSpPr/>
      </xdr:nvCxnSpPr>
      <xdr:spPr>
        <a:xfrm>
          <a:off x="3823515" y="5845166"/>
          <a:ext cx="1967685" cy="13653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949082</xdr:colOff>
      <xdr:row>24</xdr:row>
      <xdr:rowOff>66666</xdr:rowOff>
    </xdr:from>
    <xdr:to>
      <xdr:col>7</xdr:col>
      <xdr:colOff>88900</xdr:colOff>
      <xdr:row>24</xdr:row>
      <xdr:rowOff>139700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C3E0E3F-2A35-F448-8104-7BFE5ED957B5}"/>
            </a:ext>
          </a:extLst>
        </xdr:cNvPr>
        <xdr:cNvCxnSpPr/>
      </xdr:nvCxnSpPr>
      <xdr:spPr>
        <a:xfrm>
          <a:off x="3806582" y="6162666"/>
          <a:ext cx="1997318" cy="73034"/>
        </a:xfrm>
        <a:prstGeom prst="line">
          <a:avLst/>
        </a:prstGeom>
        <a:ln>
          <a:solidFill>
            <a:schemeClr val="accent4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87426</xdr:colOff>
      <xdr:row>6</xdr:row>
      <xdr:rowOff>152401</xdr:rowOff>
    </xdr:from>
    <xdr:to>
      <xdr:col>4</xdr:col>
      <xdr:colOff>351986</xdr:colOff>
      <xdr:row>8</xdr:row>
      <xdr:rowOff>199361</xdr:rowOff>
    </xdr:to>
    <xdr:sp macro="" textlink="">
      <xdr:nvSpPr>
        <xdr:cNvPr id="49" name="テキスト ボックス 24">
          <a:extLst>
            <a:ext uri="{FF2B5EF4-FFF2-40B4-BE49-F238E27FC236}">
              <a16:creationId xmlns:a16="http://schemas.microsoft.com/office/drawing/2014/main" id="{715ADCCC-0E44-1AF2-1D78-9753116705D0}"/>
            </a:ext>
          </a:extLst>
        </xdr:cNvPr>
        <xdr:cNvSpPr txBox="1"/>
      </xdr:nvSpPr>
      <xdr:spPr>
        <a:xfrm rot="16200000">
          <a:off x="2799726" y="1821601"/>
          <a:ext cx="55496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  <a:endParaRPr kumimoji="1" lang="ja-JP" altLang="en-US" sz="1100" b="1"/>
        </a:p>
      </xdr:txBody>
    </xdr:sp>
    <xdr:clientData/>
  </xdr:twoCellAnchor>
  <xdr:twoCellAnchor>
    <xdr:from>
      <xdr:col>4</xdr:col>
      <xdr:colOff>246469</xdr:colOff>
      <xdr:row>6</xdr:row>
      <xdr:rowOff>152400</xdr:rowOff>
    </xdr:from>
    <xdr:to>
      <xdr:col>4</xdr:col>
      <xdr:colOff>511029</xdr:colOff>
      <xdr:row>10</xdr:row>
      <xdr:rowOff>71271</xdr:rowOff>
    </xdr:to>
    <xdr:sp macro="" textlink="">
      <xdr:nvSpPr>
        <xdr:cNvPr id="50" name="テキスト ボックス 25">
          <a:extLst>
            <a:ext uri="{FF2B5EF4-FFF2-40B4-BE49-F238E27FC236}">
              <a16:creationId xmlns:a16="http://schemas.microsoft.com/office/drawing/2014/main" id="{0DFE82EB-5482-8B87-47F0-9E4F8397DB14}"/>
            </a:ext>
          </a:extLst>
        </xdr:cNvPr>
        <xdr:cNvSpPr txBox="1"/>
      </xdr:nvSpPr>
      <xdr:spPr>
        <a:xfrm rot="16200000">
          <a:off x="2768813" y="2011556"/>
          <a:ext cx="93487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4</xdr:col>
      <xdr:colOff>456313</xdr:colOff>
      <xdr:row>6</xdr:row>
      <xdr:rowOff>152400</xdr:rowOff>
    </xdr:from>
    <xdr:to>
      <xdr:col>4</xdr:col>
      <xdr:colOff>720873</xdr:colOff>
      <xdr:row>10</xdr:row>
      <xdr:rowOff>112949</xdr:rowOff>
    </xdr:to>
    <xdr:sp macro="" textlink="">
      <xdr:nvSpPr>
        <xdr:cNvPr id="51" name="テキスト ボックス 26">
          <a:extLst>
            <a:ext uri="{FF2B5EF4-FFF2-40B4-BE49-F238E27FC236}">
              <a16:creationId xmlns:a16="http://schemas.microsoft.com/office/drawing/2014/main" id="{4562FD66-55B1-5A87-0BE8-2B5D4C4DC3A1}"/>
            </a:ext>
          </a:extLst>
        </xdr:cNvPr>
        <xdr:cNvSpPr txBox="1"/>
      </xdr:nvSpPr>
      <xdr:spPr>
        <a:xfrm rot="16200000">
          <a:off x="2957818" y="2032395"/>
          <a:ext cx="976549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WT</a:t>
          </a:r>
        </a:p>
      </xdr:txBody>
    </xdr:sp>
    <xdr:clientData/>
  </xdr:twoCellAnchor>
  <xdr:twoCellAnchor>
    <xdr:from>
      <xdr:col>4</xdr:col>
      <xdr:colOff>628057</xdr:colOff>
      <xdr:row>6</xdr:row>
      <xdr:rowOff>152400</xdr:rowOff>
    </xdr:from>
    <xdr:to>
      <xdr:col>4</xdr:col>
      <xdr:colOff>892617</xdr:colOff>
      <xdr:row>11</xdr:row>
      <xdr:rowOff>84973</xdr:rowOff>
    </xdr:to>
    <xdr:sp macro="" textlink="">
      <xdr:nvSpPr>
        <xdr:cNvPr id="52" name="テキスト ボックス 27">
          <a:extLst>
            <a:ext uri="{FF2B5EF4-FFF2-40B4-BE49-F238E27FC236}">
              <a16:creationId xmlns:a16="http://schemas.microsoft.com/office/drawing/2014/main" id="{B22378B7-C6FB-DD85-9B3A-ADFAC94889AB}"/>
            </a:ext>
          </a:extLst>
        </xdr:cNvPr>
        <xdr:cNvSpPr txBox="1"/>
      </xdr:nvSpPr>
      <xdr:spPr>
        <a:xfrm rot="16200000">
          <a:off x="3016550" y="2145407"/>
          <a:ext cx="1202573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R158G</a:t>
          </a:r>
        </a:p>
      </xdr:txBody>
    </xdr:sp>
    <xdr:clientData/>
  </xdr:twoCellAnchor>
  <xdr:twoCellAnchor>
    <xdr:from>
      <xdr:col>4</xdr:col>
      <xdr:colOff>825201</xdr:colOff>
      <xdr:row>6</xdr:row>
      <xdr:rowOff>152400</xdr:rowOff>
    </xdr:from>
    <xdr:to>
      <xdr:col>5</xdr:col>
      <xdr:colOff>137261</xdr:colOff>
      <xdr:row>11</xdr:row>
      <xdr:rowOff>25662</xdr:rowOff>
    </xdr:to>
    <xdr:sp macro="" textlink="">
      <xdr:nvSpPr>
        <xdr:cNvPr id="53" name="テキスト ボックス 28">
          <a:extLst>
            <a:ext uri="{FF2B5EF4-FFF2-40B4-BE49-F238E27FC236}">
              <a16:creationId xmlns:a16="http://schemas.microsoft.com/office/drawing/2014/main" id="{210E6F78-3E12-BE6F-0B58-9CBC20E22079}"/>
            </a:ext>
          </a:extLst>
        </xdr:cNvPr>
        <xdr:cNvSpPr txBox="1"/>
      </xdr:nvSpPr>
      <xdr:spPr>
        <a:xfrm rot="16200000">
          <a:off x="3243350" y="2115751"/>
          <a:ext cx="1143262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mNTCP 4 mut</a:t>
          </a:r>
        </a:p>
      </xdr:txBody>
    </xdr:sp>
    <xdr:clientData/>
  </xdr:twoCellAnchor>
  <xdr:twoCellAnchor>
    <xdr:from>
      <xdr:col>5</xdr:col>
      <xdr:colOff>57145</xdr:colOff>
      <xdr:row>6</xdr:row>
      <xdr:rowOff>152400</xdr:rowOff>
    </xdr:from>
    <xdr:to>
      <xdr:col>5</xdr:col>
      <xdr:colOff>321705</xdr:colOff>
      <xdr:row>11</xdr:row>
      <xdr:rowOff>25662</xdr:rowOff>
    </xdr:to>
    <xdr:sp macro="" textlink="">
      <xdr:nvSpPr>
        <xdr:cNvPr id="54" name="テキスト ボックス 34">
          <a:extLst>
            <a:ext uri="{FF2B5EF4-FFF2-40B4-BE49-F238E27FC236}">
              <a16:creationId xmlns:a16="http://schemas.microsoft.com/office/drawing/2014/main" id="{928D3118-BC83-5FB3-8B2C-8505AF65935F}"/>
            </a:ext>
          </a:extLst>
        </xdr:cNvPr>
        <xdr:cNvSpPr txBox="1"/>
      </xdr:nvSpPr>
      <xdr:spPr>
        <a:xfrm rot="16200000">
          <a:off x="3427794" y="2115751"/>
          <a:ext cx="1143262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mNTCP 5 mut</a:t>
          </a:r>
        </a:p>
      </xdr:txBody>
    </xdr:sp>
    <xdr:clientData/>
  </xdr:twoCellAnchor>
  <xdr:twoCellAnchor>
    <xdr:from>
      <xdr:col>5</xdr:col>
      <xdr:colOff>266987</xdr:colOff>
      <xdr:row>6</xdr:row>
      <xdr:rowOff>152400</xdr:rowOff>
    </xdr:from>
    <xdr:to>
      <xdr:col>5</xdr:col>
      <xdr:colOff>531547</xdr:colOff>
      <xdr:row>10</xdr:row>
      <xdr:rowOff>31197</xdr:rowOff>
    </xdr:to>
    <xdr:sp macro="" textlink="">
      <xdr:nvSpPr>
        <xdr:cNvPr id="55" name="テキスト ボックス 35">
          <a:extLst>
            <a:ext uri="{FF2B5EF4-FFF2-40B4-BE49-F238E27FC236}">
              <a16:creationId xmlns:a16="http://schemas.microsoft.com/office/drawing/2014/main" id="{C96180DA-60AA-9C2A-973A-F31F557C63C4}"/>
            </a:ext>
          </a:extLst>
        </xdr:cNvPr>
        <xdr:cNvSpPr txBox="1"/>
      </xdr:nvSpPr>
      <xdr:spPr>
        <a:xfrm rot="16200000">
          <a:off x="3761868" y="1991519"/>
          <a:ext cx="894797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h</a:t>
          </a:r>
          <a:r>
            <a:rPr kumimoji="1" lang="en-US" altLang="ja-JP" sz="1100" b="1"/>
            <a:t>NTCPWT</a:t>
          </a:r>
        </a:p>
      </xdr:txBody>
    </xdr:sp>
    <xdr:clientData/>
  </xdr:twoCellAnchor>
  <xdr:twoCellAnchor>
    <xdr:from>
      <xdr:col>3</xdr:col>
      <xdr:colOff>214426</xdr:colOff>
      <xdr:row>21</xdr:row>
      <xdr:rowOff>127001</xdr:rowOff>
    </xdr:from>
    <xdr:to>
      <xdr:col>3</xdr:col>
      <xdr:colOff>478986</xdr:colOff>
      <xdr:row>23</xdr:row>
      <xdr:rowOff>173961</xdr:rowOff>
    </xdr:to>
    <xdr:sp macro="" textlink="">
      <xdr:nvSpPr>
        <xdr:cNvPr id="56" name="テキスト ボックス 24">
          <a:extLst>
            <a:ext uri="{FF2B5EF4-FFF2-40B4-BE49-F238E27FC236}">
              <a16:creationId xmlns:a16="http://schemas.microsoft.com/office/drawing/2014/main" id="{A4BFF0CA-9B78-C047-A035-958AF0B72C22}"/>
            </a:ext>
          </a:extLst>
        </xdr:cNvPr>
        <xdr:cNvSpPr txBox="1"/>
      </xdr:nvSpPr>
      <xdr:spPr>
        <a:xfrm rot="16200000">
          <a:off x="1974226" y="5606201"/>
          <a:ext cx="55496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mock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373469</xdr:colOff>
      <xdr:row>21</xdr:row>
      <xdr:rowOff>127000</xdr:rowOff>
    </xdr:from>
    <xdr:to>
      <xdr:col>3</xdr:col>
      <xdr:colOff>638029</xdr:colOff>
      <xdr:row>25</xdr:row>
      <xdr:rowOff>45871</xdr:rowOff>
    </xdr:to>
    <xdr:sp macro="" textlink="">
      <xdr:nvSpPr>
        <xdr:cNvPr id="57" name="テキスト ボックス 25">
          <a:extLst>
            <a:ext uri="{FF2B5EF4-FFF2-40B4-BE49-F238E27FC236}">
              <a16:creationId xmlns:a16="http://schemas.microsoft.com/office/drawing/2014/main" id="{348C5271-EC11-114F-9F84-1E343B4DB0D5}"/>
            </a:ext>
          </a:extLst>
        </xdr:cNvPr>
        <xdr:cNvSpPr txBox="1"/>
      </xdr:nvSpPr>
      <xdr:spPr>
        <a:xfrm rot="16200000">
          <a:off x="1943313" y="5796156"/>
          <a:ext cx="93487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hNTCP WT</a:t>
          </a:r>
        </a:p>
      </xdr:txBody>
    </xdr:sp>
    <xdr:clientData/>
  </xdr:twoCellAnchor>
  <xdr:twoCellAnchor>
    <xdr:from>
      <xdr:col>3</xdr:col>
      <xdr:colOff>583313</xdr:colOff>
      <xdr:row>21</xdr:row>
      <xdr:rowOff>127000</xdr:rowOff>
    </xdr:from>
    <xdr:to>
      <xdr:col>3</xdr:col>
      <xdr:colOff>847873</xdr:colOff>
      <xdr:row>25</xdr:row>
      <xdr:rowOff>87549</xdr:rowOff>
    </xdr:to>
    <xdr:sp macro="" textlink="">
      <xdr:nvSpPr>
        <xdr:cNvPr id="58" name="テキスト ボックス 26">
          <a:extLst>
            <a:ext uri="{FF2B5EF4-FFF2-40B4-BE49-F238E27FC236}">
              <a16:creationId xmlns:a16="http://schemas.microsoft.com/office/drawing/2014/main" id="{6AD2DFA8-E2C0-544D-A74B-839BFE51B7D8}"/>
            </a:ext>
          </a:extLst>
        </xdr:cNvPr>
        <xdr:cNvSpPr txBox="1"/>
      </xdr:nvSpPr>
      <xdr:spPr>
        <a:xfrm rot="16200000">
          <a:off x="2132318" y="5816995"/>
          <a:ext cx="976549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WT</a:t>
          </a:r>
        </a:p>
      </xdr:txBody>
    </xdr:sp>
    <xdr:clientData/>
  </xdr:twoCellAnchor>
  <xdr:twoCellAnchor>
    <xdr:from>
      <xdr:col>3</xdr:col>
      <xdr:colOff>755057</xdr:colOff>
      <xdr:row>21</xdr:row>
      <xdr:rowOff>127000</xdr:rowOff>
    </xdr:from>
    <xdr:to>
      <xdr:col>4</xdr:col>
      <xdr:colOff>67117</xdr:colOff>
      <xdr:row>26</xdr:row>
      <xdr:rowOff>59573</xdr:rowOff>
    </xdr:to>
    <xdr:sp macro="" textlink="">
      <xdr:nvSpPr>
        <xdr:cNvPr id="59" name="テキスト ボックス 27">
          <a:extLst>
            <a:ext uri="{FF2B5EF4-FFF2-40B4-BE49-F238E27FC236}">
              <a16:creationId xmlns:a16="http://schemas.microsoft.com/office/drawing/2014/main" id="{34350D55-61F4-924B-AC42-5C7F3FF80718}"/>
            </a:ext>
          </a:extLst>
        </xdr:cNvPr>
        <xdr:cNvSpPr txBox="1"/>
      </xdr:nvSpPr>
      <xdr:spPr>
        <a:xfrm rot="16200000">
          <a:off x="2191050" y="5930007"/>
          <a:ext cx="1202573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m</a:t>
          </a:r>
          <a:r>
            <a:rPr kumimoji="1" lang="en-US" altLang="ja-JP" sz="1100" b="1"/>
            <a:t>NTCP R158G</a:t>
          </a:r>
        </a:p>
      </xdr:txBody>
    </xdr:sp>
    <xdr:clientData/>
  </xdr:twoCellAnchor>
  <xdr:twoCellAnchor>
    <xdr:from>
      <xdr:col>3</xdr:col>
      <xdr:colOff>952201</xdr:colOff>
      <xdr:row>21</xdr:row>
      <xdr:rowOff>127000</xdr:rowOff>
    </xdr:from>
    <xdr:to>
      <xdr:col>4</xdr:col>
      <xdr:colOff>264261</xdr:colOff>
      <xdr:row>26</xdr:row>
      <xdr:rowOff>262</xdr:rowOff>
    </xdr:to>
    <xdr:sp macro="" textlink="">
      <xdr:nvSpPr>
        <xdr:cNvPr id="60" name="テキスト ボックス 28">
          <a:extLst>
            <a:ext uri="{FF2B5EF4-FFF2-40B4-BE49-F238E27FC236}">
              <a16:creationId xmlns:a16="http://schemas.microsoft.com/office/drawing/2014/main" id="{454A9BD1-6DE0-0746-BB00-1DD71F2F6CBF}"/>
            </a:ext>
          </a:extLst>
        </xdr:cNvPr>
        <xdr:cNvSpPr txBox="1"/>
      </xdr:nvSpPr>
      <xdr:spPr>
        <a:xfrm rot="16200000">
          <a:off x="2417850" y="5900351"/>
          <a:ext cx="1143262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mNTCP 4 mut</a:t>
          </a:r>
        </a:p>
      </xdr:txBody>
    </xdr:sp>
    <xdr:clientData/>
  </xdr:twoCellAnchor>
  <xdr:twoCellAnchor>
    <xdr:from>
      <xdr:col>4</xdr:col>
      <xdr:colOff>184145</xdr:colOff>
      <xdr:row>21</xdr:row>
      <xdr:rowOff>127000</xdr:rowOff>
    </xdr:from>
    <xdr:to>
      <xdr:col>4</xdr:col>
      <xdr:colOff>448705</xdr:colOff>
      <xdr:row>26</xdr:row>
      <xdr:rowOff>262</xdr:rowOff>
    </xdr:to>
    <xdr:sp macro="" textlink="">
      <xdr:nvSpPr>
        <xdr:cNvPr id="61" name="テキスト ボックス 34">
          <a:extLst>
            <a:ext uri="{FF2B5EF4-FFF2-40B4-BE49-F238E27FC236}">
              <a16:creationId xmlns:a16="http://schemas.microsoft.com/office/drawing/2014/main" id="{8060EFB5-E859-764C-813F-F1C7372FD121}"/>
            </a:ext>
          </a:extLst>
        </xdr:cNvPr>
        <xdr:cNvSpPr txBox="1"/>
      </xdr:nvSpPr>
      <xdr:spPr>
        <a:xfrm rot="16200000">
          <a:off x="2602294" y="5900351"/>
          <a:ext cx="1143262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kumimoji="1" lang="en-US" altLang="ja-JP" sz="1100" b="1"/>
            <a:t>mNTCP 5 mut</a:t>
          </a:r>
        </a:p>
      </xdr:txBody>
    </xdr:sp>
    <xdr:clientData/>
  </xdr:twoCellAnchor>
  <xdr:twoCellAnchor>
    <xdr:from>
      <xdr:col>4</xdr:col>
      <xdr:colOff>381287</xdr:colOff>
      <xdr:row>21</xdr:row>
      <xdr:rowOff>127000</xdr:rowOff>
    </xdr:from>
    <xdr:to>
      <xdr:col>4</xdr:col>
      <xdr:colOff>645847</xdr:colOff>
      <xdr:row>25</xdr:row>
      <xdr:rowOff>5797</xdr:rowOff>
    </xdr:to>
    <xdr:sp macro="" textlink="">
      <xdr:nvSpPr>
        <xdr:cNvPr id="62" name="テキスト ボックス 35">
          <a:extLst>
            <a:ext uri="{FF2B5EF4-FFF2-40B4-BE49-F238E27FC236}">
              <a16:creationId xmlns:a16="http://schemas.microsoft.com/office/drawing/2014/main" id="{A38A749F-CCCA-9F45-BA37-4500DC9FABE8}"/>
            </a:ext>
          </a:extLst>
        </xdr:cNvPr>
        <xdr:cNvSpPr txBox="1"/>
      </xdr:nvSpPr>
      <xdr:spPr>
        <a:xfrm rot="16200000">
          <a:off x="2923668" y="5776119"/>
          <a:ext cx="894797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ja-JP" sz="1100" b="1"/>
            <a:t>h</a:t>
          </a:r>
          <a:r>
            <a:rPr kumimoji="1" lang="en-US" altLang="ja-JP" sz="1100" b="1"/>
            <a:t>NTCPWT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F9DD-1F44-384A-80A1-5E0B6B721432}">
  <dimension ref="A1:I59"/>
  <sheetViews>
    <sheetView topLeftCell="A37" workbookViewId="0">
      <selection sqref="A1:A4"/>
    </sheetView>
  </sheetViews>
  <sheetFormatPr baseColWidth="10" defaultRowHeight="18"/>
  <cols>
    <col min="1" max="1" width="10.7109375" style="3"/>
    <col min="2" max="2" width="21.7109375" style="3" bestFit="1" customWidth="1"/>
    <col min="3" max="3" width="20.85546875" style="3" bestFit="1" customWidth="1"/>
    <col min="4" max="4" width="20" style="3" bestFit="1" customWidth="1"/>
    <col min="5" max="5" width="17.42578125" style="3" bestFit="1" customWidth="1"/>
    <col min="6" max="6" width="17.5703125" style="3" bestFit="1" customWidth="1"/>
    <col min="7" max="16384" width="10.7109375" style="3"/>
  </cols>
  <sheetData>
    <row r="1" spans="1:6">
      <c r="A1" s="3" t="s">
        <v>507</v>
      </c>
      <c r="B1" s="4" t="s">
        <v>2</v>
      </c>
      <c r="C1" s="4" t="s">
        <v>3</v>
      </c>
      <c r="D1" s="4" t="s">
        <v>418</v>
      </c>
      <c r="E1" s="4" t="s">
        <v>4</v>
      </c>
      <c r="F1" s="4" t="s">
        <v>5</v>
      </c>
    </row>
    <row r="2" spans="1:6">
      <c r="A2" s="3" t="s">
        <v>504</v>
      </c>
      <c r="B2" s="5">
        <v>0</v>
      </c>
      <c r="C2" s="5">
        <v>1.065307</v>
      </c>
      <c r="D2" s="5">
        <v>3.7376E-2</v>
      </c>
      <c r="E2" s="5">
        <v>4.2839000000000002E-2</v>
      </c>
      <c r="F2" s="5">
        <v>0.42914600000000003</v>
      </c>
    </row>
    <row r="3" spans="1:6">
      <c r="A3" s="3" t="s">
        <v>505</v>
      </c>
      <c r="B3" s="5">
        <v>0</v>
      </c>
      <c r="C3" s="5">
        <v>1.0114240000000001</v>
      </c>
      <c r="D3" s="5">
        <v>3.6683E-2</v>
      </c>
      <c r="E3" s="5">
        <v>4.1860000000000001E-2</v>
      </c>
      <c r="F3" s="5">
        <v>0.38339499999999999</v>
      </c>
    </row>
    <row r="4" spans="1:6">
      <c r="A4" s="3" t="s">
        <v>506</v>
      </c>
      <c r="B4" s="5">
        <v>0</v>
      </c>
      <c r="C4" s="5">
        <v>0.92327000000000004</v>
      </c>
      <c r="D4" s="5">
        <v>3.5938999999999999E-2</v>
      </c>
      <c r="E4" s="5">
        <v>4.0728E-2</v>
      </c>
      <c r="F4" s="5">
        <v>0.42035</v>
      </c>
    </row>
    <row r="9" spans="1:6">
      <c r="A9" s="6" t="s">
        <v>9</v>
      </c>
      <c r="B9" s="5" t="s">
        <v>10</v>
      </c>
      <c r="C9" s="5"/>
      <c r="D9" s="5"/>
      <c r="E9" s="5"/>
      <c r="F9" s="5"/>
    </row>
    <row r="10" spans="1:6">
      <c r="A10" s="6" t="s">
        <v>11</v>
      </c>
      <c r="B10" s="5" t="s">
        <v>12</v>
      </c>
      <c r="C10" s="5"/>
      <c r="D10" s="5"/>
      <c r="E10" s="5"/>
      <c r="F10" s="5"/>
    </row>
    <row r="11" spans="1:6">
      <c r="A11" s="6"/>
      <c r="B11" s="5"/>
      <c r="C11" s="5"/>
      <c r="D11" s="5"/>
      <c r="E11" s="5"/>
      <c r="F11" s="5"/>
    </row>
    <row r="12" spans="1:6">
      <c r="A12" s="6" t="s">
        <v>13</v>
      </c>
      <c r="B12" s="5"/>
      <c r="C12" s="5"/>
      <c r="D12" s="5"/>
      <c r="E12" s="5"/>
      <c r="F12" s="5"/>
    </row>
    <row r="13" spans="1:6">
      <c r="A13" s="6" t="s">
        <v>14</v>
      </c>
      <c r="B13" s="5">
        <v>476.4</v>
      </c>
      <c r="C13" s="5"/>
      <c r="D13" s="5"/>
      <c r="E13" s="5"/>
      <c r="F13" s="5"/>
    </row>
    <row r="14" spans="1:6">
      <c r="A14" s="6" t="s">
        <v>15</v>
      </c>
      <c r="B14" s="5" t="s">
        <v>16</v>
      </c>
      <c r="C14" s="5"/>
      <c r="D14" s="5"/>
      <c r="E14" s="5"/>
      <c r="F14" s="5"/>
    </row>
    <row r="15" spans="1:6">
      <c r="A15" s="6" t="s">
        <v>17</v>
      </c>
      <c r="B15" s="5" t="s">
        <v>18</v>
      </c>
      <c r="C15" s="5"/>
      <c r="D15" s="5"/>
      <c r="E15" s="5"/>
      <c r="F15" s="5"/>
    </row>
    <row r="16" spans="1:6">
      <c r="A16" s="6" t="s">
        <v>19</v>
      </c>
      <c r="B16" s="5" t="s">
        <v>20</v>
      </c>
      <c r="C16" s="5"/>
      <c r="D16" s="5"/>
      <c r="E16" s="5"/>
      <c r="F16" s="5"/>
    </row>
    <row r="17" spans="1:6">
      <c r="A17" s="6" t="s">
        <v>21</v>
      </c>
      <c r="B17" s="5">
        <v>0.99480000000000002</v>
      </c>
      <c r="C17" s="5"/>
      <c r="D17" s="5"/>
      <c r="E17" s="5"/>
      <c r="F17" s="5"/>
    </row>
    <row r="18" spans="1:6">
      <c r="A18" s="6"/>
      <c r="B18" s="5"/>
      <c r="C18" s="5"/>
      <c r="D18" s="5"/>
      <c r="E18" s="5"/>
      <c r="F18" s="5"/>
    </row>
    <row r="19" spans="1:6">
      <c r="A19" s="6" t="s">
        <v>22</v>
      </c>
      <c r="B19" s="5"/>
      <c r="C19" s="5"/>
      <c r="D19" s="5"/>
      <c r="E19" s="5"/>
      <c r="F19" s="5"/>
    </row>
    <row r="20" spans="1:6">
      <c r="A20" s="6" t="s">
        <v>23</v>
      </c>
      <c r="B20" s="5" t="s">
        <v>24</v>
      </c>
      <c r="C20" s="5"/>
      <c r="D20" s="5"/>
      <c r="E20" s="5"/>
      <c r="F20" s="5"/>
    </row>
    <row r="21" spans="1:6">
      <c r="A21" s="6" t="s">
        <v>15</v>
      </c>
      <c r="B21" s="5">
        <v>9.6000000000000002E-2</v>
      </c>
      <c r="C21" s="5"/>
      <c r="D21" s="5"/>
      <c r="E21" s="5"/>
      <c r="F21" s="5"/>
    </row>
    <row r="22" spans="1:6">
      <c r="A22" s="6" t="s">
        <v>17</v>
      </c>
      <c r="B22" s="5" t="s">
        <v>25</v>
      </c>
      <c r="C22" s="5"/>
      <c r="D22" s="5"/>
      <c r="E22" s="5"/>
      <c r="F22" s="5"/>
    </row>
    <row r="23" spans="1:6">
      <c r="A23" s="6" t="s">
        <v>26</v>
      </c>
      <c r="B23" s="5" t="s">
        <v>27</v>
      </c>
      <c r="C23" s="5"/>
      <c r="D23" s="5"/>
      <c r="E23" s="5"/>
      <c r="F23" s="5"/>
    </row>
    <row r="24" spans="1:6">
      <c r="A24" s="6"/>
      <c r="B24" s="5"/>
      <c r="C24" s="5"/>
      <c r="D24" s="5"/>
      <c r="E24" s="5"/>
      <c r="F24" s="5"/>
    </row>
    <row r="25" spans="1:6">
      <c r="A25" s="6" t="s">
        <v>28</v>
      </c>
      <c r="B25" s="5"/>
      <c r="C25" s="5"/>
      <c r="D25" s="5"/>
      <c r="E25" s="5"/>
      <c r="F25" s="5"/>
    </row>
    <row r="26" spans="1:6">
      <c r="A26" s="6" t="s">
        <v>29</v>
      </c>
      <c r="B26" s="5"/>
      <c r="C26" s="5"/>
      <c r="D26" s="5"/>
      <c r="E26" s="5"/>
      <c r="F26" s="5"/>
    </row>
    <row r="27" spans="1:6">
      <c r="A27" s="6" t="s">
        <v>15</v>
      </c>
      <c r="B27" s="5"/>
      <c r="C27" s="5"/>
      <c r="D27" s="5"/>
      <c r="E27" s="5"/>
      <c r="F27" s="5"/>
    </row>
    <row r="28" spans="1:6">
      <c r="A28" s="6" t="s">
        <v>17</v>
      </c>
      <c r="B28" s="5"/>
      <c r="C28" s="5"/>
      <c r="D28" s="5"/>
      <c r="E28" s="5"/>
      <c r="F28" s="5"/>
    </row>
    <row r="29" spans="1:6">
      <c r="A29" s="6" t="s">
        <v>26</v>
      </c>
      <c r="B29" s="5"/>
      <c r="C29" s="5"/>
      <c r="D29" s="5"/>
      <c r="E29" s="5"/>
      <c r="F29" s="5"/>
    </row>
    <row r="30" spans="1:6">
      <c r="A30" s="6"/>
      <c r="B30" s="5"/>
      <c r="C30" s="5"/>
      <c r="D30" s="5"/>
      <c r="E30" s="5"/>
      <c r="F30" s="5"/>
    </row>
    <row r="31" spans="1:6">
      <c r="A31" s="6" t="s">
        <v>30</v>
      </c>
      <c r="B31" s="5" t="s">
        <v>31</v>
      </c>
      <c r="C31" s="5" t="s">
        <v>32</v>
      </c>
      <c r="D31" s="5" t="s">
        <v>33</v>
      </c>
      <c r="E31" s="5" t="s">
        <v>23</v>
      </c>
      <c r="F31" s="5" t="s">
        <v>15</v>
      </c>
    </row>
    <row r="32" spans="1:6">
      <c r="A32" s="6" t="s">
        <v>34</v>
      </c>
      <c r="B32" s="5">
        <v>2.1850000000000001</v>
      </c>
      <c r="C32" s="5">
        <v>4</v>
      </c>
      <c r="D32" s="5">
        <v>0.54620000000000002</v>
      </c>
      <c r="E32" s="5" t="s">
        <v>35</v>
      </c>
      <c r="F32" s="5" t="s">
        <v>36</v>
      </c>
    </row>
    <row r="33" spans="1:9">
      <c r="A33" s="6" t="s">
        <v>37</v>
      </c>
      <c r="B33" s="5">
        <v>1.1469999999999999E-2</v>
      </c>
      <c r="C33" s="5">
        <v>10</v>
      </c>
      <c r="D33" s="5">
        <v>1.147E-3</v>
      </c>
      <c r="E33" s="5"/>
      <c r="F33" s="5"/>
    </row>
    <row r="34" spans="1:9">
      <c r="A34" s="6" t="s">
        <v>38</v>
      </c>
      <c r="B34" s="5">
        <v>2.1960000000000002</v>
      </c>
      <c r="C34" s="5">
        <v>14</v>
      </c>
      <c r="D34" s="5"/>
      <c r="E34" s="5"/>
      <c r="F34" s="5"/>
    </row>
    <row r="35" spans="1:9">
      <c r="A35" s="6"/>
      <c r="B35" s="5"/>
      <c r="C35" s="5"/>
      <c r="D35" s="5"/>
      <c r="E35" s="5"/>
      <c r="F35" s="5"/>
    </row>
    <row r="36" spans="1:9">
      <c r="A36" s="6" t="s">
        <v>39</v>
      </c>
      <c r="B36" s="5"/>
      <c r="C36" s="5"/>
      <c r="D36" s="5"/>
      <c r="E36" s="5"/>
      <c r="F36" s="5"/>
    </row>
    <row r="37" spans="1:9">
      <c r="A37" s="6" t="s">
        <v>40</v>
      </c>
      <c r="B37" s="5">
        <v>5</v>
      </c>
      <c r="C37" s="5"/>
      <c r="D37" s="5"/>
      <c r="E37" s="5"/>
      <c r="F37" s="5"/>
    </row>
    <row r="38" spans="1:9">
      <c r="A38" s="6" t="s">
        <v>41</v>
      </c>
      <c r="B38" s="5">
        <v>15</v>
      </c>
      <c r="C38" s="5"/>
      <c r="D38" s="5"/>
      <c r="E38" s="5"/>
      <c r="F38" s="5"/>
    </row>
    <row r="45" spans="1:9">
      <c r="A45" s="6" t="s">
        <v>42</v>
      </c>
      <c r="B45" s="5">
        <v>1</v>
      </c>
      <c r="C45" s="5"/>
      <c r="D45" s="5"/>
      <c r="E45" s="5"/>
      <c r="F45" s="5"/>
      <c r="G45" s="5"/>
      <c r="H45" s="5"/>
      <c r="I45" s="5"/>
    </row>
    <row r="46" spans="1:9">
      <c r="A46" s="6" t="s">
        <v>43</v>
      </c>
      <c r="B46" s="5">
        <v>4</v>
      </c>
      <c r="C46" s="5"/>
      <c r="D46" s="5"/>
      <c r="E46" s="5"/>
      <c r="F46" s="5"/>
      <c r="G46" s="5"/>
      <c r="H46" s="5"/>
      <c r="I46" s="5"/>
    </row>
    <row r="47" spans="1:9">
      <c r="A47" s="6" t="s">
        <v>44</v>
      </c>
      <c r="B47" s="5">
        <v>0.05</v>
      </c>
      <c r="C47" s="5"/>
      <c r="D47" s="5"/>
      <c r="E47" s="5"/>
      <c r="F47" s="5"/>
      <c r="G47" s="5"/>
      <c r="H47" s="5"/>
      <c r="I47" s="5"/>
    </row>
    <row r="48" spans="1:9">
      <c r="A48" s="6"/>
      <c r="B48" s="5"/>
      <c r="C48" s="5"/>
      <c r="D48" s="5"/>
      <c r="E48" s="5"/>
      <c r="F48" s="5"/>
      <c r="G48" s="5"/>
      <c r="H48" s="5"/>
      <c r="I48" s="5"/>
    </row>
    <row r="49" spans="1:9">
      <c r="A49" s="6" t="s">
        <v>45</v>
      </c>
      <c r="B49" s="5" t="s">
        <v>46</v>
      </c>
      <c r="C49" s="5" t="s">
        <v>47</v>
      </c>
      <c r="D49" s="5" t="s">
        <v>48</v>
      </c>
      <c r="E49" s="5" t="s">
        <v>49</v>
      </c>
      <c r="F49" s="5" t="s">
        <v>50</v>
      </c>
      <c r="G49" s="5" t="s">
        <v>51</v>
      </c>
      <c r="H49" s="5"/>
      <c r="I49" s="5"/>
    </row>
    <row r="50" spans="1:9">
      <c r="A50" s="6" t="s">
        <v>52</v>
      </c>
      <c r="B50" s="5">
        <v>4.181E-2</v>
      </c>
      <c r="C50" s="5" t="s">
        <v>53</v>
      </c>
      <c r="D50" s="5" t="s">
        <v>27</v>
      </c>
      <c r="E50" s="5" t="s">
        <v>25</v>
      </c>
      <c r="F50" s="5">
        <v>0.40820000000000001</v>
      </c>
      <c r="G50" s="5" t="s">
        <v>54</v>
      </c>
      <c r="H50" s="5" t="s">
        <v>2</v>
      </c>
      <c r="I50" s="5"/>
    </row>
    <row r="51" spans="1:9">
      <c r="A51" s="6" t="s">
        <v>55</v>
      </c>
      <c r="B51" s="5">
        <v>-0.95820000000000005</v>
      </c>
      <c r="C51" s="5" t="s">
        <v>56</v>
      </c>
      <c r="D51" s="5" t="s">
        <v>20</v>
      </c>
      <c r="E51" s="5" t="s">
        <v>18</v>
      </c>
      <c r="F51" s="5" t="s">
        <v>16</v>
      </c>
      <c r="G51" s="5" t="s">
        <v>57</v>
      </c>
      <c r="H51" s="5" t="s">
        <v>3</v>
      </c>
      <c r="I51" s="5"/>
    </row>
    <row r="52" spans="1:9">
      <c r="A52" s="6" t="s">
        <v>55</v>
      </c>
      <c r="B52" s="5">
        <v>5.143E-3</v>
      </c>
      <c r="C52" s="5" t="s">
        <v>58</v>
      </c>
      <c r="D52" s="5" t="s">
        <v>27</v>
      </c>
      <c r="E52" s="5" t="s">
        <v>25</v>
      </c>
      <c r="F52" s="5">
        <v>0.999</v>
      </c>
      <c r="G52" s="5" t="s">
        <v>59</v>
      </c>
      <c r="H52" s="5" t="s">
        <v>3</v>
      </c>
      <c r="I52" s="5"/>
    </row>
    <row r="53" spans="1:9">
      <c r="A53" s="6" t="s">
        <v>60</v>
      </c>
      <c r="B53" s="5">
        <v>-0.36919999999999997</v>
      </c>
      <c r="C53" s="5" t="s">
        <v>61</v>
      </c>
      <c r="D53" s="5" t="s">
        <v>20</v>
      </c>
      <c r="E53" s="5" t="s">
        <v>18</v>
      </c>
      <c r="F53" s="5" t="s">
        <v>16</v>
      </c>
      <c r="G53" s="5" t="s">
        <v>62</v>
      </c>
      <c r="H53" s="5" t="s">
        <v>5</v>
      </c>
      <c r="I53" s="5"/>
    </row>
    <row r="54" spans="1:9">
      <c r="A54" s="6"/>
      <c r="B54" s="5"/>
      <c r="C54" s="5"/>
      <c r="D54" s="5"/>
      <c r="E54" s="5"/>
      <c r="F54" s="5"/>
      <c r="G54" s="5"/>
      <c r="H54" s="5"/>
      <c r="I54" s="5"/>
    </row>
    <row r="55" spans="1:9">
      <c r="A55" s="6" t="s">
        <v>63</v>
      </c>
      <c r="B55" s="5" t="s">
        <v>64</v>
      </c>
      <c r="C55" s="5" t="s">
        <v>65</v>
      </c>
      <c r="D55" s="5" t="s">
        <v>46</v>
      </c>
      <c r="E55" s="5" t="s">
        <v>66</v>
      </c>
      <c r="F55" s="5" t="s">
        <v>67</v>
      </c>
      <c r="G55" s="5" t="s">
        <v>68</v>
      </c>
      <c r="H55" s="5" t="s">
        <v>69</v>
      </c>
      <c r="I55" s="5" t="s">
        <v>32</v>
      </c>
    </row>
    <row r="56" spans="1:9">
      <c r="A56" s="6" t="s">
        <v>52</v>
      </c>
      <c r="B56" s="5">
        <v>4.181E-2</v>
      </c>
      <c r="C56" s="5">
        <v>0</v>
      </c>
      <c r="D56" s="5">
        <v>4.181E-2</v>
      </c>
      <c r="E56" s="5">
        <v>2.7650000000000001E-2</v>
      </c>
      <c r="F56" s="5">
        <v>3</v>
      </c>
      <c r="G56" s="5">
        <v>3</v>
      </c>
      <c r="H56" s="5">
        <v>1.512</v>
      </c>
      <c r="I56" s="5">
        <v>10</v>
      </c>
    </row>
    <row r="57" spans="1:9">
      <c r="A57" s="6" t="s">
        <v>55</v>
      </c>
      <c r="B57" s="5">
        <v>4.181E-2</v>
      </c>
      <c r="C57" s="5">
        <v>1</v>
      </c>
      <c r="D57" s="5">
        <v>-0.95820000000000005</v>
      </c>
      <c r="E57" s="5">
        <v>2.7650000000000001E-2</v>
      </c>
      <c r="F57" s="5">
        <v>3</v>
      </c>
      <c r="G57" s="5">
        <v>3</v>
      </c>
      <c r="H57" s="5">
        <v>34.659999999999997</v>
      </c>
      <c r="I57" s="5">
        <v>10</v>
      </c>
    </row>
    <row r="58" spans="1:9">
      <c r="A58" s="6" t="s">
        <v>55</v>
      </c>
      <c r="B58" s="5">
        <v>4.181E-2</v>
      </c>
      <c r="C58" s="5">
        <v>3.6670000000000001E-2</v>
      </c>
      <c r="D58" s="5">
        <v>5.143E-3</v>
      </c>
      <c r="E58" s="5">
        <v>2.7650000000000001E-2</v>
      </c>
      <c r="F58" s="5">
        <v>3</v>
      </c>
      <c r="G58" s="5">
        <v>3</v>
      </c>
      <c r="H58" s="5">
        <v>0.186</v>
      </c>
      <c r="I58" s="5">
        <v>10</v>
      </c>
    </row>
    <row r="59" spans="1:9">
      <c r="A59" s="6" t="s">
        <v>60</v>
      </c>
      <c r="B59" s="5">
        <v>4.181E-2</v>
      </c>
      <c r="C59" s="5">
        <v>0.41099999999999998</v>
      </c>
      <c r="D59" s="5">
        <v>-0.36919999999999997</v>
      </c>
      <c r="E59" s="5">
        <v>2.7650000000000001E-2</v>
      </c>
      <c r="F59" s="5">
        <v>3</v>
      </c>
      <c r="G59" s="5">
        <v>3</v>
      </c>
      <c r="H59" s="5">
        <v>13.35</v>
      </c>
      <c r="I59" s="5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FC5C-4AB4-2245-9100-F4BA1A9484FF}">
  <dimension ref="A1:I64"/>
  <sheetViews>
    <sheetView workbookViewId="0">
      <selection activeCell="B1" sqref="B1"/>
    </sheetView>
  </sheetViews>
  <sheetFormatPr baseColWidth="10" defaultRowHeight="18"/>
  <cols>
    <col min="1" max="1" width="10.7109375" style="8"/>
    <col min="2" max="2" width="21.28515625" style="8" bestFit="1" customWidth="1"/>
    <col min="3" max="3" width="17.7109375" style="8" bestFit="1" customWidth="1"/>
    <col min="4" max="4" width="21.7109375" style="8" bestFit="1" customWidth="1"/>
    <col min="5" max="5" width="17.5703125" style="8" bestFit="1" customWidth="1"/>
    <col min="6" max="6" width="16.140625" style="8" bestFit="1" customWidth="1"/>
    <col min="7" max="16384" width="10.7109375" style="8"/>
  </cols>
  <sheetData>
    <row r="1" spans="1:6">
      <c r="A1" s="3" t="s">
        <v>507</v>
      </c>
      <c r="B1" s="9" t="s">
        <v>83</v>
      </c>
      <c r="C1" s="9" t="s">
        <v>85</v>
      </c>
      <c r="D1" s="9" t="s">
        <v>90</v>
      </c>
      <c r="E1" s="9" t="s">
        <v>87</v>
      </c>
      <c r="F1" s="9" t="s">
        <v>88</v>
      </c>
    </row>
    <row r="2" spans="1:6">
      <c r="A2" s="3" t="s">
        <v>504</v>
      </c>
      <c r="B2" s="10">
        <v>9.5158599999999996E-2</v>
      </c>
      <c r="C2" s="10">
        <v>1.05175292</v>
      </c>
      <c r="D2" s="10">
        <v>0.11519198999999999</v>
      </c>
      <c r="E2" s="10">
        <v>0.16527546000000001</v>
      </c>
      <c r="F2" s="10">
        <v>0.50584306999999995</v>
      </c>
    </row>
    <row r="3" spans="1:6">
      <c r="A3" s="3" t="s">
        <v>505</v>
      </c>
      <c r="B3" s="10">
        <v>0.14023372000000001</v>
      </c>
      <c r="C3" s="10">
        <v>0.93155259000000001</v>
      </c>
      <c r="D3" s="10">
        <v>0.12520867999999999</v>
      </c>
      <c r="E3" s="10">
        <v>0.16527546000000001</v>
      </c>
      <c r="F3" s="10">
        <v>0.58597663</v>
      </c>
    </row>
    <row r="4" spans="1:6">
      <c r="A4" s="3" t="s">
        <v>506</v>
      </c>
      <c r="B4" s="10">
        <v>6.5108509999999994E-2</v>
      </c>
      <c r="C4" s="10">
        <v>1.0166944899999999</v>
      </c>
      <c r="D4" s="10">
        <v>0.13021703000000001</v>
      </c>
      <c r="E4" s="10">
        <v>0.14524207</v>
      </c>
      <c r="F4" s="10">
        <v>0.50083471999999996</v>
      </c>
    </row>
    <row r="12" spans="1:6">
      <c r="A12" s="11" t="s">
        <v>9</v>
      </c>
      <c r="B12" s="10" t="s">
        <v>70</v>
      </c>
      <c r="C12" s="10"/>
      <c r="D12" s="10"/>
      <c r="E12" s="10"/>
      <c r="F12" s="10"/>
    </row>
    <row r="13" spans="1:6">
      <c r="A13" s="11" t="s">
        <v>11</v>
      </c>
      <c r="B13" s="10" t="s">
        <v>12</v>
      </c>
      <c r="C13" s="10"/>
      <c r="D13" s="10"/>
      <c r="E13" s="10"/>
      <c r="F13" s="10"/>
    </row>
    <row r="14" spans="1:6">
      <c r="A14" s="11"/>
      <c r="B14" s="10"/>
      <c r="C14" s="10"/>
      <c r="D14" s="10"/>
      <c r="E14" s="10"/>
      <c r="F14" s="10"/>
    </row>
    <row r="15" spans="1:6">
      <c r="A15" s="11" t="s">
        <v>13</v>
      </c>
      <c r="B15" s="10"/>
      <c r="C15" s="10"/>
      <c r="D15" s="10"/>
      <c r="E15" s="10"/>
      <c r="F15" s="10"/>
    </row>
    <row r="16" spans="1:6">
      <c r="A16" s="11" t="s">
        <v>14</v>
      </c>
      <c r="B16" s="10">
        <v>291.3</v>
      </c>
      <c r="C16" s="10"/>
      <c r="D16" s="10"/>
      <c r="E16" s="10"/>
      <c r="F16" s="10"/>
    </row>
    <row r="17" spans="1:6">
      <c r="A17" s="11" t="s">
        <v>15</v>
      </c>
      <c r="B17" s="10" t="s">
        <v>16</v>
      </c>
      <c r="C17" s="10"/>
      <c r="D17" s="10"/>
      <c r="E17" s="10"/>
      <c r="F17" s="10"/>
    </row>
    <row r="18" spans="1:6">
      <c r="A18" s="11" t="s">
        <v>17</v>
      </c>
      <c r="B18" s="10" t="s">
        <v>18</v>
      </c>
      <c r="C18" s="10"/>
      <c r="D18" s="10"/>
      <c r="E18" s="10"/>
      <c r="F18" s="10"/>
    </row>
    <row r="19" spans="1:6">
      <c r="A19" s="11" t="s">
        <v>19</v>
      </c>
      <c r="B19" s="10" t="s">
        <v>20</v>
      </c>
      <c r="C19" s="10"/>
      <c r="D19" s="10"/>
      <c r="E19" s="10"/>
      <c r="F19" s="10"/>
    </row>
    <row r="20" spans="1:6">
      <c r="A20" s="11" t="s">
        <v>21</v>
      </c>
      <c r="B20" s="10">
        <v>0.99150000000000005</v>
      </c>
      <c r="C20" s="10"/>
      <c r="D20" s="10"/>
      <c r="E20" s="10"/>
      <c r="F20" s="10"/>
    </row>
    <row r="21" spans="1:6">
      <c r="A21" s="11"/>
      <c r="B21" s="10"/>
      <c r="C21" s="10"/>
      <c r="D21" s="10"/>
      <c r="E21" s="10"/>
      <c r="F21" s="10"/>
    </row>
    <row r="22" spans="1:6">
      <c r="A22" s="11" t="s">
        <v>22</v>
      </c>
      <c r="B22" s="10"/>
      <c r="C22" s="10"/>
      <c r="D22" s="10"/>
      <c r="E22" s="10"/>
      <c r="F22" s="10"/>
    </row>
    <row r="23" spans="1:6">
      <c r="A23" s="11" t="s">
        <v>23</v>
      </c>
      <c r="B23" s="10" t="s">
        <v>71</v>
      </c>
      <c r="C23" s="10"/>
      <c r="D23" s="10"/>
      <c r="E23" s="10"/>
      <c r="F23" s="10"/>
    </row>
    <row r="24" spans="1:6">
      <c r="A24" s="11" t="s">
        <v>15</v>
      </c>
      <c r="B24" s="10">
        <v>0.58540000000000003</v>
      </c>
      <c r="C24" s="10"/>
      <c r="D24" s="10"/>
      <c r="E24" s="10"/>
      <c r="F24" s="10"/>
    </row>
    <row r="25" spans="1:6">
      <c r="A25" s="11" t="s">
        <v>17</v>
      </c>
      <c r="B25" s="10" t="s">
        <v>25</v>
      </c>
      <c r="C25" s="10"/>
      <c r="D25" s="10"/>
      <c r="E25" s="10"/>
      <c r="F25" s="10"/>
    </row>
    <row r="26" spans="1:6">
      <c r="A26" s="11" t="s">
        <v>26</v>
      </c>
      <c r="B26" s="10" t="s">
        <v>27</v>
      </c>
      <c r="C26" s="10"/>
      <c r="D26" s="10"/>
      <c r="E26" s="10"/>
      <c r="F26" s="10"/>
    </row>
    <row r="27" spans="1:6">
      <c r="A27" s="11"/>
      <c r="B27" s="10"/>
      <c r="C27" s="10"/>
      <c r="D27" s="10"/>
      <c r="E27" s="10"/>
      <c r="F27" s="10"/>
    </row>
    <row r="28" spans="1:6">
      <c r="A28" s="11" t="s">
        <v>28</v>
      </c>
      <c r="B28" s="10"/>
      <c r="C28" s="10"/>
      <c r="D28" s="10"/>
      <c r="E28" s="10"/>
      <c r="F28" s="10"/>
    </row>
    <row r="29" spans="1:6">
      <c r="A29" s="11" t="s">
        <v>29</v>
      </c>
      <c r="B29" s="10"/>
      <c r="C29" s="10"/>
      <c r="D29" s="10"/>
      <c r="E29" s="10"/>
      <c r="F29" s="10"/>
    </row>
    <row r="30" spans="1:6">
      <c r="A30" s="11" t="s">
        <v>15</v>
      </c>
      <c r="B30" s="10"/>
      <c r="C30" s="10"/>
      <c r="D30" s="10"/>
      <c r="E30" s="10"/>
      <c r="F30" s="10"/>
    </row>
    <row r="31" spans="1:6">
      <c r="A31" s="11" t="s">
        <v>17</v>
      </c>
      <c r="B31" s="10"/>
      <c r="C31" s="10"/>
      <c r="D31" s="10"/>
      <c r="E31" s="10"/>
      <c r="F31" s="10"/>
    </row>
    <row r="32" spans="1:6">
      <c r="A32" s="11" t="s">
        <v>26</v>
      </c>
      <c r="B32" s="10"/>
      <c r="C32" s="10"/>
      <c r="D32" s="10"/>
      <c r="E32" s="10"/>
      <c r="F32" s="10"/>
    </row>
    <row r="33" spans="1:6">
      <c r="A33" s="11"/>
      <c r="B33" s="10"/>
      <c r="C33" s="10"/>
      <c r="D33" s="10"/>
      <c r="E33" s="10"/>
      <c r="F33" s="10"/>
    </row>
    <row r="34" spans="1:6">
      <c r="A34" s="11" t="s">
        <v>30</v>
      </c>
      <c r="B34" s="10" t="s">
        <v>31</v>
      </c>
      <c r="C34" s="10" t="s">
        <v>32</v>
      </c>
      <c r="D34" s="10" t="s">
        <v>33</v>
      </c>
      <c r="E34" s="10" t="s">
        <v>23</v>
      </c>
      <c r="F34" s="10" t="s">
        <v>15</v>
      </c>
    </row>
    <row r="35" spans="1:6">
      <c r="A35" s="11" t="s">
        <v>34</v>
      </c>
      <c r="B35" s="10">
        <v>1.8009999999999999</v>
      </c>
      <c r="C35" s="10">
        <v>4</v>
      </c>
      <c r="D35" s="10">
        <v>0.45019999999999999</v>
      </c>
      <c r="E35" s="10" t="s">
        <v>72</v>
      </c>
      <c r="F35" s="10" t="s">
        <v>36</v>
      </c>
    </row>
    <row r="36" spans="1:6">
      <c r="A36" s="11" t="s">
        <v>37</v>
      </c>
      <c r="B36" s="10">
        <v>1.545E-2</v>
      </c>
      <c r="C36" s="10">
        <v>10</v>
      </c>
      <c r="D36" s="10">
        <v>1.5449999999999999E-3</v>
      </c>
      <c r="E36" s="10"/>
      <c r="F36" s="10"/>
    </row>
    <row r="37" spans="1:6">
      <c r="A37" s="11" t="s">
        <v>38</v>
      </c>
      <c r="B37" s="10">
        <v>1.8160000000000001</v>
      </c>
      <c r="C37" s="10">
        <v>14</v>
      </c>
      <c r="D37" s="10"/>
      <c r="E37" s="10"/>
      <c r="F37" s="10"/>
    </row>
    <row r="38" spans="1:6">
      <c r="A38" s="11"/>
      <c r="B38" s="10"/>
      <c r="C38" s="10"/>
      <c r="D38" s="10"/>
      <c r="E38" s="10"/>
      <c r="F38" s="10"/>
    </row>
    <row r="39" spans="1:6">
      <c r="A39" s="11" t="s">
        <v>39</v>
      </c>
      <c r="B39" s="10"/>
      <c r="C39" s="10"/>
      <c r="D39" s="10"/>
      <c r="E39" s="10"/>
      <c r="F39" s="10"/>
    </row>
    <row r="40" spans="1:6">
      <c r="A40" s="11" t="s">
        <v>40</v>
      </c>
      <c r="B40" s="10">
        <v>5</v>
      </c>
      <c r="C40" s="10"/>
      <c r="D40" s="10"/>
      <c r="E40" s="10"/>
      <c r="F40" s="10"/>
    </row>
    <row r="41" spans="1:6">
      <c r="A41" s="11" t="s">
        <v>41</v>
      </c>
      <c r="B41" s="10">
        <v>15</v>
      </c>
      <c r="C41" s="10"/>
      <c r="D41" s="10"/>
      <c r="E41" s="10"/>
      <c r="F41" s="10"/>
    </row>
    <row r="50" spans="1:9">
      <c r="A50" s="11" t="s">
        <v>42</v>
      </c>
      <c r="B50" s="10">
        <v>1</v>
      </c>
      <c r="C50" s="10"/>
      <c r="D50" s="10"/>
      <c r="E50" s="10"/>
      <c r="F50" s="10"/>
      <c r="G50" s="10"/>
      <c r="H50" s="10"/>
      <c r="I50" s="10"/>
    </row>
    <row r="51" spans="1:9">
      <c r="A51" s="11" t="s">
        <v>43</v>
      </c>
      <c r="B51" s="10">
        <v>4</v>
      </c>
      <c r="C51" s="10"/>
      <c r="D51" s="10"/>
      <c r="E51" s="10"/>
      <c r="F51" s="10"/>
      <c r="G51" s="10"/>
      <c r="H51" s="10"/>
      <c r="I51" s="10"/>
    </row>
    <row r="52" spans="1:9">
      <c r="A52" s="11" t="s">
        <v>44</v>
      </c>
      <c r="B52" s="10">
        <v>0.05</v>
      </c>
      <c r="C52" s="10"/>
      <c r="D52" s="10"/>
      <c r="E52" s="10"/>
      <c r="F52" s="10"/>
      <c r="G52" s="10"/>
      <c r="H52" s="10"/>
      <c r="I52" s="10"/>
    </row>
    <row r="53" spans="1:9">
      <c r="A53" s="11"/>
      <c r="B53" s="10"/>
      <c r="C53" s="10"/>
      <c r="D53" s="10"/>
      <c r="E53" s="10"/>
      <c r="F53" s="10"/>
      <c r="G53" s="10"/>
      <c r="H53" s="10"/>
      <c r="I53" s="10"/>
    </row>
    <row r="54" spans="1:9">
      <c r="A54" s="11" t="s">
        <v>73</v>
      </c>
      <c r="B54" s="10" t="s">
        <v>46</v>
      </c>
      <c r="C54" s="10" t="s">
        <v>48</v>
      </c>
      <c r="D54" s="10" t="s">
        <v>49</v>
      </c>
      <c r="E54" s="10" t="s">
        <v>50</v>
      </c>
      <c r="F54" s="10" t="s">
        <v>51</v>
      </c>
      <c r="G54" s="10"/>
      <c r="H54" s="10"/>
      <c r="I54" s="10"/>
    </row>
    <row r="55" spans="1:9">
      <c r="A55" s="11" t="s">
        <v>74</v>
      </c>
      <c r="B55" s="10">
        <v>5.8430000000000003E-2</v>
      </c>
      <c r="C55" s="10" t="s">
        <v>27</v>
      </c>
      <c r="D55" s="10" t="s">
        <v>25</v>
      </c>
      <c r="E55" s="10">
        <v>0.18759999999999999</v>
      </c>
      <c r="F55" s="10" t="s">
        <v>54</v>
      </c>
      <c r="G55" s="10" t="s">
        <v>75</v>
      </c>
      <c r="H55" s="10"/>
      <c r="I55" s="10"/>
    </row>
    <row r="56" spans="1:9">
      <c r="A56" s="11" t="s">
        <v>76</v>
      </c>
      <c r="B56" s="10">
        <v>-0.84140000000000004</v>
      </c>
      <c r="C56" s="10" t="s">
        <v>20</v>
      </c>
      <c r="D56" s="10" t="s">
        <v>18</v>
      </c>
      <c r="E56" s="10" t="s">
        <v>16</v>
      </c>
      <c r="F56" s="10" t="s">
        <v>57</v>
      </c>
      <c r="G56" s="10" t="s">
        <v>77</v>
      </c>
      <c r="H56" s="10"/>
      <c r="I56" s="10"/>
    </row>
    <row r="57" spans="1:9">
      <c r="A57" s="11" t="s">
        <v>78</v>
      </c>
      <c r="B57" s="10">
        <v>3.5060000000000001E-2</v>
      </c>
      <c r="C57" s="10" t="s">
        <v>27</v>
      </c>
      <c r="D57" s="10" t="s">
        <v>25</v>
      </c>
      <c r="E57" s="10">
        <v>0.30030000000000001</v>
      </c>
      <c r="F57" s="10" t="s">
        <v>59</v>
      </c>
      <c r="G57" s="10" t="s">
        <v>79</v>
      </c>
      <c r="H57" s="10"/>
      <c r="I57" s="10"/>
    </row>
    <row r="58" spans="1:9">
      <c r="A58" s="11" t="s">
        <v>80</v>
      </c>
      <c r="B58" s="10">
        <v>-0.37230000000000002</v>
      </c>
      <c r="C58" s="10" t="s">
        <v>20</v>
      </c>
      <c r="D58" s="10" t="s">
        <v>18</v>
      </c>
      <c r="E58" s="10" t="s">
        <v>16</v>
      </c>
      <c r="F58" s="10" t="s">
        <v>62</v>
      </c>
      <c r="G58" s="10" t="s">
        <v>81</v>
      </c>
      <c r="H58" s="10"/>
      <c r="I58" s="10"/>
    </row>
    <row r="59" spans="1:9">
      <c r="A59" s="11"/>
      <c r="B59" s="10"/>
      <c r="C59" s="10"/>
      <c r="D59" s="10"/>
      <c r="E59" s="10"/>
      <c r="F59" s="10"/>
      <c r="G59" s="10"/>
      <c r="H59" s="10"/>
      <c r="I59" s="10"/>
    </row>
    <row r="60" spans="1:9">
      <c r="A60" s="11" t="s">
        <v>63</v>
      </c>
      <c r="B60" s="10" t="s">
        <v>64</v>
      </c>
      <c r="C60" s="10" t="s">
        <v>65</v>
      </c>
      <c r="D60" s="10" t="s">
        <v>46</v>
      </c>
      <c r="E60" s="10" t="s">
        <v>66</v>
      </c>
      <c r="F60" s="10" t="s">
        <v>67</v>
      </c>
      <c r="G60" s="10" t="s">
        <v>68</v>
      </c>
      <c r="H60" s="10" t="s">
        <v>82</v>
      </c>
      <c r="I60" s="10" t="s">
        <v>32</v>
      </c>
    </row>
    <row r="61" spans="1:9">
      <c r="A61" s="11" t="s">
        <v>74</v>
      </c>
      <c r="B61" s="10">
        <v>0.15859999999999999</v>
      </c>
      <c r="C61" s="10">
        <v>0.1002</v>
      </c>
      <c r="D61" s="10">
        <v>5.8430000000000003E-2</v>
      </c>
      <c r="E61" s="10">
        <v>3.2099999999999997E-2</v>
      </c>
      <c r="F61" s="10">
        <v>3</v>
      </c>
      <c r="G61" s="10">
        <v>3</v>
      </c>
      <c r="H61" s="10">
        <v>1.821</v>
      </c>
      <c r="I61" s="10">
        <v>10</v>
      </c>
    </row>
    <row r="62" spans="1:9">
      <c r="A62" s="11" t="s">
        <v>76</v>
      </c>
      <c r="B62" s="10">
        <v>0.15859999999999999</v>
      </c>
      <c r="C62" s="10">
        <v>1</v>
      </c>
      <c r="D62" s="10">
        <v>-0.84140000000000004</v>
      </c>
      <c r="E62" s="10">
        <v>3.2099999999999997E-2</v>
      </c>
      <c r="F62" s="10">
        <v>3</v>
      </c>
      <c r="G62" s="10">
        <v>3</v>
      </c>
      <c r="H62" s="10">
        <v>26.22</v>
      </c>
      <c r="I62" s="10">
        <v>10</v>
      </c>
    </row>
    <row r="63" spans="1:9">
      <c r="A63" s="11" t="s">
        <v>78</v>
      </c>
      <c r="B63" s="10">
        <v>0.15859999999999999</v>
      </c>
      <c r="C63" s="10">
        <v>0.1235</v>
      </c>
      <c r="D63" s="10">
        <v>3.5060000000000001E-2</v>
      </c>
      <c r="E63" s="10">
        <v>3.2099999999999997E-2</v>
      </c>
      <c r="F63" s="10">
        <v>3</v>
      </c>
      <c r="G63" s="10">
        <v>3</v>
      </c>
      <c r="H63" s="10">
        <v>1.0920000000000001</v>
      </c>
      <c r="I63" s="10">
        <v>10</v>
      </c>
    </row>
    <row r="64" spans="1:9">
      <c r="A64" s="11" t="s">
        <v>80</v>
      </c>
      <c r="B64" s="10">
        <v>0.15859999999999999</v>
      </c>
      <c r="C64" s="10">
        <v>0.53090000000000004</v>
      </c>
      <c r="D64" s="10">
        <v>-0.37230000000000002</v>
      </c>
      <c r="E64" s="10">
        <v>3.2099999999999997E-2</v>
      </c>
      <c r="F64" s="10">
        <v>3</v>
      </c>
      <c r="G64" s="10">
        <v>3</v>
      </c>
      <c r="H64" s="10">
        <v>11.6</v>
      </c>
      <c r="I64" s="10">
        <v>10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4FE4-9649-9140-8B78-AA6341BCE022}">
  <dimension ref="A1:G13"/>
  <sheetViews>
    <sheetView workbookViewId="0">
      <selection activeCell="B1" sqref="B1:B4"/>
    </sheetView>
  </sheetViews>
  <sheetFormatPr baseColWidth="10" defaultRowHeight="24"/>
  <cols>
    <col min="1" max="1" width="20" style="12" bestFit="1" customWidth="1"/>
    <col min="2" max="3" width="14.42578125" style="12" bestFit="1" customWidth="1"/>
    <col min="4" max="5" width="20" style="12" bestFit="1" customWidth="1"/>
    <col min="6" max="6" width="14.42578125" style="12" bestFit="1" customWidth="1"/>
    <col min="7" max="7" width="16.140625" style="12" bestFit="1" customWidth="1"/>
    <col min="8" max="16384" width="10.7109375" style="12"/>
  </cols>
  <sheetData>
    <row r="1" spans="1:7">
      <c r="A1" s="9" t="s">
        <v>424</v>
      </c>
      <c r="B1" s="3" t="s">
        <v>507</v>
      </c>
      <c r="C1" s="11" t="s">
        <v>95</v>
      </c>
      <c r="D1" s="11" t="s">
        <v>3</v>
      </c>
      <c r="E1" s="11" t="s">
        <v>418</v>
      </c>
      <c r="F1" s="11" t="s">
        <v>4</v>
      </c>
      <c r="G1" s="11" t="s">
        <v>5</v>
      </c>
    </row>
    <row r="2" spans="1:7">
      <c r="A2" s="92" t="s">
        <v>91</v>
      </c>
      <c r="B2" s="3" t="s">
        <v>504</v>
      </c>
      <c r="C2" s="10">
        <v>0</v>
      </c>
      <c r="D2" s="10">
        <v>12.98363896</v>
      </c>
      <c r="E2" s="10">
        <v>0</v>
      </c>
      <c r="F2" s="10">
        <v>0</v>
      </c>
      <c r="G2" s="10">
        <v>5.0646382320000001</v>
      </c>
    </row>
    <row r="3" spans="1:7">
      <c r="A3" s="92"/>
      <c r="B3" s="3" t="s">
        <v>505</v>
      </c>
      <c r="C3" s="10">
        <v>0</v>
      </c>
      <c r="D3" s="10">
        <v>13.05794</v>
      </c>
      <c r="E3" s="10">
        <v>0</v>
      </c>
      <c r="F3" s="10">
        <v>0</v>
      </c>
      <c r="G3" s="10">
        <v>5.975822</v>
      </c>
    </row>
    <row r="4" spans="1:7">
      <c r="A4" s="92"/>
      <c r="B4" s="3" t="s">
        <v>506</v>
      </c>
      <c r="C4" s="10">
        <v>9.8689999999999993E-3</v>
      </c>
      <c r="D4" s="10">
        <v>12.764889999999999</v>
      </c>
      <c r="E4" s="10">
        <v>0</v>
      </c>
      <c r="F4" s="10">
        <v>0</v>
      </c>
      <c r="G4" s="10">
        <v>5.4067489999999996</v>
      </c>
    </row>
    <row r="5" spans="1:7">
      <c r="A5" s="92" t="s">
        <v>92</v>
      </c>
      <c r="B5" s="3" t="s">
        <v>504</v>
      </c>
      <c r="C5" s="10">
        <v>0</v>
      </c>
      <c r="D5" s="10">
        <v>18.28264171</v>
      </c>
      <c r="E5" s="10">
        <v>0</v>
      </c>
      <c r="F5" s="10">
        <v>0</v>
      </c>
      <c r="G5" s="10">
        <v>7.6994835850000003</v>
      </c>
    </row>
    <row r="6" spans="1:7">
      <c r="A6" s="92"/>
      <c r="B6" s="3" t="s">
        <v>505</v>
      </c>
      <c r="C6" s="10">
        <v>0</v>
      </c>
      <c r="D6" s="10">
        <v>18.70298</v>
      </c>
      <c r="E6" s="10">
        <v>0</v>
      </c>
      <c r="F6" s="10">
        <v>0</v>
      </c>
      <c r="G6" s="10">
        <v>5.0916079999999999</v>
      </c>
    </row>
    <row r="7" spans="1:7">
      <c r="A7" s="92"/>
      <c r="B7" s="3" t="s">
        <v>506</v>
      </c>
      <c r="C7" s="10">
        <v>0</v>
      </c>
      <c r="D7" s="10">
        <v>20.366759999999999</v>
      </c>
      <c r="E7" s="10">
        <v>0</v>
      </c>
      <c r="F7" s="10">
        <v>0</v>
      </c>
      <c r="G7" s="10">
        <v>6.4565130000000002</v>
      </c>
    </row>
    <row r="8" spans="1:7">
      <c r="A8" s="92" t="s">
        <v>93</v>
      </c>
      <c r="B8" s="3" t="s">
        <v>504</v>
      </c>
      <c r="C8" s="10">
        <v>0</v>
      </c>
      <c r="D8" s="10">
        <v>18.760229070000001</v>
      </c>
      <c r="E8" s="10">
        <v>0</v>
      </c>
      <c r="F8" s="10">
        <v>0</v>
      </c>
      <c r="G8" s="10">
        <v>6.4233639399999998</v>
      </c>
    </row>
    <row r="9" spans="1:7">
      <c r="A9" s="92"/>
      <c r="B9" s="3" t="s">
        <v>505</v>
      </c>
      <c r="C9" s="10">
        <v>0</v>
      </c>
      <c r="D9" s="10">
        <v>18.241540000000001</v>
      </c>
      <c r="E9" s="10">
        <v>0</v>
      </c>
      <c r="F9" s="10">
        <v>0</v>
      </c>
      <c r="G9" s="10">
        <v>7.3037979999999996</v>
      </c>
    </row>
    <row r="10" spans="1:7">
      <c r="A10" s="92"/>
      <c r="B10" s="3" t="s">
        <v>506</v>
      </c>
      <c r="C10" s="10">
        <v>0</v>
      </c>
      <c r="D10" s="10">
        <v>21.699010000000001</v>
      </c>
      <c r="E10" s="10">
        <v>0</v>
      </c>
      <c r="F10" s="10">
        <v>0</v>
      </c>
      <c r="G10" s="10">
        <v>6.782978</v>
      </c>
    </row>
    <row r="11" spans="1:7">
      <c r="A11" s="92" t="s">
        <v>94</v>
      </c>
      <c r="B11" s="3" t="s">
        <v>504</v>
      </c>
      <c r="C11" s="10">
        <v>4.2834190000000001E-3</v>
      </c>
      <c r="D11" s="10">
        <v>19.0729279</v>
      </c>
      <c r="E11" s="10">
        <v>0.63380415700000003</v>
      </c>
      <c r="F11" s="10">
        <v>3.6948673000000001E-2</v>
      </c>
      <c r="G11" s="10">
        <v>5.6328859250000001</v>
      </c>
    </row>
    <row r="12" spans="1:7">
      <c r="A12" s="92"/>
      <c r="B12" s="3" t="s">
        <v>505</v>
      </c>
      <c r="C12" s="10">
        <v>0</v>
      </c>
      <c r="D12" s="10">
        <v>21.057469999999999</v>
      </c>
      <c r="E12" s="10">
        <v>0.85114800000000002</v>
      </c>
      <c r="F12" s="10">
        <v>8.8009999999999998E-3</v>
      </c>
      <c r="G12" s="10">
        <v>6.5873660000000003</v>
      </c>
    </row>
    <row r="13" spans="1:7">
      <c r="A13" s="92"/>
      <c r="B13" s="3" t="s">
        <v>506</v>
      </c>
      <c r="C13" s="10">
        <v>0</v>
      </c>
      <c r="D13" s="10">
        <v>20.20579</v>
      </c>
      <c r="E13" s="10">
        <v>0.84336800000000001</v>
      </c>
      <c r="F13" s="10">
        <v>4.0800000000000003E-3</v>
      </c>
      <c r="G13" s="10">
        <v>7.4680390000000001</v>
      </c>
    </row>
  </sheetData>
  <mergeCells count="4">
    <mergeCell ref="A5:A7"/>
    <mergeCell ref="A8:A10"/>
    <mergeCell ref="A11:A13"/>
    <mergeCell ref="A2:A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E200D-4324-794A-ACF6-40A204AC1B52}">
  <dimension ref="A1:H7"/>
  <sheetViews>
    <sheetView workbookViewId="0">
      <selection activeCell="B5" sqref="B5:B7"/>
    </sheetView>
  </sheetViews>
  <sheetFormatPr baseColWidth="10" defaultRowHeight="20"/>
  <cols>
    <col min="1" max="1" width="20" bestFit="1" customWidth="1"/>
    <col min="3" max="3" width="13.28515625" bestFit="1" customWidth="1"/>
    <col min="4" max="4" width="13.5703125" bestFit="1" customWidth="1"/>
    <col min="5" max="5" width="20" bestFit="1" customWidth="1"/>
    <col min="6" max="6" width="14.140625" bestFit="1" customWidth="1"/>
    <col min="7" max="7" width="16.140625" bestFit="1" customWidth="1"/>
  </cols>
  <sheetData>
    <row r="1" spans="1:8">
      <c r="A1" s="9"/>
      <c r="B1" s="3" t="s">
        <v>507</v>
      </c>
      <c r="C1" s="11" t="s">
        <v>2</v>
      </c>
      <c r="D1" s="11" t="s">
        <v>3</v>
      </c>
      <c r="E1" s="11" t="s">
        <v>418</v>
      </c>
      <c r="F1" s="11" t="s">
        <v>4</v>
      </c>
      <c r="G1" s="11" t="s">
        <v>5</v>
      </c>
      <c r="H1" s="8"/>
    </row>
    <row r="2" spans="1:8">
      <c r="A2" s="92" t="s">
        <v>419</v>
      </c>
      <c r="B2" s="3" t="s">
        <v>504</v>
      </c>
      <c r="C2" s="10">
        <v>0.11257623</v>
      </c>
      <c r="D2" s="10">
        <v>0.11949572999999999</v>
      </c>
      <c r="E2" s="10">
        <v>9.5293260000000005E-2</v>
      </c>
      <c r="F2" s="10">
        <v>0.1197169</v>
      </c>
      <c r="G2" s="10">
        <v>0.14354022</v>
      </c>
    </row>
    <row r="3" spans="1:8">
      <c r="A3" s="92"/>
      <c r="B3" s="3" t="s">
        <v>505</v>
      </c>
      <c r="C3" s="10">
        <v>0.15188154000000001</v>
      </c>
      <c r="D3" s="10">
        <v>0.12306607</v>
      </c>
      <c r="E3" s="10">
        <v>8.1327869999999997E-2</v>
      </c>
      <c r="F3" s="10">
        <v>0.11541986</v>
      </c>
      <c r="G3" s="10">
        <v>0.12170744</v>
      </c>
    </row>
    <row r="4" spans="1:8">
      <c r="A4" s="92"/>
      <c r="B4" s="3" t="s">
        <v>506</v>
      </c>
      <c r="C4" s="10">
        <v>0.22467851</v>
      </c>
      <c r="D4" s="10">
        <v>0.11238665</v>
      </c>
      <c r="E4" s="10">
        <v>0.10398214</v>
      </c>
      <c r="F4" s="10">
        <v>0.12151787</v>
      </c>
      <c r="G4" s="10">
        <v>0.13203930999999999</v>
      </c>
    </row>
    <row r="5" spans="1:8">
      <c r="A5" s="92" t="s">
        <v>96</v>
      </c>
      <c r="B5" s="3" t="s">
        <v>504</v>
      </c>
      <c r="C5" s="10">
        <v>0.1189586</v>
      </c>
      <c r="D5" s="10">
        <v>0.93874606000000005</v>
      </c>
      <c r="E5" s="10">
        <v>0.25415749999999998</v>
      </c>
      <c r="F5" s="10">
        <v>1.1020969199999999</v>
      </c>
      <c r="G5" s="10">
        <v>0.93568125999999996</v>
      </c>
    </row>
    <row r="6" spans="1:8">
      <c r="A6" s="92"/>
      <c r="B6" s="3" t="s">
        <v>505</v>
      </c>
      <c r="C6" s="10">
        <v>9.6588690000000005E-2</v>
      </c>
      <c r="D6" s="10">
        <v>1.0162192299999999</v>
      </c>
      <c r="E6" s="10">
        <v>0.19614740999999999</v>
      </c>
      <c r="F6" s="10">
        <v>1.23100823</v>
      </c>
      <c r="G6" s="10">
        <v>1.0292051499999999</v>
      </c>
    </row>
    <row r="7" spans="1:8">
      <c r="A7" s="92"/>
      <c r="B7" s="3" t="s">
        <v>506</v>
      </c>
      <c r="C7" s="10">
        <v>7.8452640000000004E-2</v>
      </c>
      <c r="D7" s="10">
        <v>1.0450347</v>
      </c>
      <c r="E7" s="10">
        <v>0.25109269000000001</v>
      </c>
      <c r="F7" s="10">
        <v>1.03208038</v>
      </c>
      <c r="G7" s="10">
        <v>0.93034154999999996</v>
      </c>
    </row>
  </sheetData>
  <mergeCells count="2">
    <mergeCell ref="A2:A4"/>
    <mergeCell ref="A5:A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834B-7CA3-2148-98C8-8D9A65025B35}">
  <dimension ref="A1:L32"/>
  <sheetViews>
    <sheetView zoomScale="63" workbookViewId="0">
      <selection activeCell="G21" sqref="G21:G22"/>
    </sheetView>
  </sheetViews>
  <sheetFormatPr baseColWidth="10" defaultRowHeight="20"/>
  <cols>
    <col min="1" max="1" width="10.7109375" style="8"/>
    <col min="7" max="7" width="10.7109375" style="8"/>
  </cols>
  <sheetData>
    <row r="1" spans="1:8">
      <c r="A1" s="8" t="s">
        <v>508</v>
      </c>
    </row>
    <row r="2" spans="1:8">
      <c r="A2" s="8" t="s">
        <v>0</v>
      </c>
    </row>
    <row r="6" spans="1:8">
      <c r="G6" s="13">
        <v>75</v>
      </c>
    </row>
    <row r="7" spans="1:8">
      <c r="G7" s="13">
        <v>50</v>
      </c>
    </row>
    <row r="8" spans="1:8">
      <c r="G8" s="13">
        <v>37</v>
      </c>
    </row>
    <row r="9" spans="1:8">
      <c r="G9" s="13">
        <v>25</v>
      </c>
    </row>
    <row r="10" spans="1:8">
      <c r="G10" s="13">
        <v>20</v>
      </c>
    </row>
    <row r="11" spans="1:8">
      <c r="G11" s="13" t="s">
        <v>728</v>
      </c>
    </row>
    <row r="13" spans="1:8">
      <c r="H13" s="2"/>
    </row>
    <row r="17" spans="1:12">
      <c r="A17" s="8" t="s">
        <v>1</v>
      </c>
    </row>
    <row r="20" spans="1:12">
      <c r="G20" s="13">
        <v>75</v>
      </c>
    </row>
    <row r="21" spans="1:12">
      <c r="G21" s="13">
        <v>50</v>
      </c>
    </row>
    <row r="22" spans="1:12">
      <c r="G22" s="13">
        <v>37</v>
      </c>
    </row>
    <row r="23" spans="1:12">
      <c r="G23" s="13">
        <v>25</v>
      </c>
    </row>
    <row r="24" spans="1:12">
      <c r="G24" s="13">
        <v>20</v>
      </c>
    </row>
    <row r="25" spans="1:12">
      <c r="G25" s="13">
        <v>15</v>
      </c>
    </row>
    <row r="26" spans="1:12">
      <c r="G26" s="13">
        <v>10</v>
      </c>
    </row>
    <row r="27" spans="1:12">
      <c r="G27" s="13" t="s">
        <v>728</v>
      </c>
    </row>
    <row r="32" spans="1:12">
      <c r="B32" s="93" t="s">
        <v>420</v>
      </c>
      <c r="C32" s="94"/>
      <c r="D32" s="94"/>
      <c r="E32" s="94"/>
      <c r="F32" s="95"/>
      <c r="H32" s="93" t="s">
        <v>502</v>
      </c>
      <c r="I32" s="94"/>
      <c r="J32" s="94"/>
      <c r="K32" s="94"/>
      <c r="L32" s="95"/>
    </row>
  </sheetData>
  <mergeCells count="2">
    <mergeCell ref="B32:F32"/>
    <mergeCell ref="H32:L32"/>
  </mergeCells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3ACEF-208C-6B41-817E-4E5EF4CB1907}">
  <dimension ref="A1:Y151"/>
  <sheetViews>
    <sheetView zoomScale="65" workbookViewId="0">
      <selection activeCell="E11" sqref="E11"/>
    </sheetView>
  </sheetViews>
  <sheetFormatPr baseColWidth="10" defaultRowHeight="18"/>
  <cols>
    <col min="1" max="1" width="15.5703125" style="8" bestFit="1" customWidth="1"/>
    <col min="2" max="2" width="10.7109375" style="8"/>
    <col min="3" max="3" width="13.28515625" style="8" bestFit="1" customWidth="1"/>
    <col min="4" max="4" width="19.7109375" style="8" bestFit="1" customWidth="1"/>
    <col min="5" max="5" width="33.7109375" style="8" bestFit="1" customWidth="1"/>
    <col min="6" max="11" width="10.7109375" style="8"/>
    <col min="12" max="13" width="13.28515625" style="8" bestFit="1" customWidth="1"/>
    <col min="14" max="16384" width="10.7109375" style="8"/>
  </cols>
  <sheetData>
    <row r="1" spans="1:25">
      <c r="F1" s="93" t="s">
        <v>421</v>
      </c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5"/>
    </row>
    <row r="2" spans="1:25">
      <c r="A2" s="9" t="s">
        <v>424</v>
      </c>
      <c r="B2" s="8" t="s">
        <v>507</v>
      </c>
      <c r="C2" s="11" t="s">
        <v>95</v>
      </c>
      <c r="D2" s="11" t="s">
        <v>97</v>
      </c>
      <c r="E2" s="11" t="s">
        <v>98</v>
      </c>
      <c r="F2" s="11" t="s">
        <v>99</v>
      </c>
      <c r="G2" s="11" t="s">
        <v>14</v>
      </c>
      <c r="H2" s="11" t="s">
        <v>100</v>
      </c>
      <c r="I2" s="11" t="s">
        <v>101</v>
      </c>
      <c r="J2" s="11" t="s">
        <v>102</v>
      </c>
      <c r="K2" s="11" t="s">
        <v>103</v>
      </c>
      <c r="L2" s="11" t="s">
        <v>422</v>
      </c>
      <c r="M2" s="11" t="s">
        <v>423</v>
      </c>
      <c r="N2" s="11" t="s">
        <v>104</v>
      </c>
      <c r="O2" s="11" t="s">
        <v>105</v>
      </c>
      <c r="P2" s="11" t="s">
        <v>106</v>
      </c>
      <c r="Q2" s="11" t="s">
        <v>107</v>
      </c>
      <c r="R2" s="11" t="s">
        <v>54</v>
      </c>
      <c r="S2" s="11" t="s">
        <v>108</v>
      </c>
      <c r="T2" s="11" t="s">
        <v>62</v>
      </c>
      <c r="U2" s="11" t="s">
        <v>109</v>
      </c>
      <c r="V2" s="11" t="s">
        <v>110</v>
      </c>
      <c r="W2" s="11" t="s">
        <v>111</v>
      </c>
      <c r="X2" s="11" t="s">
        <v>59</v>
      </c>
      <c r="Y2" s="11" t="s">
        <v>112</v>
      </c>
    </row>
    <row r="3" spans="1:25">
      <c r="A3" s="92" t="s">
        <v>92</v>
      </c>
      <c r="B3" s="75" t="s">
        <v>503</v>
      </c>
      <c r="C3" s="10">
        <v>0.14732497</v>
      </c>
      <c r="D3" s="10">
        <v>1.0527373600000001</v>
      </c>
      <c r="E3" s="10">
        <v>0.14734953000000001</v>
      </c>
      <c r="F3" s="10">
        <v>0.16761519999999999</v>
      </c>
      <c r="G3" s="10">
        <v>0.15888953</v>
      </c>
      <c r="H3" s="10">
        <v>0.17670976999999999</v>
      </c>
      <c r="I3" s="10">
        <v>0.17293159999999999</v>
      </c>
      <c r="J3" s="10">
        <v>0.15980764</v>
      </c>
      <c r="K3" s="10">
        <v>0.17029543999999999</v>
      </c>
      <c r="L3" s="10">
        <v>0.18092241000000001</v>
      </c>
      <c r="M3" s="10">
        <v>0.59322459999999999</v>
      </c>
      <c r="N3" s="10">
        <v>0.22591427</v>
      </c>
      <c r="O3" s="10">
        <v>0.15121546</v>
      </c>
      <c r="P3" s="10">
        <v>0.16847514</v>
      </c>
      <c r="Q3" s="10">
        <v>0.19285701999999999</v>
      </c>
      <c r="R3" s="10">
        <v>0.16251841</v>
      </c>
      <c r="S3" s="10">
        <v>0.16506603</v>
      </c>
      <c r="T3" s="10">
        <v>0.14568703</v>
      </c>
      <c r="U3" s="10">
        <v>0.18368859000000001</v>
      </c>
      <c r="V3" s="10">
        <v>0.15034992</v>
      </c>
      <c r="W3" s="10">
        <v>0.15710134000000001</v>
      </c>
      <c r="X3" s="10">
        <v>0.15093421000000001</v>
      </c>
      <c r="Y3" s="10">
        <v>0.16208302999999999</v>
      </c>
    </row>
    <row r="4" spans="1:25">
      <c r="A4" s="92"/>
      <c r="B4" s="75" t="s">
        <v>505</v>
      </c>
      <c r="C4" s="10">
        <v>0.16445371</v>
      </c>
      <c r="D4" s="10">
        <v>1.0187876</v>
      </c>
      <c r="E4" s="10">
        <v>0.15753828</v>
      </c>
      <c r="F4" s="10">
        <v>0.15493957999999999</v>
      </c>
      <c r="G4" s="10">
        <v>0.15934111000000001</v>
      </c>
      <c r="H4" s="10">
        <v>0.17443975</v>
      </c>
      <c r="I4" s="10">
        <v>0.22431346999999999</v>
      </c>
      <c r="J4" s="10">
        <v>0.15990441999999999</v>
      </c>
      <c r="K4" s="10">
        <v>0.18470586</v>
      </c>
      <c r="L4" s="10">
        <v>0.17331895</v>
      </c>
      <c r="M4" s="10">
        <v>0.58048414000000004</v>
      </c>
      <c r="N4" s="10">
        <v>0.15249219</v>
      </c>
      <c r="O4" s="10">
        <v>0.15342173000000001</v>
      </c>
      <c r="P4" s="10">
        <v>0.15648661</v>
      </c>
      <c r="Q4" s="10">
        <v>0.15920978999999999</v>
      </c>
      <c r="R4" s="10">
        <v>0.15587978999999999</v>
      </c>
      <c r="S4" s="10">
        <v>0.15924914000000001</v>
      </c>
      <c r="T4" s="10">
        <v>0.14785655</v>
      </c>
      <c r="U4" s="10">
        <v>0.14839469</v>
      </c>
      <c r="V4" s="10">
        <v>0.14891876000000001</v>
      </c>
      <c r="W4" s="10">
        <v>0.15787372999999999</v>
      </c>
      <c r="X4" s="10">
        <v>0.14911889</v>
      </c>
      <c r="Y4" s="10">
        <v>0.15208199</v>
      </c>
    </row>
    <row r="5" spans="1:25">
      <c r="A5" s="92"/>
      <c r="B5" s="75" t="s">
        <v>506</v>
      </c>
      <c r="C5" s="10">
        <v>0.15072969999999999</v>
      </c>
      <c r="D5" s="10">
        <v>0.92847504000000003</v>
      </c>
      <c r="E5" s="10">
        <v>0.15536738999999999</v>
      </c>
      <c r="F5" s="10">
        <v>0.15553897</v>
      </c>
      <c r="G5" s="10">
        <v>0.16363947000000001</v>
      </c>
      <c r="H5" s="10">
        <v>0.15197278</v>
      </c>
      <c r="I5" s="10">
        <v>0.15522248999999999</v>
      </c>
      <c r="J5" s="10">
        <v>0.16545890999999999</v>
      </c>
      <c r="K5" s="10">
        <v>0.15063082999999999</v>
      </c>
      <c r="L5" s="10">
        <v>0.15856118</v>
      </c>
      <c r="M5" s="10">
        <v>0.52202066999999996</v>
      </c>
      <c r="N5" s="10">
        <v>0.14726560999999999</v>
      </c>
      <c r="O5" s="10">
        <v>0.15427916999999999</v>
      </c>
      <c r="P5" s="10">
        <v>0.15863534000000001</v>
      </c>
      <c r="Q5" s="10">
        <v>0.15223690000000001</v>
      </c>
      <c r="R5" s="10">
        <v>0.16210421</v>
      </c>
      <c r="S5" s="10">
        <v>0.14883674</v>
      </c>
      <c r="T5" s="10">
        <v>0.14444339</v>
      </c>
      <c r="U5" s="10">
        <v>0.14957522000000001</v>
      </c>
      <c r="V5" s="10">
        <v>0.16070845</v>
      </c>
      <c r="W5" s="10">
        <v>0.15628038999999999</v>
      </c>
      <c r="X5" s="10">
        <v>0.15293224999999999</v>
      </c>
      <c r="Y5" s="10">
        <v>0.17557010000000001</v>
      </c>
    </row>
    <row r="6" spans="1:25">
      <c r="A6" s="92" t="s">
        <v>94</v>
      </c>
      <c r="B6" s="75" t="s">
        <v>503</v>
      </c>
      <c r="C6" s="10">
        <v>0.17876405000000001</v>
      </c>
      <c r="D6" s="10">
        <v>0.74097656000000001</v>
      </c>
      <c r="E6" s="10">
        <v>0.20657358000000001</v>
      </c>
      <c r="F6" s="10">
        <v>0.17523456000000001</v>
      </c>
      <c r="G6" s="10">
        <v>0.19405296</v>
      </c>
      <c r="H6" s="10">
        <v>0.19905523999999999</v>
      </c>
      <c r="I6" s="10">
        <v>0.26013947999999998</v>
      </c>
      <c r="J6" s="10">
        <v>0.18588568</v>
      </c>
      <c r="K6" s="10">
        <v>0.23610929999999999</v>
      </c>
      <c r="L6" s="10">
        <v>0.18296153000000001</v>
      </c>
      <c r="M6" s="10">
        <v>0.56095514999999996</v>
      </c>
      <c r="N6" s="10">
        <v>0.17111364000000001</v>
      </c>
      <c r="O6" s="10">
        <v>0.17978372000000001</v>
      </c>
      <c r="P6" s="10">
        <v>0.18158023000000001</v>
      </c>
      <c r="Q6" s="10">
        <v>0.19578582999999999</v>
      </c>
      <c r="R6" s="10">
        <v>0.19930871</v>
      </c>
      <c r="S6" s="10">
        <v>0.22332115999999999</v>
      </c>
      <c r="T6" s="10">
        <v>0.52279697999999997</v>
      </c>
      <c r="U6" s="10">
        <v>0.17919937</v>
      </c>
      <c r="V6" s="10">
        <v>0.17705519</v>
      </c>
      <c r="W6" s="10">
        <v>0.18588948</v>
      </c>
      <c r="X6" s="10">
        <v>0.18840854000000001</v>
      </c>
      <c r="Y6" s="10">
        <v>0.17381832999999999</v>
      </c>
    </row>
    <row r="7" spans="1:25">
      <c r="A7" s="92"/>
      <c r="B7" s="75" t="s">
        <v>505</v>
      </c>
      <c r="C7" s="10">
        <v>0.18627065000000001</v>
      </c>
      <c r="D7" s="10">
        <v>1.13503526</v>
      </c>
      <c r="E7" s="10">
        <v>0.20127908999999999</v>
      </c>
      <c r="F7" s="10">
        <v>0.18650191999999999</v>
      </c>
      <c r="G7" s="10">
        <v>0.21455049000000001</v>
      </c>
      <c r="H7" s="10">
        <v>0.18808078</v>
      </c>
      <c r="I7" s="10">
        <v>0.17838477999999999</v>
      </c>
      <c r="J7" s="10">
        <v>0.18210276</v>
      </c>
      <c r="K7" s="10">
        <v>0.17379512999999999</v>
      </c>
      <c r="L7" s="10">
        <v>0.19754163999999999</v>
      </c>
      <c r="M7" s="10">
        <v>0.76322743000000004</v>
      </c>
      <c r="N7" s="10">
        <v>0.17252708</v>
      </c>
      <c r="O7" s="10">
        <v>0.17764801</v>
      </c>
      <c r="P7" s="10">
        <v>0.18234612</v>
      </c>
      <c r="Q7" s="10">
        <v>0.18396651999999999</v>
      </c>
      <c r="R7" s="10">
        <v>0.18202566000000001</v>
      </c>
      <c r="S7" s="10">
        <v>0.21137128999999999</v>
      </c>
      <c r="T7" s="10">
        <v>0.16449470999999999</v>
      </c>
      <c r="U7" s="10">
        <v>0.16940396999999999</v>
      </c>
      <c r="V7" s="10">
        <v>0.17470498000000001</v>
      </c>
      <c r="W7" s="10">
        <v>0.17612833999999999</v>
      </c>
      <c r="X7" s="10">
        <v>0.1748103</v>
      </c>
      <c r="Y7" s="10">
        <v>0.1704917</v>
      </c>
    </row>
    <row r="8" spans="1:25">
      <c r="A8" s="92"/>
      <c r="B8" s="75" t="s">
        <v>506</v>
      </c>
      <c r="C8" s="10">
        <v>0.18724273999999999</v>
      </c>
      <c r="D8" s="10">
        <v>1.12398818</v>
      </c>
      <c r="E8" s="10">
        <v>0.19567683</v>
      </c>
      <c r="F8" s="10">
        <v>0.17549973999999999</v>
      </c>
      <c r="G8" s="10">
        <v>0.18937154</v>
      </c>
      <c r="H8" s="10">
        <v>0.18505519000000001</v>
      </c>
      <c r="I8" s="10">
        <v>0.17894669999999999</v>
      </c>
      <c r="J8" s="10">
        <v>0.18865082999999999</v>
      </c>
      <c r="K8" s="10">
        <v>0.17465530000000001</v>
      </c>
      <c r="L8" s="10">
        <v>0.18783240000000001</v>
      </c>
      <c r="M8" s="10">
        <v>0.46507322000000001</v>
      </c>
      <c r="N8" s="10">
        <v>0.17089815999999999</v>
      </c>
      <c r="O8" s="10">
        <v>0.16791755999999999</v>
      </c>
      <c r="P8" s="10">
        <v>0.17801502999999999</v>
      </c>
      <c r="Q8" s="10">
        <v>0.21948195000000001</v>
      </c>
      <c r="R8" s="10">
        <v>0.17494245</v>
      </c>
      <c r="S8" s="10">
        <v>0.19238081000000001</v>
      </c>
      <c r="T8" s="10">
        <v>0.16385139000000001</v>
      </c>
      <c r="U8" s="10">
        <v>0.17351764</v>
      </c>
      <c r="V8" s="10">
        <v>0.17207251000000001</v>
      </c>
      <c r="W8" s="10">
        <v>0.17449282999999999</v>
      </c>
      <c r="X8" s="10">
        <v>0.16681317000000001</v>
      </c>
      <c r="Y8" s="10">
        <v>0.19531551999999999</v>
      </c>
    </row>
    <row r="12" spans="1:25">
      <c r="A12" s="9"/>
      <c r="B12" s="9"/>
      <c r="C12" s="9"/>
      <c r="D12" s="9"/>
      <c r="E12" s="9"/>
      <c r="F12" s="9"/>
    </row>
    <row r="13" spans="1:25">
      <c r="A13" s="11" t="s">
        <v>9</v>
      </c>
      <c r="B13" s="10" t="s">
        <v>522</v>
      </c>
      <c r="C13" s="10"/>
      <c r="D13" s="10"/>
      <c r="E13" s="10"/>
      <c r="F13" s="10"/>
    </row>
    <row r="14" spans="1:25">
      <c r="A14" s="11"/>
      <c r="B14" s="10"/>
      <c r="C14" s="10"/>
      <c r="D14" s="10"/>
      <c r="E14" s="10"/>
      <c r="F14" s="10"/>
    </row>
    <row r="15" spans="1:25">
      <c r="A15" s="11" t="s">
        <v>523</v>
      </c>
      <c r="B15" s="10" t="s">
        <v>524</v>
      </c>
      <c r="C15" s="10"/>
      <c r="D15" s="10"/>
      <c r="E15" s="10"/>
      <c r="F15" s="10"/>
    </row>
    <row r="16" spans="1:25">
      <c r="A16" s="11" t="s">
        <v>44</v>
      </c>
      <c r="B16" s="10">
        <v>0.05</v>
      </c>
      <c r="C16" s="10"/>
      <c r="D16" s="10"/>
      <c r="E16" s="10"/>
      <c r="F16" s="10"/>
    </row>
    <row r="17" spans="1:6">
      <c r="A17" s="11"/>
      <c r="B17" s="10"/>
      <c r="C17" s="10"/>
      <c r="D17" s="10"/>
      <c r="E17" s="10"/>
      <c r="F17" s="10"/>
    </row>
    <row r="18" spans="1:6">
      <c r="A18" s="11" t="s">
        <v>525</v>
      </c>
      <c r="B18" s="10" t="s">
        <v>526</v>
      </c>
      <c r="C18" s="10" t="s">
        <v>15</v>
      </c>
      <c r="D18" s="10" t="s">
        <v>17</v>
      </c>
      <c r="E18" s="10" t="s">
        <v>527</v>
      </c>
      <c r="F18" s="10"/>
    </row>
    <row r="19" spans="1:6">
      <c r="A19" s="11" t="s">
        <v>528</v>
      </c>
      <c r="B19" s="10">
        <v>0.47099999999999997</v>
      </c>
      <c r="C19" s="10">
        <v>0.99490000000000001</v>
      </c>
      <c r="D19" s="10" t="s">
        <v>25</v>
      </c>
      <c r="E19" s="10" t="s">
        <v>27</v>
      </c>
      <c r="F19" s="10"/>
    </row>
    <row r="20" spans="1:6">
      <c r="A20" s="11" t="s">
        <v>529</v>
      </c>
      <c r="B20" s="10">
        <v>93.66</v>
      </c>
      <c r="C20" s="10" t="s">
        <v>16</v>
      </c>
      <c r="D20" s="10" t="s">
        <v>18</v>
      </c>
      <c r="E20" s="10" t="s">
        <v>20</v>
      </c>
      <c r="F20" s="10"/>
    </row>
    <row r="21" spans="1:6">
      <c r="A21" s="11" t="s">
        <v>530</v>
      </c>
      <c r="B21" s="10">
        <v>0.57469999999999999</v>
      </c>
      <c r="C21" s="10">
        <v>2.0999999999999999E-3</v>
      </c>
      <c r="D21" s="10" t="s">
        <v>210</v>
      </c>
      <c r="E21" s="10" t="s">
        <v>20</v>
      </c>
      <c r="F21" s="10"/>
    </row>
    <row r="22" spans="1:6">
      <c r="A22" s="11"/>
      <c r="B22" s="10"/>
      <c r="C22" s="10"/>
      <c r="D22" s="10"/>
      <c r="E22" s="10"/>
      <c r="F22" s="10"/>
    </row>
    <row r="23" spans="1:6">
      <c r="A23" s="11" t="s">
        <v>30</v>
      </c>
      <c r="B23" s="10" t="s">
        <v>31</v>
      </c>
      <c r="C23" s="10" t="s">
        <v>32</v>
      </c>
      <c r="D23" s="10" t="s">
        <v>33</v>
      </c>
      <c r="E23" s="10" t="s">
        <v>23</v>
      </c>
      <c r="F23" s="10" t="s">
        <v>15</v>
      </c>
    </row>
    <row r="24" spans="1:6">
      <c r="A24" s="11" t="s">
        <v>528</v>
      </c>
      <c r="B24" s="10">
        <v>2.351E-2</v>
      </c>
      <c r="C24" s="10">
        <v>22</v>
      </c>
      <c r="D24" s="10">
        <v>1.0690000000000001E-3</v>
      </c>
      <c r="E24" s="10" t="s">
        <v>531</v>
      </c>
      <c r="F24" s="10" t="s">
        <v>532</v>
      </c>
    </row>
    <row r="25" spans="1:6">
      <c r="A25" s="11" t="s">
        <v>529</v>
      </c>
      <c r="B25" s="10">
        <v>4.6749999999999998</v>
      </c>
      <c r="C25" s="10">
        <v>22</v>
      </c>
      <c r="D25" s="10">
        <v>0.21249999999999999</v>
      </c>
      <c r="E25" s="10" t="s">
        <v>533</v>
      </c>
      <c r="F25" s="10" t="s">
        <v>36</v>
      </c>
    </row>
    <row r="26" spans="1:6">
      <c r="A26" s="11" t="s">
        <v>530</v>
      </c>
      <c r="B26" s="10">
        <v>2.869E-2</v>
      </c>
      <c r="C26" s="10">
        <v>1</v>
      </c>
      <c r="D26" s="10">
        <v>2.869E-2</v>
      </c>
      <c r="E26" s="10" t="s">
        <v>534</v>
      </c>
      <c r="F26" s="10" t="s">
        <v>535</v>
      </c>
    </row>
    <row r="27" spans="1:6">
      <c r="A27" s="11" t="s">
        <v>536</v>
      </c>
      <c r="B27" s="10">
        <v>0.26440000000000002</v>
      </c>
      <c r="C27" s="10">
        <v>92</v>
      </c>
      <c r="D27" s="10">
        <v>2.8730000000000001E-3</v>
      </c>
      <c r="E27" s="10"/>
      <c r="F27" s="10"/>
    </row>
    <row r="28" spans="1:6">
      <c r="A28" s="11"/>
      <c r="B28" s="10"/>
      <c r="C28" s="10"/>
      <c r="D28" s="10"/>
      <c r="E28" s="10"/>
      <c r="F28" s="10"/>
    </row>
    <row r="29" spans="1:6">
      <c r="A29" s="11" t="s">
        <v>537</v>
      </c>
      <c r="B29" s="10"/>
      <c r="C29" s="10"/>
      <c r="D29" s="10"/>
      <c r="E29" s="10"/>
      <c r="F29" s="10"/>
    </row>
    <row r="30" spans="1:6">
      <c r="A30" s="11" t="s">
        <v>538</v>
      </c>
      <c r="B30" s="10">
        <v>0.21529999999999999</v>
      </c>
      <c r="C30" s="10"/>
      <c r="D30" s="10"/>
      <c r="E30" s="10"/>
      <c r="F30" s="10"/>
    </row>
    <row r="31" spans="1:6">
      <c r="A31" s="11" t="s">
        <v>539</v>
      </c>
      <c r="B31" s="10">
        <v>0.2442</v>
      </c>
      <c r="C31" s="10"/>
      <c r="D31" s="10"/>
      <c r="E31" s="10"/>
      <c r="F31" s="10"/>
    </row>
    <row r="32" spans="1:6">
      <c r="A32" s="11" t="s">
        <v>540</v>
      </c>
      <c r="B32" s="10">
        <v>-2.8840000000000001E-2</v>
      </c>
      <c r="C32" s="10"/>
      <c r="D32" s="10"/>
      <c r="E32" s="10"/>
      <c r="F32" s="10"/>
    </row>
    <row r="33" spans="1:9">
      <c r="A33" s="11" t="s">
        <v>541</v>
      </c>
      <c r="B33" s="10">
        <v>9.1260000000000004E-3</v>
      </c>
      <c r="C33" s="10"/>
      <c r="D33" s="10"/>
      <c r="E33" s="10"/>
      <c r="F33" s="10"/>
    </row>
    <row r="34" spans="1:9">
      <c r="A34" s="11" t="s">
        <v>542</v>
      </c>
      <c r="B34" s="10" t="s">
        <v>543</v>
      </c>
      <c r="C34" s="10"/>
      <c r="D34" s="10"/>
      <c r="E34" s="10"/>
      <c r="F34" s="10"/>
    </row>
    <row r="35" spans="1:9">
      <c r="A35" s="11"/>
      <c r="B35" s="10"/>
      <c r="C35" s="10"/>
      <c r="D35" s="10"/>
      <c r="E35" s="10"/>
      <c r="F35" s="10"/>
    </row>
    <row r="36" spans="1:9">
      <c r="A36" s="11" t="s">
        <v>39</v>
      </c>
      <c r="B36" s="10"/>
      <c r="C36" s="10"/>
      <c r="D36" s="10"/>
      <c r="E36" s="10"/>
      <c r="F36" s="10"/>
    </row>
    <row r="37" spans="1:9">
      <c r="A37" s="11" t="s">
        <v>544</v>
      </c>
      <c r="B37" s="10">
        <v>2</v>
      </c>
      <c r="C37" s="10"/>
      <c r="D37" s="10"/>
      <c r="E37" s="10"/>
      <c r="F37" s="10"/>
    </row>
    <row r="38" spans="1:9">
      <c r="A38" s="11" t="s">
        <v>545</v>
      </c>
      <c r="B38" s="10">
        <v>23</v>
      </c>
      <c r="C38" s="10"/>
      <c r="D38" s="10"/>
      <c r="E38" s="10"/>
      <c r="F38" s="10"/>
    </row>
    <row r="39" spans="1:9">
      <c r="A39" s="11" t="s">
        <v>546</v>
      </c>
      <c r="B39" s="10">
        <v>138</v>
      </c>
      <c r="C39" s="10"/>
      <c r="D39" s="10"/>
      <c r="E39" s="10"/>
      <c r="F39" s="10"/>
    </row>
    <row r="45" spans="1:9">
      <c r="A45" s="9"/>
      <c r="B45" s="9"/>
      <c r="C45" s="9"/>
      <c r="D45" s="9"/>
      <c r="E45" s="9"/>
      <c r="F45" s="9"/>
      <c r="G45" s="9"/>
      <c r="H45" s="9"/>
      <c r="I45" s="9"/>
    </row>
    <row r="46" spans="1:9">
      <c r="A46" s="11" t="s">
        <v>547</v>
      </c>
      <c r="B46" s="10"/>
      <c r="C46" s="10"/>
      <c r="D46" s="10"/>
      <c r="E46" s="10"/>
      <c r="F46" s="10"/>
      <c r="G46" s="10"/>
      <c r="H46" s="10"/>
      <c r="I46" s="10"/>
    </row>
    <row r="47" spans="1:9">
      <c r="A47" s="11"/>
      <c r="B47" s="10"/>
      <c r="C47" s="10"/>
      <c r="D47" s="10"/>
      <c r="E47" s="10"/>
      <c r="F47" s="10"/>
      <c r="G47" s="10"/>
      <c r="H47" s="10"/>
      <c r="I47" s="10"/>
    </row>
    <row r="48" spans="1:9">
      <c r="A48" s="11" t="s">
        <v>42</v>
      </c>
      <c r="B48" s="10">
        <v>2</v>
      </c>
      <c r="C48" s="10"/>
      <c r="D48" s="10"/>
      <c r="E48" s="10"/>
      <c r="F48" s="10"/>
      <c r="G48" s="10"/>
      <c r="H48" s="10"/>
      <c r="I48" s="10"/>
    </row>
    <row r="49" spans="1:9">
      <c r="A49" s="11" t="s">
        <v>43</v>
      </c>
      <c r="B49" s="10">
        <v>22</v>
      </c>
      <c r="C49" s="10"/>
      <c r="D49" s="10"/>
      <c r="E49" s="10"/>
      <c r="F49" s="10"/>
      <c r="G49" s="10"/>
      <c r="H49" s="10"/>
      <c r="I49" s="10"/>
    </row>
    <row r="50" spans="1:9">
      <c r="A50" s="11" t="s">
        <v>44</v>
      </c>
      <c r="B50" s="10">
        <v>0.05</v>
      </c>
      <c r="C50" s="10"/>
      <c r="D50" s="10"/>
      <c r="E50" s="10"/>
      <c r="F50" s="10"/>
      <c r="G50" s="10"/>
      <c r="H50" s="10"/>
      <c r="I50" s="10"/>
    </row>
    <row r="51" spans="1:9">
      <c r="A51" s="11"/>
      <c r="B51" s="10"/>
      <c r="C51" s="10"/>
      <c r="D51" s="10"/>
      <c r="E51" s="10"/>
      <c r="F51" s="10"/>
      <c r="G51" s="10"/>
      <c r="H51" s="10"/>
      <c r="I51" s="10"/>
    </row>
    <row r="52" spans="1:9">
      <c r="A52" s="11" t="s">
        <v>548</v>
      </c>
      <c r="B52" s="10" t="s">
        <v>46</v>
      </c>
      <c r="C52" s="10" t="s">
        <v>47</v>
      </c>
      <c r="D52" s="10" t="s">
        <v>48</v>
      </c>
      <c r="E52" s="10" t="s">
        <v>49</v>
      </c>
      <c r="F52" s="10" t="s">
        <v>549</v>
      </c>
      <c r="G52" s="10"/>
      <c r="H52" s="10"/>
      <c r="I52" s="10"/>
    </row>
    <row r="53" spans="1:9">
      <c r="A53" s="11"/>
      <c r="B53" s="10"/>
      <c r="C53" s="10"/>
      <c r="D53" s="10"/>
      <c r="E53" s="10"/>
      <c r="F53" s="10"/>
      <c r="G53" s="10"/>
      <c r="H53" s="10"/>
      <c r="I53" s="10"/>
    </row>
    <row r="54" spans="1:9">
      <c r="A54" s="11" t="s">
        <v>92</v>
      </c>
      <c r="B54" s="10"/>
      <c r="C54" s="10"/>
      <c r="D54" s="10"/>
      <c r="E54" s="10"/>
      <c r="F54" s="10"/>
      <c r="G54" s="10"/>
      <c r="H54" s="10"/>
      <c r="I54" s="10"/>
    </row>
    <row r="55" spans="1:9">
      <c r="A55" s="11" t="s">
        <v>550</v>
      </c>
      <c r="B55" s="10">
        <v>1.6760000000000001E-2</v>
      </c>
      <c r="C55" s="10" t="s">
        <v>551</v>
      </c>
      <c r="D55" s="10" t="s">
        <v>27</v>
      </c>
      <c r="E55" s="10" t="s">
        <v>25</v>
      </c>
      <c r="F55" s="10">
        <v>0.7026</v>
      </c>
      <c r="G55" s="10"/>
      <c r="H55" s="10"/>
      <c r="I55" s="10"/>
    </row>
    <row r="56" spans="1:9">
      <c r="A56" s="11" t="s">
        <v>552</v>
      </c>
      <c r="B56" s="10">
        <v>-0.82909999999999995</v>
      </c>
      <c r="C56" s="10" t="s">
        <v>553</v>
      </c>
      <c r="D56" s="10" t="s">
        <v>20</v>
      </c>
      <c r="E56" s="10" t="s">
        <v>18</v>
      </c>
      <c r="F56" s="10" t="s">
        <v>16</v>
      </c>
      <c r="G56" s="10"/>
      <c r="H56" s="10"/>
      <c r="I56" s="10"/>
    </row>
    <row r="57" spans="1:9">
      <c r="A57" s="11" t="s">
        <v>554</v>
      </c>
      <c r="B57" s="10">
        <v>1.7520000000000001E-2</v>
      </c>
      <c r="C57" s="10" t="s">
        <v>555</v>
      </c>
      <c r="D57" s="10" t="s">
        <v>27</v>
      </c>
      <c r="E57" s="10" t="s">
        <v>25</v>
      </c>
      <c r="F57" s="10">
        <v>0.68989999999999996</v>
      </c>
      <c r="G57" s="10"/>
      <c r="H57" s="10"/>
      <c r="I57" s="10"/>
    </row>
    <row r="58" spans="1:9">
      <c r="A58" s="11" t="s">
        <v>556</v>
      </c>
      <c r="B58" s="10">
        <v>1.157E-2</v>
      </c>
      <c r="C58" s="10" t="s">
        <v>557</v>
      </c>
      <c r="D58" s="10" t="s">
        <v>27</v>
      </c>
      <c r="E58" s="10" t="s">
        <v>25</v>
      </c>
      <c r="F58" s="10">
        <v>0.79210000000000003</v>
      </c>
      <c r="G58" s="10"/>
      <c r="H58" s="10"/>
      <c r="I58" s="10"/>
    </row>
    <row r="59" spans="1:9">
      <c r="A59" s="11" t="s">
        <v>558</v>
      </c>
      <c r="B59" s="10">
        <v>1.031E-2</v>
      </c>
      <c r="C59" s="10" t="s">
        <v>559</v>
      </c>
      <c r="D59" s="10" t="s">
        <v>27</v>
      </c>
      <c r="E59" s="10" t="s">
        <v>25</v>
      </c>
      <c r="F59" s="10">
        <v>0.81430000000000002</v>
      </c>
      <c r="G59" s="10"/>
      <c r="H59" s="10"/>
      <c r="I59" s="10"/>
    </row>
    <row r="60" spans="1:9">
      <c r="A60" s="11" t="s">
        <v>560</v>
      </c>
      <c r="B60" s="10">
        <v>3.2269999999999998E-3</v>
      </c>
      <c r="C60" s="10" t="s">
        <v>561</v>
      </c>
      <c r="D60" s="10" t="s">
        <v>27</v>
      </c>
      <c r="E60" s="10" t="s">
        <v>25</v>
      </c>
      <c r="F60" s="10">
        <v>0.94140000000000001</v>
      </c>
      <c r="G60" s="10"/>
      <c r="H60" s="10"/>
      <c r="I60" s="10"/>
    </row>
    <row r="61" spans="1:9">
      <c r="A61" s="11" t="s">
        <v>562</v>
      </c>
      <c r="B61" s="10">
        <v>-1.3220000000000001E-2</v>
      </c>
      <c r="C61" s="10" t="s">
        <v>563</v>
      </c>
      <c r="D61" s="10" t="s">
        <v>27</v>
      </c>
      <c r="E61" s="10" t="s">
        <v>25</v>
      </c>
      <c r="F61" s="10">
        <v>0.76329999999999998</v>
      </c>
      <c r="G61" s="10"/>
      <c r="H61" s="10"/>
      <c r="I61" s="10"/>
    </row>
    <row r="62" spans="1:9">
      <c r="A62" s="11" t="s">
        <v>564</v>
      </c>
      <c r="B62" s="10">
        <v>9.2110000000000004E-3</v>
      </c>
      <c r="C62" s="10" t="s">
        <v>565</v>
      </c>
      <c r="D62" s="10" t="s">
        <v>27</v>
      </c>
      <c r="E62" s="10" t="s">
        <v>25</v>
      </c>
      <c r="F62" s="10">
        <v>0.83379999999999999</v>
      </c>
      <c r="G62" s="10"/>
      <c r="H62" s="10"/>
      <c r="I62" s="10"/>
    </row>
    <row r="63" spans="1:9">
      <c r="A63" s="11" t="s">
        <v>566</v>
      </c>
      <c r="B63" s="10">
        <v>2.3900000000000002E-3</v>
      </c>
      <c r="C63" s="10" t="s">
        <v>567</v>
      </c>
      <c r="D63" s="10" t="s">
        <v>27</v>
      </c>
      <c r="E63" s="10" t="s">
        <v>25</v>
      </c>
      <c r="F63" s="10">
        <v>0.95660000000000001</v>
      </c>
      <c r="G63" s="10"/>
      <c r="H63" s="10"/>
      <c r="I63" s="10"/>
    </row>
    <row r="64" spans="1:9">
      <c r="A64" s="11" t="s">
        <v>568</v>
      </c>
      <c r="B64" s="10">
        <v>-0.39429999999999998</v>
      </c>
      <c r="C64" s="10" t="s">
        <v>569</v>
      </c>
      <c r="D64" s="10" t="s">
        <v>20</v>
      </c>
      <c r="E64" s="10" t="s">
        <v>18</v>
      </c>
      <c r="F64" s="10" t="s">
        <v>16</v>
      </c>
      <c r="G64" s="10"/>
      <c r="H64" s="10"/>
      <c r="I64" s="10"/>
    </row>
    <row r="65" spans="1:9">
      <c r="A65" s="11" t="s">
        <v>570</v>
      </c>
      <c r="B65" s="10">
        <v>-4.2900000000000004E-3</v>
      </c>
      <c r="C65" s="10" t="s">
        <v>571</v>
      </c>
      <c r="D65" s="10" t="s">
        <v>27</v>
      </c>
      <c r="E65" s="10" t="s">
        <v>25</v>
      </c>
      <c r="F65" s="10">
        <v>0.92210000000000003</v>
      </c>
      <c r="G65" s="10"/>
      <c r="H65" s="10"/>
      <c r="I65" s="10"/>
    </row>
    <row r="66" spans="1:9">
      <c r="A66" s="11" t="s">
        <v>572</v>
      </c>
      <c r="B66" s="10">
        <v>1.796E-2</v>
      </c>
      <c r="C66" s="10" t="s">
        <v>573</v>
      </c>
      <c r="D66" s="10" t="s">
        <v>27</v>
      </c>
      <c r="E66" s="10" t="s">
        <v>25</v>
      </c>
      <c r="F66" s="10">
        <v>0.6825</v>
      </c>
      <c r="G66" s="10"/>
      <c r="H66" s="10"/>
      <c r="I66" s="10"/>
    </row>
    <row r="67" spans="1:9">
      <c r="A67" s="11" t="s">
        <v>574</v>
      </c>
      <c r="B67" s="10">
        <v>9.7350000000000006E-3</v>
      </c>
      <c r="C67" s="10" t="s">
        <v>575</v>
      </c>
      <c r="D67" s="10" t="s">
        <v>27</v>
      </c>
      <c r="E67" s="10" t="s">
        <v>25</v>
      </c>
      <c r="F67" s="10">
        <v>0.82450000000000001</v>
      </c>
      <c r="G67" s="10"/>
      <c r="H67" s="10"/>
      <c r="I67" s="10"/>
    </row>
    <row r="68" spans="1:9">
      <c r="A68" s="11" t="s">
        <v>576</v>
      </c>
      <c r="B68" s="10">
        <v>2.833E-3</v>
      </c>
      <c r="C68" s="10" t="s">
        <v>577</v>
      </c>
      <c r="D68" s="10" t="s">
        <v>27</v>
      </c>
      <c r="E68" s="10" t="s">
        <v>25</v>
      </c>
      <c r="F68" s="10">
        <v>0.94850000000000001</v>
      </c>
      <c r="G68" s="10"/>
      <c r="H68" s="10"/>
      <c r="I68" s="10"/>
    </row>
    <row r="69" spans="1:9">
      <c r="A69" s="11" t="s">
        <v>578</v>
      </c>
      <c r="B69" s="10">
        <v>1.077E-2</v>
      </c>
      <c r="C69" s="10" t="s">
        <v>579</v>
      </c>
      <c r="D69" s="10" t="s">
        <v>27</v>
      </c>
      <c r="E69" s="10" t="s">
        <v>25</v>
      </c>
      <c r="F69" s="10">
        <v>0.80620000000000003</v>
      </c>
      <c r="G69" s="10"/>
      <c r="H69" s="10"/>
      <c r="I69" s="10"/>
    </row>
    <row r="70" spans="1:9">
      <c r="A70" s="11" t="s">
        <v>580</v>
      </c>
      <c r="B70" s="10">
        <v>1.3220000000000001E-2</v>
      </c>
      <c r="C70" s="10" t="s">
        <v>581</v>
      </c>
      <c r="D70" s="10" t="s">
        <v>27</v>
      </c>
      <c r="E70" s="10" t="s">
        <v>25</v>
      </c>
      <c r="F70" s="10">
        <v>0.76329999999999998</v>
      </c>
      <c r="G70" s="10"/>
      <c r="H70" s="10"/>
      <c r="I70" s="10"/>
    </row>
    <row r="71" spans="1:9">
      <c r="A71" s="11" t="s">
        <v>582</v>
      </c>
      <c r="B71" s="10">
        <v>2.494E-2</v>
      </c>
      <c r="C71" s="10" t="s">
        <v>583</v>
      </c>
      <c r="D71" s="10" t="s">
        <v>27</v>
      </c>
      <c r="E71" s="10" t="s">
        <v>25</v>
      </c>
      <c r="F71" s="10">
        <v>0.57020000000000004</v>
      </c>
      <c r="G71" s="10"/>
      <c r="H71" s="10"/>
      <c r="I71" s="10"/>
    </row>
    <row r="72" spans="1:9">
      <c r="A72" s="11" t="s">
        <v>584</v>
      </c>
      <c r="B72" s="10">
        <v>1.038E-2</v>
      </c>
      <c r="C72" s="10" t="s">
        <v>585</v>
      </c>
      <c r="D72" s="10" t="s">
        <v>27</v>
      </c>
      <c r="E72" s="10" t="s">
        <v>25</v>
      </c>
      <c r="F72" s="10">
        <v>0.81299999999999994</v>
      </c>
      <c r="G72" s="10"/>
      <c r="H72" s="10"/>
      <c r="I72" s="10"/>
    </row>
    <row r="73" spans="1:9">
      <c r="A73" s="11" t="s">
        <v>586</v>
      </c>
      <c r="B73" s="10">
        <v>1.7610000000000001E-2</v>
      </c>
      <c r="C73" s="10" t="s">
        <v>587</v>
      </c>
      <c r="D73" s="10" t="s">
        <v>27</v>
      </c>
      <c r="E73" s="10" t="s">
        <v>25</v>
      </c>
      <c r="F73" s="10">
        <v>0.68840000000000001</v>
      </c>
      <c r="G73" s="10"/>
      <c r="H73" s="10"/>
      <c r="I73" s="10"/>
    </row>
    <row r="74" spans="1:9">
      <c r="A74" s="11" t="s">
        <v>588</v>
      </c>
      <c r="B74" s="10">
        <v>1.3849999999999999E-2</v>
      </c>
      <c r="C74" s="10" t="s">
        <v>589</v>
      </c>
      <c r="D74" s="10" t="s">
        <v>27</v>
      </c>
      <c r="E74" s="10" t="s">
        <v>25</v>
      </c>
      <c r="F74" s="10">
        <v>0.75239999999999996</v>
      </c>
      <c r="G74" s="10"/>
      <c r="H74" s="10"/>
      <c r="I74" s="10"/>
    </row>
    <row r="75" spans="1:9">
      <c r="A75" s="11" t="s">
        <v>590</v>
      </c>
      <c r="B75" s="10">
        <v>1.9939999999999999E-2</v>
      </c>
      <c r="C75" s="10" t="s">
        <v>591</v>
      </c>
      <c r="D75" s="10" t="s">
        <v>27</v>
      </c>
      <c r="E75" s="10" t="s">
        <v>25</v>
      </c>
      <c r="F75" s="10">
        <v>0.64980000000000004</v>
      </c>
      <c r="G75" s="10"/>
      <c r="H75" s="10"/>
      <c r="I75" s="10"/>
    </row>
    <row r="76" spans="1:9">
      <c r="A76" s="11" t="s">
        <v>592</v>
      </c>
      <c r="B76" s="10">
        <v>7.6889999999999997E-3</v>
      </c>
      <c r="C76" s="10" t="s">
        <v>593</v>
      </c>
      <c r="D76" s="10" t="s">
        <v>27</v>
      </c>
      <c r="E76" s="10" t="s">
        <v>25</v>
      </c>
      <c r="F76" s="10">
        <v>0.8609</v>
      </c>
      <c r="G76" s="10"/>
      <c r="H76" s="10"/>
      <c r="I76" s="10"/>
    </row>
    <row r="77" spans="1:9">
      <c r="A77" s="11"/>
      <c r="B77" s="10"/>
      <c r="C77" s="10"/>
      <c r="D77" s="10"/>
      <c r="E77" s="10"/>
      <c r="F77" s="10"/>
      <c r="G77" s="10"/>
      <c r="H77" s="10"/>
      <c r="I77" s="10"/>
    </row>
    <row r="78" spans="1:9">
      <c r="A78" s="11" t="s">
        <v>94</v>
      </c>
      <c r="B78" s="10"/>
      <c r="C78" s="10"/>
      <c r="D78" s="10"/>
      <c r="E78" s="10"/>
      <c r="F78" s="10"/>
      <c r="G78" s="10"/>
      <c r="H78" s="10"/>
      <c r="I78" s="10"/>
    </row>
    <row r="79" spans="1:9">
      <c r="A79" s="11" t="s">
        <v>550</v>
      </c>
      <c r="B79" s="10">
        <v>5.3530000000000001E-3</v>
      </c>
      <c r="C79" s="10" t="s">
        <v>594</v>
      </c>
      <c r="D79" s="10" t="s">
        <v>27</v>
      </c>
      <c r="E79" s="10" t="s">
        <v>25</v>
      </c>
      <c r="F79" s="10">
        <v>0.90290000000000004</v>
      </c>
      <c r="G79" s="10"/>
      <c r="H79" s="10"/>
      <c r="I79" s="10"/>
    </row>
    <row r="80" spans="1:9">
      <c r="A80" s="11" t="s">
        <v>552</v>
      </c>
      <c r="B80" s="10">
        <v>-0.81059999999999999</v>
      </c>
      <c r="C80" s="10" t="s">
        <v>595</v>
      </c>
      <c r="D80" s="10" t="s">
        <v>20</v>
      </c>
      <c r="E80" s="10" t="s">
        <v>18</v>
      </c>
      <c r="F80" s="10" t="s">
        <v>16</v>
      </c>
      <c r="G80" s="10"/>
      <c r="H80" s="10"/>
      <c r="I80" s="10"/>
    </row>
    <row r="81" spans="1:9">
      <c r="A81" s="11" t="s">
        <v>554</v>
      </c>
      <c r="B81" s="10">
        <v>-1.1730000000000001E-2</v>
      </c>
      <c r="C81" s="10" t="s">
        <v>596</v>
      </c>
      <c r="D81" s="10" t="s">
        <v>27</v>
      </c>
      <c r="E81" s="10" t="s">
        <v>25</v>
      </c>
      <c r="F81" s="10">
        <v>0.7893</v>
      </c>
      <c r="G81" s="10"/>
      <c r="H81" s="10"/>
      <c r="I81" s="10"/>
    </row>
    <row r="82" spans="1:9">
      <c r="A82" s="11" t="s">
        <v>556</v>
      </c>
      <c r="B82" s="10">
        <v>1.0370000000000001E-2</v>
      </c>
      <c r="C82" s="10" t="s">
        <v>597</v>
      </c>
      <c r="D82" s="10" t="s">
        <v>27</v>
      </c>
      <c r="E82" s="10" t="s">
        <v>25</v>
      </c>
      <c r="F82" s="10">
        <v>0.81330000000000002</v>
      </c>
      <c r="G82" s="10"/>
      <c r="H82" s="10"/>
      <c r="I82" s="10"/>
    </row>
    <row r="83" spans="1:9">
      <c r="A83" s="11" t="s">
        <v>558</v>
      </c>
      <c r="B83" s="10">
        <v>-9.8799999999999999E-3</v>
      </c>
      <c r="C83" s="10" t="s">
        <v>598</v>
      </c>
      <c r="D83" s="10" t="s">
        <v>27</v>
      </c>
      <c r="E83" s="10" t="s">
        <v>25</v>
      </c>
      <c r="F83" s="10">
        <v>0.82189999999999996</v>
      </c>
      <c r="G83" s="10"/>
      <c r="H83" s="10"/>
      <c r="I83" s="10"/>
    </row>
    <row r="84" spans="1:9">
      <c r="A84" s="11" t="s">
        <v>560</v>
      </c>
      <c r="B84" s="10">
        <v>-1.2849999999999999E-3</v>
      </c>
      <c r="C84" s="10" t="s">
        <v>599</v>
      </c>
      <c r="D84" s="10" t="s">
        <v>27</v>
      </c>
      <c r="E84" s="10" t="s">
        <v>25</v>
      </c>
      <c r="F84" s="10">
        <v>0.97660000000000002</v>
      </c>
      <c r="G84" s="10"/>
      <c r="H84" s="10"/>
      <c r="I84" s="10"/>
    </row>
    <row r="85" spans="1:9">
      <c r="A85" s="11" t="s">
        <v>562</v>
      </c>
      <c r="B85" s="10">
        <v>-1.6379999999999999E-2</v>
      </c>
      <c r="C85" s="10" t="s">
        <v>600</v>
      </c>
      <c r="D85" s="10" t="s">
        <v>27</v>
      </c>
      <c r="E85" s="10" t="s">
        <v>25</v>
      </c>
      <c r="F85" s="10">
        <v>0.70909999999999995</v>
      </c>
      <c r="G85" s="10"/>
      <c r="H85" s="10"/>
      <c r="I85" s="10"/>
    </row>
    <row r="86" spans="1:9">
      <c r="A86" s="11" t="s">
        <v>564</v>
      </c>
      <c r="B86" s="10">
        <v>3.8990000000000001E-3</v>
      </c>
      <c r="C86" s="10" t="s">
        <v>601</v>
      </c>
      <c r="D86" s="10" t="s">
        <v>27</v>
      </c>
      <c r="E86" s="10" t="s">
        <v>25</v>
      </c>
      <c r="F86" s="10">
        <v>0.92920000000000003</v>
      </c>
      <c r="G86" s="10"/>
      <c r="H86" s="10"/>
      <c r="I86" s="10"/>
    </row>
    <row r="87" spans="1:9">
      <c r="A87" s="11" t="s">
        <v>566</v>
      </c>
      <c r="B87" s="10">
        <v>-5.4079999999999996E-3</v>
      </c>
      <c r="C87" s="10" t="s">
        <v>602</v>
      </c>
      <c r="D87" s="10" t="s">
        <v>27</v>
      </c>
      <c r="E87" s="10" t="s">
        <v>25</v>
      </c>
      <c r="F87" s="10">
        <v>0.90190000000000003</v>
      </c>
      <c r="G87" s="10"/>
      <c r="H87" s="10"/>
      <c r="I87" s="10"/>
    </row>
    <row r="88" spans="1:9">
      <c r="A88" s="11" t="s">
        <v>568</v>
      </c>
      <c r="B88" s="10">
        <v>-0.40699999999999997</v>
      </c>
      <c r="C88" s="10" t="s">
        <v>603</v>
      </c>
      <c r="D88" s="10" t="s">
        <v>20</v>
      </c>
      <c r="E88" s="10" t="s">
        <v>18</v>
      </c>
      <c r="F88" s="10" t="s">
        <v>16</v>
      </c>
      <c r="G88" s="10"/>
      <c r="H88" s="10"/>
      <c r="I88" s="10"/>
    </row>
    <row r="89" spans="1:9">
      <c r="A89" s="11" t="s">
        <v>570</v>
      </c>
      <c r="B89" s="10">
        <v>1.7930000000000001E-2</v>
      </c>
      <c r="C89" s="10" t="s">
        <v>604</v>
      </c>
      <c r="D89" s="10" t="s">
        <v>27</v>
      </c>
      <c r="E89" s="10" t="s">
        <v>25</v>
      </c>
      <c r="F89" s="10">
        <v>0.68300000000000005</v>
      </c>
      <c r="G89" s="10"/>
      <c r="H89" s="10"/>
      <c r="I89" s="10"/>
    </row>
    <row r="90" spans="1:9">
      <c r="A90" s="11" t="s">
        <v>572</v>
      </c>
      <c r="B90" s="10">
        <v>1.4330000000000001E-2</v>
      </c>
      <c r="C90" s="10" t="s">
        <v>605</v>
      </c>
      <c r="D90" s="10" t="s">
        <v>27</v>
      </c>
      <c r="E90" s="10" t="s">
        <v>25</v>
      </c>
      <c r="F90" s="10">
        <v>0.74409999999999998</v>
      </c>
      <c r="G90" s="10"/>
      <c r="H90" s="10"/>
      <c r="I90" s="10"/>
    </row>
    <row r="91" spans="1:9">
      <c r="A91" s="11" t="s">
        <v>574</v>
      </c>
      <c r="B91" s="10">
        <v>8.7980000000000003E-3</v>
      </c>
      <c r="C91" s="10" t="s">
        <v>606</v>
      </c>
      <c r="D91" s="10" t="s">
        <v>27</v>
      </c>
      <c r="E91" s="10" t="s">
        <v>25</v>
      </c>
      <c r="F91" s="10">
        <v>0.84109999999999996</v>
      </c>
      <c r="G91" s="10"/>
      <c r="H91" s="10"/>
      <c r="I91" s="10"/>
    </row>
    <row r="92" spans="1:9">
      <c r="A92" s="11" t="s">
        <v>576</v>
      </c>
      <c r="B92" s="10">
        <v>-1.03E-2</v>
      </c>
      <c r="C92" s="10" t="s">
        <v>607</v>
      </c>
      <c r="D92" s="10" t="s">
        <v>27</v>
      </c>
      <c r="E92" s="10" t="s">
        <v>25</v>
      </c>
      <c r="F92" s="10">
        <v>0.8145</v>
      </c>
      <c r="G92" s="10"/>
      <c r="H92" s="10"/>
      <c r="I92" s="10"/>
    </row>
    <row r="93" spans="1:9">
      <c r="A93" s="11" t="s">
        <v>578</v>
      </c>
      <c r="B93" s="10">
        <v>4.0200000000000001E-3</v>
      </c>
      <c r="C93" s="10" t="s">
        <v>608</v>
      </c>
      <c r="D93" s="10" t="s">
        <v>27</v>
      </c>
      <c r="E93" s="10" t="s">
        <v>25</v>
      </c>
      <c r="F93" s="10">
        <v>0.92700000000000005</v>
      </c>
      <c r="G93" s="10"/>
      <c r="H93" s="10"/>
      <c r="I93" s="10"/>
    </row>
    <row r="94" spans="1:9">
      <c r="A94" s="11" t="s">
        <v>580</v>
      </c>
      <c r="B94" s="10">
        <v>-1.958E-2</v>
      </c>
      <c r="C94" s="10" t="s">
        <v>609</v>
      </c>
      <c r="D94" s="10" t="s">
        <v>27</v>
      </c>
      <c r="E94" s="10" t="s">
        <v>25</v>
      </c>
      <c r="F94" s="10">
        <v>0.65569999999999995</v>
      </c>
      <c r="G94" s="10"/>
      <c r="H94" s="10"/>
      <c r="I94" s="10"/>
    </row>
    <row r="95" spans="1:9">
      <c r="A95" s="11" t="s">
        <v>582</v>
      </c>
      <c r="B95" s="10">
        <v>-9.4270000000000007E-2</v>
      </c>
      <c r="C95" s="10" t="s">
        <v>610</v>
      </c>
      <c r="D95" s="10" t="s">
        <v>20</v>
      </c>
      <c r="E95" s="10" t="s">
        <v>223</v>
      </c>
      <c r="F95" s="10">
        <v>3.39E-2</v>
      </c>
      <c r="G95" s="10"/>
      <c r="H95" s="10"/>
      <c r="I95" s="10"/>
    </row>
    <row r="96" spans="1:9">
      <c r="A96" s="11" t="s">
        <v>584</v>
      </c>
      <c r="B96" s="10">
        <v>1.54E-2</v>
      </c>
      <c r="C96" s="10" t="s">
        <v>611</v>
      </c>
      <c r="D96" s="10" t="s">
        <v>27</v>
      </c>
      <c r="E96" s="10" t="s">
        <v>25</v>
      </c>
      <c r="F96" s="10">
        <v>0.72570000000000001</v>
      </c>
      <c r="G96" s="10"/>
      <c r="H96" s="10"/>
      <c r="I96" s="10"/>
    </row>
    <row r="97" spans="1:9">
      <c r="A97" s="11" t="s">
        <v>586</v>
      </c>
      <c r="B97" s="10">
        <v>1.4829999999999999E-2</v>
      </c>
      <c r="C97" s="10" t="s">
        <v>612</v>
      </c>
      <c r="D97" s="10" t="s">
        <v>27</v>
      </c>
      <c r="E97" s="10" t="s">
        <v>25</v>
      </c>
      <c r="F97" s="10">
        <v>0.73540000000000005</v>
      </c>
      <c r="G97" s="10"/>
      <c r="H97" s="10"/>
      <c r="I97" s="10"/>
    </row>
    <row r="98" spans="1:9">
      <c r="A98" s="11" t="s">
        <v>588</v>
      </c>
      <c r="B98" s="10">
        <v>1.061E-2</v>
      </c>
      <c r="C98" s="10" t="s">
        <v>613</v>
      </c>
      <c r="D98" s="10" t="s">
        <v>27</v>
      </c>
      <c r="E98" s="10" t="s">
        <v>25</v>
      </c>
      <c r="F98" s="10">
        <v>0.80900000000000005</v>
      </c>
      <c r="G98" s="10"/>
      <c r="H98" s="10"/>
      <c r="I98" s="10"/>
    </row>
    <row r="99" spans="1:9">
      <c r="A99" s="11" t="s">
        <v>590</v>
      </c>
      <c r="B99" s="10">
        <v>1.277E-2</v>
      </c>
      <c r="C99" s="10" t="s">
        <v>614</v>
      </c>
      <c r="D99" s="10" t="s">
        <v>27</v>
      </c>
      <c r="E99" s="10" t="s">
        <v>25</v>
      </c>
      <c r="F99" s="10">
        <v>0.7712</v>
      </c>
      <c r="G99" s="10"/>
      <c r="H99" s="10"/>
      <c r="I99" s="10"/>
    </row>
    <row r="100" spans="1:9">
      <c r="A100" s="11" t="s">
        <v>592</v>
      </c>
      <c r="B100" s="10">
        <v>9.5700000000000004E-3</v>
      </c>
      <c r="C100" s="10" t="s">
        <v>615</v>
      </c>
      <c r="D100" s="10" t="s">
        <v>27</v>
      </c>
      <c r="E100" s="10" t="s">
        <v>25</v>
      </c>
      <c r="F100" s="10">
        <v>0.82740000000000002</v>
      </c>
      <c r="G100" s="10"/>
      <c r="H100" s="10"/>
      <c r="I100" s="10"/>
    </row>
    <row r="101" spans="1:9">
      <c r="A101" s="11"/>
      <c r="B101" s="10"/>
      <c r="C101" s="10"/>
      <c r="D101" s="10"/>
      <c r="E101" s="10"/>
      <c r="F101" s="10"/>
      <c r="G101" s="10"/>
      <c r="H101" s="10"/>
      <c r="I101" s="10"/>
    </row>
    <row r="102" spans="1:9">
      <c r="A102" s="11"/>
      <c r="B102" s="10"/>
      <c r="C102" s="10"/>
      <c r="D102" s="10"/>
      <c r="E102" s="10"/>
      <c r="F102" s="10"/>
      <c r="G102" s="10"/>
      <c r="H102" s="10"/>
      <c r="I102" s="10"/>
    </row>
    <row r="103" spans="1:9">
      <c r="A103" s="11" t="s">
        <v>63</v>
      </c>
      <c r="B103" s="10" t="s">
        <v>64</v>
      </c>
      <c r="C103" s="10" t="s">
        <v>65</v>
      </c>
      <c r="D103" s="10" t="s">
        <v>46</v>
      </c>
      <c r="E103" s="10" t="s">
        <v>66</v>
      </c>
      <c r="F103" s="10" t="s">
        <v>616</v>
      </c>
      <c r="G103" s="10" t="s">
        <v>617</v>
      </c>
      <c r="H103" s="10" t="s">
        <v>82</v>
      </c>
      <c r="I103" s="10" t="s">
        <v>32</v>
      </c>
    </row>
    <row r="104" spans="1:9">
      <c r="A104" s="11"/>
      <c r="B104" s="10"/>
      <c r="C104" s="10"/>
      <c r="D104" s="10"/>
      <c r="E104" s="10"/>
      <c r="F104" s="10"/>
      <c r="G104" s="10"/>
      <c r="H104" s="10"/>
      <c r="I104" s="10"/>
    </row>
    <row r="105" spans="1:9">
      <c r="A105" s="11" t="s">
        <v>92</v>
      </c>
      <c r="B105" s="10"/>
      <c r="C105" s="10"/>
      <c r="D105" s="10"/>
      <c r="E105" s="10"/>
      <c r="F105" s="10"/>
      <c r="G105" s="10"/>
      <c r="H105" s="10"/>
      <c r="I105" s="10"/>
    </row>
    <row r="106" spans="1:9">
      <c r="A106" s="11" t="s">
        <v>550</v>
      </c>
      <c r="B106" s="10">
        <v>0.1709</v>
      </c>
      <c r="C106" s="10">
        <v>0.1542</v>
      </c>
      <c r="D106" s="10">
        <v>1.6760000000000001E-2</v>
      </c>
      <c r="E106" s="10">
        <v>4.3770000000000003E-2</v>
      </c>
      <c r="F106" s="10">
        <v>3</v>
      </c>
      <c r="G106" s="10">
        <v>3</v>
      </c>
      <c r="H106" s="10">
        <v>0.38300000000000001</v>
      </c>
      <c r="I106" s="10">
        <v>92</v>
      </c>
    </row>
    <row r="107" spans="1:9">
      <c r="A107" s="11" t="s">
        <v>552</v>
      </c>
      <c r="B107" s="10">
        <v>0.1709</v>
      </c>
      <c r="C107" s="10">
        <v>1</v>
      </c>
      <c r="D107" s="10">
        <v>-0.82909999999999995</v>
      </c>
      <c r="E107" s="10">
        <v>4.3770000000000003E-2</v>
      </c>
      <c r="F107" s="10">
        <v>3</v>
      </c>
      <c r="G107" s="10">
        <v>3</v>
      </c>
      <c r="H107" s="10">
        <v>18.940000000000001</v>
      </c>
      <c r="I107" s="10">
        <v>92</v>
      </c>
    </row>
    <row r="108" spans="1:9">
      <c r="A108" s="11" t="s">
        <v>554</v>
      </c>
      <c r="B108" s="10">
        <v>0.1709</v>
      </c>
      <c r="C108" s="10">
        <v>0.15340000000000001</v>
      </c>
      <c r="D108" s="10">
        <v>1.7520000000000001E-2</v>
      </c>
      <c r="E108" s="10">
        <v>4.3770000000000003E-2</v>
      </c>
      <c r="F108" s="10">
        <v>3</v>
      </c>
      <c r="G108" s="10">
        <v>3</v>
      </c>
      <c r="H108" s="10">
        <v>0.4002</v>
      </c>
      <c r="I108" s="10">
        <v>92</v>
      </c>
    </row>
    <row r="109" spans="1:9">
      <c r="A109" s="11" t="s">
        <v>556</v>
      </c>
      <c r="B109" s="10">
        <v>0.1709</v>
      </c>
      <c r="C109" s="10">
        <v>0.15939999999999999</v>
      </c>
      <c r="D109" s="10">
        <v>1.157E-2</v>
      </c>
      <c r="E109" s="10">
        <v>4.3770000000000003E-2</v>
      </c>
      <c r="F109" s="10">
        <v>3</v>
      </c>
      <c r="G109" s="10">
        <v>3</v>
      </c>
      <c r="H109" s="10">
        <v>0.26429999999999998</v>
      </c>
      <c r="I109" s="10">
        <v>92</v>
      </c>
    </row>
    <row r="110" spans="1:9">
      <c r="A110" s="11" t="s">
        <v>558</v>
      </c>
      <c r="B110" s="10">
        <v>0.1709</v>
      </c>
      <c r="C110" s="10">
        <v>0.16059999999999999</v>
      </c>
      <c r="D110" s="10">
        <v>1.031E-2</v>
      </c>
      <c r="E110" s="10">
        <v>4.3770000000000003E-2</v>
      </c>
      <c r="F110" s="10">
        <v>3</v>
      </c>
      <c r="G110" s="10">
        <v>3</v>
      </c>
      <c r="H110" s="10">
        <v>0.2356</v>
      </c>
      <c r="I110" s="10">
        <v>92</v>
      </c>
    </row>
    <row r="111" spans="1:9">
      <c r="A111" s="11" t="s">
        <v>560</v>
      </c>
      <c r="B111" s="10">
        <v>0.1709</v>
      </c>
      <c r="C111" s="10">
        <v>0.16769999999999999</v>
      </c>
      <c r="D111" s="10">
        <v>3.2269999999999998E-3</v>
      </c>
      <c r="E111" s="10">
        <v>4.3770000000000003E-2</v>
      </c>
      <c r="F111" s="10">
        <v>3</v>
      </c>
      <c r="G111" s="10">
        <v>3</v>
      </c>
      <c r="H111" s="10">
        <v>7.3719999999999994E-2</v>
      </c>
      <c r="I111" s="10">
        <v>92</v>
      </c>
    </row>
    <row r="112" spans="1:9">
      <c r="A112" s="11" t="s">
        <v>562</v>
      </c>
      <c r="B112" s="10">
        <v>0.1709</v>
      </c>
      <c r="C112" s="10">
        <v>0.1842</v>
      </c>
      <c r="D112" s="10">
        <v>-1.3220000000000001E-2</v>
      </c>
      <c r="E112" s="10">
        <v>4.3770000000000003E-2</v>
      </c>
      <c r="F112" s="10">
        <v>3</v>
      </c>
      <c r="G112" s="10">
        <v>3</v>
      </c>
      <c r="H112" s="10">
        <v>0.30209999999999998</v>
      </c>
      <c r="I112" s="10">
        <v>92</v>
      </c>
    </row>
    <row r="113" spans="1:9">
      <c r="A113" s="11" t="s">
        <v>564</v>
      </c>
      <c r="B113" s="10">
        <v>0.1709</v>
      </c>
      <c r="C113" s="10">
        <v>0.16170000000000001</v>
      </c>
      <c r="D113" s="10">
        <v>9.2110000000000004E-3</v>
      </c>
      <c r="E113" s="10">
        <v>4.3770000000000003E-2</v>
      </c>
      <c r="F113" s="10">
        <v>3</v>
      </c>
      <c r="G113" s="10">
        <v>3</v>
      </c>
      <c r="H113" s="10">
        <v>0.2104</v>
      </c>
      <c r="I113" s="10">
        <v>92</v>
      </c>
    </row>
    <row r="114" spans="1:9">
      <c r="A114" s="11" t="s">
        <v>566</v>
      </c>
      <c r="B114" s="10">
        <v>0.1709</v>
      </c>
      <c r="C114" s="10">
        <v>0.16850000000000001</v>
      </c>
      <c r="D114" s="10">
        <v>2.3900000000000002E-3</v>
      </c>
      <c r="E114" s="10">
        <v>4.3770000000000003E-2</v>
      </c>
      <c r="F114" s="10">
        <v>3</v>
      </c>
      <c r="G114" s="10">
        <v>3</v>
      </c>
      <c r="H114" s="10">
        <v>5.4609999999999999E-2</v>
      </c>
      <c r="I114" s="10">
        <v>92</v>
      </c>
    </row>
    <row r="115" spans="1:9">
      <c r="A115" s="11" t="s">
        <v>568</v>
      </c>
      <c r="B115" s="10">
        <v>0.1709</v>
      </c>
      <c r="C115" s="10">
        <v>0.56520000000000004</v>
      </c>
      <c r="D115" s="10">
        <v>-0.39429999999999998</v>
      </c>
      <c r="E115" s="10">
        <v>4.3770000000000003E-2</v>
      </c>
      <c r="F115" s="10">
        <v>3</v>
      </c>
      <c r="G115" s="10">
        <v>3</v>
      </c>
      <c r="H115" s="10">
        <v>9.0090000000000003</v>
      </c>
      <c r="I115" s="10">
        <v>92</v>
      </c>
    </row>
    <row r="116" spans="1:9">
      <c r="A116" s="11" t="s">
        <v>570</v>
      </c>
      <c r="B116" s="10">
        <v>0.1709</v>
      </c>
      <c r="C116" s="10">
        <v>0.17519999999999999</v>
      </c>
      <c r="D116" s="10">
        <v>-4.2900000000000004E-3</v>
      </c>
      <c r="E116" s="10">
        <v>4.3770000000000003E-2</v>
      </c>
      <c r="F116" s="10">
        <v>3</v>
      </c>
      <c r="G116" s="10">
        <v>3</v>
      </c>
      <c r="H116" s="10">
        <v>9.801E-2</v>
      </c>
      <c r="I116" s="10">
        <v>92</v>
      </c>
    </row>
    <row r="117" spans="1:9">
      <c r="A117" s="11" t="s">
        <v>572</v>
      </c>
      <c r="B117" s="10">
        <v>0.1709</v>
      </c>
      <c r="C117" s="10">
        <v>0.153</v>
      </c>
      <c r="D117" s="10">
        <v>1.796E-2</v>
      </c>
      <c r="E117" s="10">
        <v>4.3770000000000003E-2</v>
      </c>
      <c r="F117" s="10">
        <v>3</v>
      </c>
      <c r="G117" s="10">
        <v>3</v>
      </c>
      <c r="H117" s="10">
        <v>0.41039999999999999</v>
      </c>
      <c r="I117" s="10">
        <v>92</v>
      </c>
    </row>
    <row r="118" spans="1:9">
      <c r="A118" s="11" t="s">
        <v>574</v>
      </c>
      <c r="B118" s="10">
        <v>0.1709</v>
      </c>
      <c r="C118" s="10">
        <v>0.16120000000000001</v>
      </c>
      <c r="D118" s="10">
        <v>9.7350000000000006E-3</v>
      </c>
      <c r="E118" s="10">
        <v>4.3770000000000003E-2</v>
      </c>
      <c r="F118" s="10">
        <v>3</v>
      </c>
      <c r="G118" s="10">
        <v>3</v>
      </c>
      <c r="H118" s="10">
        <v>0.22239999999999999</v>
      </c>
      <c r="I118" s="10">
        <v>92</v>
      </c>
    </row>
    <row r="119" spans="1:9">
      <c r="A119" s="11" t="s">
        <v>576</v>
      </c>
      <c r="B119" s="10">
        <v>0.1709</v>
      </c>
      <c r="C119" s="10">
        <v>0.1681</v>
      </c>
      <c r="D119" s="10">
        <v>2.833E-3</v>
      </c>
      <c r="E119" s="10">
        <v>4.3770000000000003E-2</v>
      </c>
      <c r="F119" s="10">
        <v>3</v>
      </c>
      <c r="G119" s="10">
        <v>3</v>
      </c>
      <c r="H119" s="10">
        <v>6.4729999999999996E-2</v>
      </c>
      <c r="I119" s="10">
        <v>92</v>
      </c>
    </row>
    <row r="120" spans="1:9">
      <c r="A120" s="11" t="s">
        <v>578</v>
      </c>
      <c r="B120" s="10">
        <v>0.1709</v>
      </c>
      <c r="C120" s="10">
        <v>0.16020000000000001</v>
      </c>
      <c r="D120" s="10">
        <v>1.077E-2</v>
      </c>
      <c r="E120" s="10">
        <v>4.3770000000000003E-2</v>
      </c>
      <c r="F120" s="10">
        <v>3</v>
      </c>
      <c r="G120" s="10">
        <v>3</v>
      </c>
      <c r="H120" s="10">
        <v>0.246</v>
      </c>
      <c r="I120" s="10">
        <v>92</v>
      </c>
    </row>
    <row r="121" spans="1:9">
      <c r="A121" s="11" t="s">
        <v>580</v>
      </c>
      <c r="B121" s="10">
        <v>0.1709</v>
      </c>
      <c r="C121" s="10">
        <v>0.15770000000000001</v>
      </c>
      <c r="D121" s="10">
        <v>1.3220000000000001E-2</v>
      </c>
      <c r="E121" s="10">
        <v>4.3770000000000003E-2</v>
      </c>
      <c r="F121" s="10">
        <v>3</v>
      </c>
      <c r="G121" s="10">
        <v>3</v>
      </c>
      <c r="H121" s="10">
        <v>0.30199999999999999</v>
      </c>
      <c r="I121" s="10">
        <v>92</v>
      </c>
    </row>
    <row r="122" spans="1:9">
      <c r="A122" s="11" t="s">
        <v>582</v>
      </c>
      <c r="B122" s="10">
        <v>0.1709</v>
      </c>
      <c r="C122" s="10">
        <v>0.14599999999999999</v>
      </c>
      <c r="D122" s="10">
        <v>2.494E-2</v>
      </c>
      <c r="E122" s="10">
        <v>4.3770000000000003E-2</v>
      </c>
      <c r="F122" s="10">
        <v>3</v>
      </c>
      <c r="G122" s="10">
        <v>3</v>
      </c>
      <c r="H122" s="10">
        <v>0.56979999999999997</v>
      </c>
      <c r="I122" s="10">
        <v>92</v>
      </c>
    </row>
    <row r="123" spans="1:9">
      <c r="A123" s="11" t="s">
        <v>584</v>
      </c>
      <c r="B123" s="10">
        <v>0.1709</v>
      </c>
      <c r="C123" s="10">
        <v>0.16059999999999999</v>
      </c>
      <c r="D123" s="10">
        <v>1.038E-2</v>
      </c>
      <c r="E123" s="10">
        <v>4.3770000000000003E-2</v>
      </c>
      <c r="F123" s="10">
        <v>3</v>
      </c>
      <c r="G123" s="10">
        <v>3</v>
      </c>
      <c r="H123" s="10">
        <v>0.23719999999999999</v>
      </c>
      <c r="I123" s="10">
        <v>92</v>
      </c>
    </row>
    <row r="124" spans="1:9">
      <c r="A124" s="11" t="s">
        <v>586</v>
      </c>
      <c r="B124" s="10">
        <v>0.1709</v>
      </c>
      <c r="C124" s="10">
        <v>0.15329999999999999</v>
      </c>
      <c r="D124" s="10">
        <v>1.7610000000000001E-2</v>
      </c>
      <c r="E124" s="10">
        <v>4.3770000000000003E-2</v>
      </c>
      <c r="F124" s="10">
        <v>3</v>
      </c>
      <c r="G124" s="10">
        <v>3</v>
      </c>
      <c r="H124" s="10">
        <v>0.40229999999999999</v>
      </c>
      <c r="I124" s="10">
        <v>92</v>
      </c>
    </row>
    <row r="125" spans="1:9">
      <c r="A125" s="11" t="s">
        <v>588</v>
      </c>
      <c r="B125" s="10">
        <v>0.1709</v>
      </c>
      <c r="C125" s="10">
        <v>0.15709999999999999</v>
      </c>
      <c r="D125" s="10">
        <v>1.3849999999999999E-2</v>
      </c>
      <c r="E125" s="10">
        <v>4.3770000000000003E-2</v>
      </c>
      <c r="F125" s="10">
        <v>3</v>
      </c>
      <c r="G125" s="10">
        <v>3</v>
      </c>
      <c r="H125" s="10">
        <v>0.31640000000000001</v>
      </c>
      <c r="I125" s="10">
        <v>92</v>
      </c>
    </row>
    <row r="126" spans="1:9">
      <c r="A126" s="11" t="s">
        <v>590</v>
      </c>
      <c r="B126" s="10">
        <v>0.1709</v>
      </c>
      <c r="C126" s="10">
        <v>0.151</v>
      </c>
      <c r="D126" s="10">
        <v>1.9939999999999999E-2</v>
      </c>
      <c r="E126" s="10">
        <v>4.3770000000000003E-2</v>
      </c>
      <c r="F126" s="10">
        <v>3</v>
      </c>
      <c r="G126" s="10">
        <v>3</v>
      </c>
      <c r="H126" s="10">
        <v>0.4556</v>
      </c>
      <c r="I126" s="10">
        <v>92</v>
      </c>
    </row>
    <row r="127" spans="1:9">
      <c r="A127" s="11" t="s">
        <v>592</v>
      </c>
      <c r="B127" s="10">
        <v>0.1709</v>
      </c>
      <c r="C127" s="10">
        <v>0.16320000000000001</v>
      </c>
      <c r="D127" s="10">
        <v>7.6889999999999997E-3</v>
      </c>
      <c r="E127" s="10">
        <v>4.3770000000000003E-2</v>
      </c>
      <c r="F127" s="10">
        <v>3</v>
      </c>
      <c r="G127" s="10">
        <v>3</v>
      </c>
      <c r="H127" s="10">
        <v>0.1757</v>
      </c>
      <c r="I127" s="10">
        <v>92</v>
      </c>
    </row>
    <row r="128" spans="1:9">
      <c r="A128" s="11"/>
      <c r="B128" s="10"/>
      <c r="C128" s="10"/>
      <c r="D128" s="10"/>
      <c r="E128" s="10"/>
      <c r="F128" s="10"/>
      <c r="G128" s="10"/>
      <c r="H128" s="10"/>
      <c r="I128" s="10"/>
    </row>
    <row r="129" spans="1:9">
      <c r="A129" s="11" t="s">
        <v>94</v>
      </c>
      <c r="B129" s="10"/>
      <c r="C129" s="10"/>
      <c r="D129" s="10"/>
      <c r="E129" s="10"/>
      <c r="F129" s="10"/>
      <c r="G129" s="10"/>
      <c r="H129" s="10"/>
      <c r="I129" s="10"/>
    </row>
    <row r="130" spans="1:9">
      <c r="A130" s="11" t="s">
        <v>550</v>
      </c>
      <c r="B130" s="10">
        <v>0.18940000000000001</v>
      </c>
      <c r="C130" s="10">
        <v>0.18410000000000001</v>
      </c>
      <c r="D130" s="10">
        <v>5.3530000000000001E-3</v>
      </c>
      <c r="E130" s="10">
        <v>4.3770000000000003E-2</v>
      </c>
      <c r="F130" s="10">
        <v>3</v>
      </c>
      <c r="G130" s="10">
        <v>3</v>
      </c>
      <c r="H130" s="10">
        <v>0.12230000000000001</v>
      </c>
      <c r="I130" s="10">
        <v>92</v>
      </c>
    </row>
    <row r="131" spans="1:9">
      <c r="A131" s="11" t="s">
        <v>552</v>
      </c>
      <c r="B131" s="10">
        <v>0.18940000000000001</v>
      </c>
      <c r="C131" s="10">
        <v>1</v>
      </c>
      <c r="D131" s="10">
        <v>-0.81059999999999999</v>
      </c>
      <c r="E131" s="10">
        <v>4.3770000000000003E-2</v>
      </c>
      <c r="F131" s="10">
        <v>3</v>
      </c>
      <c r="G131" s="10">
        <v>3</v>
      </c>
      <c r="H131" s="10">
        <v>18.52</v>
      </c>
      <c r="I131" s="10">
        <v>92</v>
      </c>
    </row>
    <row r="132" spans="1:9">
      <c r="A132" s="11" t="s">
        <v>554</v>
      </c>
      <c r="B132" s="10">
        <v>0.18940000000000001</v>
      </c>
      <c r="C132" s="10">
        <v>0.20119999999999999</v>
      </c>
      <c r="D132" s="10">
        <v>-1.1730000000000001E-2</v>
      </c>
      <c r="E132" s="10">
        <v>4.3770000000000003E-2</v>
      </c>
      <c r="F132" s="10">
        <v>3</v>
      </c>
      <c r="G132" s="10">
        <v>3</v>
      </c>
      <c r="H132" s="10">
        <v>0.26800000000000002</v>
      </c>
      <c r="I132" s="10">
        <v>92</v>
      </c>
    </row>
    <row r="133" spans="1:9">
      <c r="A133" s="11" t="s">
        <v>556</v>
      </c>
      <c r="B133" s="10">
        <v>0.18940000000000001</v>
      </c>
      <c r="C133" s="10">
        <v>0.17910000000000001</v>
      </c>
      <c r="D133" s="10">
        <v>1.0370000000000001E-2</v>
      </c>
      <c r="E133" s="10">
        <v>4.3770000000000003E-2</v>
      </c>
      <c r="F133" s="10">
        <v>3</v>
      </c>
      <c r="G133" s="10">
        <v>3</v>
      </c>
      <c r="H133" s="10">
        <v>0.2369</v>
      </c>
      <c r="I133" s="10">
        <v>92</v>
      </c>
    </row>
    <row r="134" spans="1:9">
      <c r="A134" s="11" t="s">
        <v>558</v>
      </c>
      <c r="B134" s="10">
        <v>0.18940000000000001</v>
      </c>
      <c r="C134" s="10">
        <v>0.1993</v>
      </c>
      <c r="D134" s="10">
        <v>-9.8799999999999999E-3</v>
      </c>
      <c r="E134" s="10">
        <v>4.3770000000000003E-2</v>
      </c>
      <c r="F134" s="10">
        <v>3</v>
      </c>
      <c r="G134" s="10">
        <v>3</v>
      </c>
      <c r="H134" s="10">
        <v>0.22570000000000001</v>
      </c>
      <c r="I134" s="10">
        <v>92</v>
      </c>
    </row>
    <row r="135" spans="1:9">
      <c r="A135" s="11" t="s">
        <v>560</v>
      </c>
      <c r="B135" s="10">
        <v>0.18940000000000001</v>
      </c>
      <c r="C135" s="10">
        <v>0.19070000000000001</v>
      </c>
      <c r="D135" s="10">
        <v>-1.2849999999999999E-3</v>
      </c>
      <c r="E135" s="10">
        <v>4.3770000000000003E-2</v>
      </c>
      <c r="F135" s="10">
        <v>3</v>
      </c>
      <c r="G135" s="10">
        <v>3</v>
      </c>
      <c r="H135" s="10">
        <v>2.9360000000000001E-2</v>
      </c>
      <c r="I135" s="10">
        <v>92</v>
      </c>
    </row>
    <row r="136" spans="1:9">
      <c r="A136" s="11" t="s">
        <v>562</v>
      </c>
      <c r="B136" s="10">
        <v>0.18940000000000001</v>
      </c>
      <c r="C136" s="10">
        <v>0.20580000000000001</v>
      </c>
      <c r="D136" s="10">
        <v>-1.6379999999999999E-2</v>
      </c>
      <c r="E136" s="10">
        <v>4.3770000000000003E-2</v>
      </c>
      <c r="F136" s="10">
        <v>3</v>
      </c>
      <c r="G136" s="10">
        <v>3</v>
      </c>
      <c r="H136" s="10">
        <v>0.37419999999999998</v>
      </c>
      <c r="I136" s="10">
        <v>92</v>
      </c>
    </row>
    <row r="137" spans="1:9">
      <c r="A137" s="11" t="s">
        <v>564</v>
      </c>
      <c r="B137" s="10">
        <v>0.18940000000000001</v>
      </c>
      <c r="C137" s="10">
        <v>0.1855</v>
      </c>
      <c r="D137" s="10">
        <v>3.8990000000000001E-3</v>
      </c>
      <c r="E137" s="10">
        <v>4.3770000000000003E-2</v>
      </c>
      <c r="F137" s="10">
        <v>3</v>
      </c>
      <c r="G137" s="10">
        <v>3</v>
      </c>
      <c r="H137" s="10">
        <v>8.9080000000000006E-2</v>
      </c>
      <c r="I137" s="10">
        <v>92</v>
      </c>
    </row>
    <row r="138" spans="1:9">
      <c r="A138" s="11" t="s">
        <v>566</v>
      </c>
      <c r="B138" s="10">
        <v>0.18940000000000001</v>
      </c>
      <c r="C138" s="10">
        <v>0.19489999999999999</v>
      </c>
      <c r="D138" s="10">
        <v>-5.4079999999999996E-3</v>
      </c>
      <c r="E138" s="10">
        <v>4.3770000000000003E-2</v>
      </c>
      <c r="F138" s="10">
        <v>3</v>
      </c>
      <c r="G138" s="10">
        <v>3</v>
      </c>
      <c r="H138" s="10">
        <v>0.1236</v>
      </c>
      <c r="I138" s="10">
        <v>92</v>
      </c>
    </row>
    <row r="139" spans="1:9">
      <c r="A139" s="11" t="s">
        <v>568</v>
      </c>
      <c r="B139" s="10">
        <v>0.18940000000000001</v>
      </c>
      <c r="C139" s="10">
        <v>0.59640000000000004</v>
      </c>
      <c r="D139" s="10">
        <v>-0.40699999999999997</v>
      </c>
      <c r="E139" s="10">
        <v>4.3770000000000003E-2</v>
      </c>
      <c r="F139" s="10">
        <v>3</v>
      </c>
      <c r="G139" s="10">
        <v>3</v>
      </c>
      <c r="H139" s="10">
        <v>9.2989999999999995</v>
      </c>
      <c r="I139" s="10">
        <v>92</v>
      </c>
    </row>
    <row r="140" spans="1:9">
      <c r="A140" s="11" t="s">
        <v>570</v>
      </c>
      <c r="B140" s="10">
        <v>0.18940000000000001</v>
      </c>
      <c r="C140" s="10">
        <v>0.17150000000000001</v>
      </c>
      <c r="D140" s="10">
        <v>1.7930000000000001E-2</v>
      </c>
      <c r="E140" s="10">
        <v>4.3770000000000003E-2</v>
      </c>
      <c r="F140" s="10">
        <v>3</v>
      </c>
      <c r="G140" s="10">
        <v>3</v>
      </c>
      <c r="H140" s="10">
        <v>0.40970000000000001</v>
      </c>
      <c r="I140" s="10">
        <v>92</v>
      </c>
    </row>
    <row r="141" spans="1:9">
      <c r="A141" s="11" t="s">
        <v>572</v>
      </c>
      <c r="B141" s="10">
        <v>0.18940000000000001</v>
      </c>
      <c r="C141" s="10">
        <v>0.17510000000000001</v>
      </c>
      <c r="D141" s="10">
        <v>1.4330000000000001E-2</v>
      </c>
      <c r="E141" s="10">
        <v>4.3770000000000003E-2</v>
      </c>
      <c r="F141" s="10">
        <v>3</v>
      </c>
      <c r="G141" s="10">
        <v>3</v>
      </c>
      <c r="H141" s="10">
        <v>0.32740000000000002</v>
      </c>
      <c r="I141" s="10">
        <v>92</v>
      </c>
    </row>
    <row r="142" spans="1:9">
      <c r="A142" s="11" t="s">
        <v>574</v>
      </c>
      <c r="B142" s="10">
        <v>0.18940000000000001</v>
      </c>
      <c r="C142" s="10">
        <v>0.18060000000000001</v>
      </c>
      <c r="D142" s="10">
        <v>8.7980000000000003E-3</v>
      </c>
      <c r="E142" s="10">
        <v>4.3770000000000003E-2</v>
      </c>
      <c r="F142" s="10">
        <v>3</v>
      </c>
      <c r="G142" s="10">
        <v>3</v>
      </c>
      <c r="H142" s="10">
        <v>0.20100000000000001</v>
      </c>
      <c r="I142" s="10">
        <v>92</v>
      </c>
    </row>
    <row r="143" spans="1:9">
      <c r="A143" s="11" t="s">
        <v>576</v>
      </c>
      <c r="B143" s="10">
        <v>0.18940000000000001</v>
      </c>
      <c r="C143" s="10">
        <v>0.19969999999999999</v>
      </c>
      <c r="D143" s="10">
        <v>-1.03E-2</v>
      </c>
      <c r="E143" s="10">
        <v>4.3770000000000003E-2</v>
      </c>
      <c r="F143" s="10">
        <v>3</v>
      </c>
      <c r="G143" s="10">
        <v>3</v>
      </c>
      <c r="H143" s="10">
        <v>0.23530000000000001</v>
      </c>
      <c r="I143" s="10">
        <v>92</v>
      </c>
    </row>
    <row r="144" spans="1:9">
      <c r="A144" s="11" t="s">
        <v>578</v>
      </c>
      <c r="B144" s="10">
        <v>0.18940000000000001</v>
      </c>
      <c r="C144" s="10">
        <v>0.18540000000000001</v>
      </c>
      <c r="D144" s="10">
        <v>4.0200000000000001E-3</v>
      </c>
      <c r="E144" s="10">
        <v>4.3770000000000003E-2</v>
      </c>
      <c r="F144" s="10">
        <v>3</v>
      </c>
      <c r="G144" s="10">
        <v>3</v>
      </c>
      <c r="H144" s="10">
        <v>9.1840000000000005E-2</v>
      </c>
      <c r="I144" s="10">
        <v>92</v>
      </c>
    </row>
    <row r="145" spans="1:9">
      <c r="A145" s="11" t="s">
        <v>580</v>
      </c>
      <c r="B145" s="10">
        <v>0.18940000000000001</v>
      </c>
      <c r="C145" s="10">
        <v>0.20899999999999999</v>
      </c>
      <c r="D145" s="10">
        <v>-1.958E-2</v>
      </c>
      <c r="E145" s="10">
        <v>4.3770000000000003E-2</v>
      </c>
      <c r="F145" s="10">
        <v>3</v>
      </c>
      <c r="G145" s="10">
        <v>3</v>
      </c>
      <c r="H145" s="10">
        <v>0.44729999999999998</v>
      </c>
      <c r="I145" s="10">
        <v>92</v>
      </c>
    </row>
    <row r="146" spans="1:9">
      <c r="A146" s="11" t="s">
        <v>582</v>
      </c>
      <c r="B146" s="10">
        <v>0.18940000000000001</v>
      </c>
      <c r="C146" s="10">
        <v>0.28370000000000001</v>
      </c>
      <c r="D146" s="10">
        <v>-9.4270000000000007E-2</v>
      </c>
      <c r="E146" s="10">
        <v>4.3770000000000003E-2</v>
      </c>
      <c r="F146" s="10">
        <v>3</v>
      </c>
      <c r="G146" s="10">
        <v>3</v>
      </c>
      <c r="H146" s="10">
        <v>2.1539999999999999</v>
      </c>
      <c r="I146" s="10">
        <v>92</v>
      </c>
    </row>
    <row r="147" spans="1:9">
      <c r="A147" s="11" t="s">
        <v>584</v>
      </c>
      <c r="B147" s="10">
        <v>0.18940000000000001</v>
      </c>
      <c r="C147" s="10">
        <v>0.17399999999999999</v>
      </c>
      <c r="D147" s="10">
        <v>1.54E-2</v>
      </c>
      <c r="E147" s="10">
        <v>4.3770000000000003E-2</v>
      </c>
      <c r="F147" s="10">
        <v>3</v>
      </c>
      <c r="G147" s="10">
        <v>3</v>
      </c>
      <c r="H147" s="10">
        <v>0.35199999999999998</v>
      </c>
      <c r="I147" s="10">
        <v>92</v>
      </c>
    </row>
    <row r="148" spans="1:9">
      <c r="A148" s="11" t="s">
        <v>586</v>
      </c>
      <c r="B148" s="10">
        <v>0.18940000000000001</v>
      </c>
      <c r="C148" s="10">
        <v>0.17460000000000001</v>
      </c>
      <c r="D148" s="10">
        <v>1.4829999999999999E-2</v>
      </c>
      <c r="E148" s="10">
        <v>4.3770000000000003E-2</v>
      </c>
      <c r="F148" s="10">
        <v>3</v>
      </c>
      <c r="G148" s="10">
        <v>3</v>
      </c>
      <c r="H148" s="10">
        <v>0.33889999999999998</v>
      </c>
      <c r="I148" s="10">
        <v>92</v>
      </c>
    </row>
    <row r="149" spans="1:9">
      <c r="A149" s="11" t="s">
        <v>588</v>
      </c>
      <c r="B149" s="10">
        <v>0.18940000000000001</v>
      </c>
      <c r="C149" s="10">
        <v>0.17879999999999999</v>
      </c>
      <c r="D149" s="10">
        <v>1.061E-2</v>
      </c>
      <c r="E149" s="10">
        <v>4.3770000000000003E-2</v>
      </c>
      <c r="F149" s="10">
        <v>3</v>
      </c>
      <c r="G149" s="10">
        <v>3</v>
      </c>
      <c r="H149" s="10">
        <v>0.2424</v>
      </c>
      <c r="I149" s="10">
        <v>92</v>
      </c>
    </row>
    <row r="150" spans="1:9">
      <c r="A150" s="11" t="s">
        <v>590</v>
      </c>
      <c r="B150" s="10">
        <v>0.18940000000000001</v>
      </c>
      <c r="C150" s="10">
        <v>0.1767</v>
      </c>
      <c r="D150" s="10">
        <v>1.277E-2</v>
      </c>
      <c r="E150" s="10">
        <v>4.3770000000000003E-2</v>
      </c>
      <c r="F150" s="10">
        <v>3</v>
      </c>
      <c r="G150" s="10">
        <v>3</v>
      </c>
      <c r="H150" s="10">
        <v>0.29170000000000001</v>
      </c>
      <c r="I150" s="10">
        <v>92</v>
      </c>
    </row>
    <row r="151" spans="1:9">
      <c r="A151" s="11" t="s">
        <v>592</v>
      </c>
      <c r="B151" s="10">
        <v>0.18940000000000001</v>
      </c>
      <c r="C151" s="10">
        <v>0.1799</v>
      </c>
      <c r="D151" s="10">
        <v>9.5700000000000004E-3</v>
      </c>
      <c r="E151" s="10">
        <v>4.3770000000000003E-2</v>
      </c>
      <c r="F151" s="10">
        <v>3</v>
      </c>
      <c r="G151" s="10">
        <v>3</v>
      </c>
      <c r="H151" s="10">
        <v>0.21870000000000001</v>
      </c>
      <c r="I151" s="10">
        <v>92</v>
      </c>
    </row>
  </sheetData>
  <mergeCells count="3">
    <mergeCell ref="A3:A5"/>
    <mergeCell ref="A6:A8"/>
    <mergeCell ref="F1:Y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C57F-3CD2-5C4C-A70A-442E1E07A58B}">
  <dimension ref="A1:Z8"/>
  <sheetViews>
    <sheetView zoomScale="61" workbookViewId="0">
      <selection activeCell="B2" sqref="B2:B8"/>
    </sheetView>
  </sheetViews>
  <sheetFormatPr baseColWidth="10" defaultRowHeight="16"/>
  <cols>
    <col min="1" max="3" width="10.7109375" style="7"/>
    <col min="4" max="4" width="21.7109375" style="7" bestFit="1" customWidth="1"/>
    <col min="5" max="5" width="38.5703125" style="7" bestFit="1" customWidth="1"/>
    <col min="6" max="16384" width="10.7109375" style="7"/>
  </cols>
  <sheetData>
    <row r="1" spans="1:26" ht="18">
      <c r="F1" s="93" t="s">
        <v>421</v>
      </c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5"/>
    </row>
    <row r="2" spans="1:26" ht="18">
      <c r="A2" s="9"/>
      <c r="B2" s="8" t="s">
        <v>507</v>
      </c>
      <c r="C2" s="11" t="s">
        <v>83</v>
      </c>
      <c r="D2" s="11" t="s">
        <v>97</v>
      </c>
      <c r="E2" s="11" t="s">
        <v>113</v>
      </c>
      <c r="F2" s="11" t="s">
        <v>99</v>
      </c>
      <c r="G2" s="11" t="s">
        <v>14</v>
      </c>
      <c r="H2" s="11" t="s">
        <v>100</v>
      </c>
      <c r="I2" s="11" t="s">
        <v>101</v>
      </c>
      <c r="J2" s="11" t="s">
        <v>102</v>
      </c>
      <c r="K2" s="11" t="s">
        <v>103</v>
      </c>
      <c r="L2" s="11" t="s">
        <v>422</v>
      </c>
      <c r="M2" s="11" t="s">
        <v>423</v>
      </c>
      <c r="N2" s="11" t="s">
        <v>104</v>
      </c>
      <c r="O2" s="11" t="s">
        <v>105</v>
      </c>
      <c r="P2" s="11" t="s">
        <v>106</v>
      </c>
      <c r="Q2" s="11" t="s">
        <v>107</v>
      </c>
      <c r="R2" s="11" t="s">
        <v>54</v>
      </c>
      <c r="S2" s="11" t="s">
        <v>108</v>
      </c>
      <c r="T2" s="11" t="s">
        <v>62</v>
      </c>
      <c r="U2" s="11" t="s">
        <v>109</v>
      </c>
      <c r="V2" s="11" t="s">
        <v>110</v>
      </c>
      <c r="W2" s="11" t="s">
        <v>111</v>
      </c>
      <c r="X2" s="11" t="s">
        <v>59</v>
      </c>
      <c r="Y2" s="11" t="s">
        <v>112</v>
      </c>
      <c r="Z2" s="8"/>
    </row>
    <row r="3" spans="1:26" ht="18">
      <c r="A3" s="92" t="s">
        <v>425</v>
      </c>
      <c r="B3" s="75" t="s">
        <v>503</v>
      </c>
      <c r="C3" s="10">
        <v>7.2477340000000001E-2</v>
      </c>
      <c r="D3" s="10">
        <v>0.14809317999999999</v>
      </c>
      <c r="E3" s="10">
        <v>7.1273039999999996E-2</v>
      </c>
      <c r="F3" s="10">
        <v>0.11108812999999999</v>
      </c>
      <c r="G3" s="10">
        <v>0.12141597</v>
      </c>
      <c r="H3" s="10">
        <v>0.12696308000000001</v>
      </c>
      <c r="I3" s="10">
        <v>0.10331488</v>
      </c>
      <c r="J3" s="10">
        <v>9.4738760000000005E-2</v>
      </c>
      <c r="K3" s="10">
        <v>0.14218112999999999</v>
      </c>
      <c r="L3" s="10">
        <v>0.13466333999999999</v>
      </c>
      <c r="M3" s="10">
        <v>0.12112402</v>
      </c>
      <c r="N3" s="10">
        <v>6.3463290000000006E-2</v>
      </c>
      <c r="O3" s="10">
        <v>0.13203576</v>
      </c>
      <c r="P3" s="10">
        <v>0.27231919999999998</v>
      </c>
      <c r="Q3" s="10">
        <v>8.2768690000000006E-2</v>
      </c>
      <c r="R3" s="10">
        <v>8.8060340000000001E-2</v>
      </c>
      <c r="S3" s="10">
        <v>9.5322669999999998E-2</v>
      </c>
      <c r="T3" s="10">
        <v>8.0907489999999999E-2</v>
      </c>
      <c r="U3" s="10">
        <v>8.5834199999999999E-2</v>
      </c>
      <c r="V3" s="10">
        <v>0.11010279000000001</v>
      </c>
      <c r="W3" s="10">
        <v>0.10280396999999999</v>
      </c>
      <c r="X3" s="10">
        <v>8.1235929999999998E-2</v>
      </c>
      <c r="Y3" s="10">
        <v>5.2661029999999998E-2</v>
      </c>
    </row>
    <row r="4" spans="1:26" ht="18">
      <c r="A4" s="92"/>
      <c r="B4" s="75" t="s">
        <v>505</v>
      </c>
      <c r="C4" s="10">
        <v>4.8719659999999998E-2</v>
      </c>
      <c r="D4" s="10">
        <v>0.11364272</v>
      </c>
      <c r="E4" s="10">
        <v>7.6929629999999999E-2</v>
      </c>
      <c r="F4" s="10">
        <v>0.1019646</v>
      </c>
      <c r="G4" s="10">
        <v>0.14126878000000001</v>
      </c>
      <c r="H4" s="10">
        <v>0.14115929999999999</v>
      </c>
      <c r="I4" s="10">
        <v>0.11725563999999999</v>
      </c>
      <c r="J4" s="10">
        <v>0.12028465000000001</v>
      </c>
      <c r="K4" s="10">
        <v>9.5578129999999997E-2</v>
      </c>
      <c r="L4" s="10">
        <v>9.7256860000000001E-2</v>
      </c>
      <c r="M4" s="10">
        <v>0.1119275</v>
      </c>
      <c r="N4" s="10">
        <v>0.10495712</v>
      </c>
      <c r="O4" s="10">
        <v>0.10663585</v>
      </c>
      <c r="P4" s="10">
        <v>0.11324128999999999</v>
      </c>
      <c r="Q4" s="10">
        <v>5.3755850000000001E-2</v>
      </c>
      <c r="R4" s="10">
        <v>0.10495712</v>
      </c>
      <c r="S4" s="10">
        <v>0.13834925000000001</v>
      </c>
      <c r="T4" s="10">
        <v>7.4521009999999999E-2</v>
      </c>
      <c r="U4" s="10">
        <v>9.1746240000000007E-2</v>
      </c>
      <c r="V4" s="10">
        <v>0.11221945</v>
      </c>
      <c r="W4" s="10">
        <v>8.2002309999999995E-2</v>
      </c>
      <c r="X4" s="10">
        <v>8.4812360000000003E-2</v>
      </c>
      <c r="Y4" s="10">
        <v>4.9887479999999998E-2</v>
      </c>
    </row>
    <row r="5" spans="1:26" ht="18">
      <c r="A5" s="92"/>
      <c r="B5" s="75" t="s">
        <v>506</v>
      </c>
      <c r="C5" s="10">
        <v>6.6784259999999998E-2</v>
      </c>
      <c r="D5" s="10">
        <v>0.10875251</v>
      </c>
      <c r="E5" s="10">
        <v>8.5651720000000001E-2</v>
      </c>
      <c r="F5" s="10">
        <v>0.10659936</v>
      </c>
      <c r="G5" s="10">
        <v>0.1082051</v>
      </c>
      <c r="H5" s="10">
        <v>0.30330272000000003</v>
      </c>
      <c r="I5" s="10">
        <v>0.11652576000000001</v>
      </c>
      <c r="J5" s="10">
        <v>0.12021167000000001</v>
      </c>
      <c r="K5" s="10">
        <v>0.10455568</v>
      </c>
      <c r="L5" s="10">
        <v>0.11608783</v>
      </c>
      <c r="M5" s="10">
        <v>8.6856030000000001E-2</v>
      </c>
      <c r="N5" s="10">
        <v>0.20017030999999999</v>
      </c>
      <c r="O5" s="10">
        <v>0.10992032</v>
      </c>
      <c r="P5" s="10">
        <v>0.12137948</v>
      </c>
      <c r="Q5" s="10">
        <v>0.12156195</v>
      </c>
      <c r="R5" s="10">
        <v>0.1796971</v>
      </c>
      <c r="S5" s="10">
        <v>9.63445E-2</v>
      </c>
      <c r="T5" s="10">
        <v>0.12480993</v>
      </c>
      <c r="U5" s="10">
        <v>8.5797700000000005E-2</v>
      </c>
      <c r="V5" s="10">
        <v>8.9447109999999996E-2</v>
      </c>
      <c r="W5" s="10">
        <v>0.11167204</v>
      </c>
      <c r="X5" s="10">
        <v>8.192932E-2</v>
      </c>
      <c r="Y5" s="10">
        <v>0.13882367000000001</v>
      </c>
    </row>
    <row r="6" spans="1:26" ht="18">
      <c r="A6" s="92" t="s">
        <v>426</v>
      </c>
      <c r="B6" s="75" t="s">
        <v>503</v>
      </c>
      <c r="C6" s="10">
        <v>6.8098049999999993E-2</v>
      </c>
      <c r="D6" s="10">
        <v>1.0181497500000001</v>
      </c>
      <c r="E6" s="10">
        <v>0.15152362999999999</v>
      </c>
      <c r="F6" s="10">
        <v>1.59804148</v>
      </c>
      <c r="G6" s="10">
        <v>1.12894593</v>
      </c>
      <c r="H6" s="10">
        <v>1.22204245</v>
      </c>
      <c r="I6" s="10">
        <v>1.22317377</v>
      </c>
      <c r="J6" s="10">
        <v>1.2317134000000001</v>
      </c>
      <c r="K6" s="10">
        <v>1.11117329</v>
      </c>
      <c r="L6" s="10">
        <v>1.09602822</v>
      </c>
      <c r="M6" s="10">
        <v>1.1051882500000001</v>
      </c>
      <c r="N6" s="10">
        <v>0.98983030000000005</v>
      </c>
      <c r="O6" s="10">
        <v>1.1269387500000001</v>
      </c>
      <c r="P6" s="10">
        <v>1.1010279199999999</v>
      </c>
      <c r="Q6" s="10">
        <v>0.95512438</v>
      </c>
      <c r="R6" s="10">
        <v>0.85757556999999995</v>
      </c>
      <c r="S6" s="10">
        <v>0.8518095</v>
      </c>
      <c r="T6" s="10">
        <v>0.77298217999999996</v>
      </c>
      <c r="U6" s="10">
        <v>0.74659692</v>
      </c>
      <c r="V6" s="10">
        <v>0.73455386</v>
      </c>
      <c r="W6" s="10">
        <v>0.61244449999999995</v>
      </c>
      <c r="X6" s="10">
        <v>0.33797213999999998</v>
      </c>
      <c r="Y6" s="10">
        <v>0.12148895999999999</v>
      </c>
    </row>
    <row r="7" spans="1:26" ht="18">
      <c r="A7" s="92"/>
      <c r="B7" s="75" t="s">
        <v>505</v>
      </c>
      <c r="C7" s="10">
        <v>8.4082480000000001E-2</v>
      </c>
      <c r="D7" s="10">
        <v>1.0245362200000001</v>
      </c>
      <c r="E7" s="10">
        <v>0.22411046000000001</v>
      </c>
      <c r="F7" s="10">
        <v>1.40203151</v>
      </c>
      <c r="G7" s="10">
        <v>1.33331306</v>
      </c>
      <c r="H7" s="10">
        <v>1.29273159</v>
      </c>
      <c r="I7" s="10">
        <v>1.1887598100000001</v>
      </c>
      <c r="J7" s="10">
        <v>1.16741074</v>
      </c>
      <c r="K7" s="10">
        <v>1.1905845100000001</v>
      </c>
      <c r="L7" s="10">
        <v>1.1684325799999999</v>
      </c>
      <c r="M7" s="10">
        <v>1.03497354</v>
      </c>
      <c r="N7" s="10">
        <v>1.1990511500000001</v>
      </c>
      <c r="O7" s="10">
        <v>0.88928896999999996</v>
      </c>
      <c r="P7" s="10">
        <v>0.95983213000000001</v>
      </c>
      <c r="Q7" s="10">
        <v>0.95906575000000005</v>
      </c>
      <c r="R7" s="10">
        <v>0.93946839999999998</v>
      </c>
      <c r="S7" s="10">
        <v>0.80984124999999996</v>
      </c>
      <c r="T7" s="10">
        <v>0.87432637999999996</v>
      </c>
      <c r="U7" s="10">
        <v>0.77338361</v>
      </c>
      <c r="V7" s="10">
        <v>0.68404598000000005</v>
      </c>
      <c r="W7" s="10">
        <v>0.60007299000000003</v>
      </c>
      <c r="X7" s="10">
        <v>0.36946657999999999</v>
      </c>
      <c r="Y7" s="10">
        <v>0.17520832</v>
      </c>
    </row>
    <row r="8" spans="1:26" ht="18">
      <c r="A8" s="92"/>
      <c r="B8" s="75" t="s">
        <v>506</v>
      </c>
      <c r="C8" s="10">
        <v>7.1783949999999999E-2</v>
      </c>
      <c r="D8" s="10">
        <v>0.95731403000000004</v>
      </c>
      <c r="E8" s="10">
        <v>0.18086490999999999</v>
      </c>
      <c r="F8" s="10">
        <v>1.26762362</v>
      </c>
      <c r="G8" s="10">
        <v>1.28119944</v>
      </c>
      <c r="H8" s="10">
        <v>1.18543884</v>
      </c>
      <c r="I8" s="10">
        <v>1.2272611200000001</v>
      </c>
      <c r="J8" s="10">
        <v>1.1848184399999999</v>
      </c>
      <c r="K8" s="10">
        <v>1.1717900400000001</v>
      </c>
      <c r="L8" s="10">
        <v>1.097415</v>
      </c>
      <c r="M8" s="10">
        <v>1.1115747199999999</v>
      </c>
      <c r="N8" s="10">
        <v>1.0505565400000001</v>
      </c>
      <c r="O8" s="10">
        <v>1.1001885499999999</v>
      </c>
      <c r="P8" s="10">
        <v>1.0116172999999999</v>
      </c>
      <c r="Q8" s="10">
        <v>0.88301198000000003</v>
      </c>
      <c r="R8" s="10">
        <v>0.91060154000000004</v>
      </c>
      <c r="S8" s="10">
        <v>0.89750015000000005</v>
      </c>
      <c r="T8" s="10">
        <v>0.88618697000000002</v>
      </c>
      <c r="U8" s="10">
        <v>0.76502645999999996</v>
      </c>
      <c r="V8" s="10">
        <v>0.74579404999999999</v>
      </c>
      <c r="W8" s="10">
        <v>0.61503558000000003</v>
      </c>
      <c r="X8" s="10">
        <v>0.36402895000000002</v>
      </c>
      <c r="Y8" s="10">
        <v>0.21356364999999999</v>
      </c>
    </row>
  </sheetData>
  <mergeCells count="3">
    <mergeCell ref="A3:A5"/>
    <mergeCell ref="A6:A8"/>
    <mergeCell ref="F1:Y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2717-B363-A647-A523-4345EB2C39FF}">
  <dimension ref="A1:I66"/>
  <sheetViews>
    <sheetView workbookViewId="0">
      <selection sqref="A1:A4"/>
    </sheetView>
  </sheetViews>
  <sheetFormatPr baseColWidth="10" defaultRowHeight="18"/>
  <cols>
    <col min="1" max="1" width="10.7109375" style="8"/>
    <col min="2" max="2" width="21.85546875" style="8" bestFit="1" customWidth="1"/>
    <col min="3" max="3" width="18.42578125" style="8" bestFit="1" customWidth="1"/>
    <col min="4" max="4" width="21.7109375" style="8" bestFit="1" customWidth="1"/>
    <col min="5" max="5" width="17.42578125" style="8" bestFit="1" customWidth="1"/>
    <col min="6" max="6" width="17.5703125" style="8" bestFit="1" customWidth="1"/>
    <col min="7" max="7" width="14.85546875" style="8" bestFit="1" customWidth="1"/>
    <col min="8" max="8" width="21.7109375" style="8" bestFit="1" customWidth="1"/>
    <col min="9" max="16384" width="10.7109375" style="8"/>
  </cols>
  <sheetData>
    <row r="1" spans="1:8">
      <c r="A1" s="8" t="s">
        <v>507</v>
      </c>
      <c r="B1" s="9" t="s">
        <v>2</v>
      </c>
      <c r="C1" s="9" t="s">
        <v>84</v>
      </c>
      <c r="D1" s="9" t="s">
        <v>89</v>
      </c>
      <c r="E1" s="9" t="s">
        <v>86</v>
      </c>
      <c r="F1" s="9" t="s">
        <v>5</v>
      </c>
      <c r="G1" s="9" t="s">
        <v>427</v>
      </c>
      <c r="H1" s="9" t="s">
        <v>428</v>
      </c>
    </row>
    <row r="2" spans="1:8">
      <c r="A2" s="75" t="s">
        <v>503</v>
      </c>
      <c r="B2" s="10">
        <v>0</v>
      </c>
      <c r="C2" s="10">
        <v>0.85994652999999999</v>
      </c>
      <c r="D2" s="10">
        <v>0.10461922999999999</v>
      </c>
      <c r="E2" s="10">
        <v>0.17824846</v>
      </c>
      <c r="F2" s="10">
        <v>0.44251322999999998</v>
      </c>
      <c r="G2" s="10">
        <v>0.15798983999999999</v>
      </c>
      <c r="H2" s="10">
        <v>0.92997452000000003</v>
      </c>
    </row>
    <row r="3" spans="1:8">
      <c r="A3" s="75" t="s">
        <v>505</v>
      </c>
      <c r="B3" s="10">
        <v>0</v>
      </c>
      <c r="C3" s="10">
        <v>1.05935377</v>
      </c>
      <c r="D3" s="10">
        <v>0.12340959</v>
      </c>
      <c r="E3" s="10">
        <v>0.17604953000000001</v>
      </c>
      <c r="F3" s="10">
        <v>0.54876965</v>
      </c>
      <c r="G3" s="10">
        <v>0.16690963</v>
      </c>
      <c r="H3" s="10">
        <v>0.94184933999999998</v>
      </c>
    </row>
    <row r="4" spans="1:8">
      <c r="A4" s="75" t="s">
        <v>506</v>
      </c>
      <c r="B4" s="10">
        <v>0</v>
      </c>
      <c r="C4" s="10">
        <v>1.0806997</v>
      </c>
      <c r="D4" s="10">
        <v>0.15977137</v>
      </c>
      <c r="E4" s="10">
        <v>0.16491116</v>
      </c>
      <c r="F4" s="10">
        <v>0.49528825999999998</v>
      </c>
      <c r="G4" s="10">
        <v>0.17014841999999999</v>
      </c>
      <c r="H4" s="10">
        <v>1.4245011700000001</v>
      </c>
    </row>
    <row r="5" spans="1:8">
      <c r="A5" s="75"/>
    </row>
    <row r="6" spans="1:8">
      <c r="A6" s="75"/>
    </row>
    <row r="7" spans="1:8">
      <c r="A7" s="75"/>
    </row>
    <row r="10" spans="1:8">
      <c r="A10" s="11" t="s">
        <v>9</v>
      </c>
      <c r="B10" s="10" t="s">
        <v>116</v>
      </c>
      <c r="C10" s="10"/>
      <c r="D10" s="10"/>
      <c r="E10" s="10"/>
      <c r="F10" s="10"/>
    </row>
    <row r="11" spans="1:8">
      <c r="A11" s="11" t="s">
        <v>11</v>
      </c>
      <c r="B11" s="10" t="s">
        <v>117</v>
      </c>
      <c r="C11" s="10"/>
      <c r="D11" s="10"/>
      <c r="E11" s="10"/>
      <c r="F11" s="10"/>
    </row>
    <row r="12" spans="1:8">
      <c r="A12" s="11"/>
      <c r="B12" s="10"/>
      <c r="C12" s="10"/>
      <c r="D12" s="10"/>
      <c r="E12" s="10"/>
      <c r="F12" s="10"/>
    </row>
    <row r="13" spans="1:8">
      <c r="A13" s="11" t="s">
        <v>13</v>
      </c>
      <c r="B13" s="10"/>
      <c r="C13" s="10"/>
      <c r="D13" s="10"/>
      <c r="E13" s="10"/>
      <c r="F13" s="10"/>
    </row>
    <row r="14" spans="1:8">
      <c r="A14" s="11" t="s">
        <v>14</v>
      </c>
      <c r="B14" s="10">
        <v>42.36</v>
      </c>
      <c r="C14" s="10"/>
      <c r="D14" s="10"/>
      <c r="E14" s="10"/>
      <c r="F14" s="10"/>
    </row>
    <row r="15" spans="1:8">
      <c r="A15" s="11" t="s">
        <v>15</v>
      </c>
      <c r="B15" s="10" t="s">
        <v>16</v>
      </c>
      <c r="C15" s="10"/>
      <c r="D15" s="10"/>
      <c r="E15" s="10"/>
      <c r="F15" s="10"/>
    </row>
    <row r="16" spans="1:8">
      <c r="A16" s="11" t="s">
        <v>17</v>
      </c>
      <c r="B16" s="10" t="s">
        <v>18</v>
      </c>
      <c r="C16" s="10"/>
      <c r="D16" s="10"/>
      <c r="E16" s="10"/>
      <c r="F16" s="10"/>
    </row>
    <row r="17" spans="1:6">
      <c r="A17" s="11" t="s">
        <v>19</v>
      </c>
      <c r="B17" s="10" t="s">
        <v>20</v>
      </c>
      <c r="C17" s="10"/>
      <c r="D17" s="10"/>
      <c r="E17" s="10"/>
      <c r="F17" s="10"/>
    </row>
    <row r="18" spans="1:6">
      <c r="A18" s="11" t="s">
        <v>21</v>
      </c>
      <c r="B18" s="10">
        <v>0.94779999999999998</v>
      </c>
      <c r="C18" s="10"/>
      <c r="D18" s="10"/>
      <c r="E18" s="10"/>
      <c r="F18" s="10"/>
    </row>
    <row r="19" spans="1:6">
      <c r="A19" s="11"/>
      <c r="B19" s="10"/>
      <c r="C19" s="10"/>
      <c r="D19" s="10"/>
      <c r="E19" s="10"/>
      <c r="F19" s="10"/>
    </row>
    <row r="20" spans="1:6">
      <c r="A20" s="11" t="s">
        <v>22</v>
      </c>
      <c r="B20" s="10"/>
      <c r="C20" s="10"/>
      <c r="D20" s="10"/>
      <c r="E20" s="10"/>
      <c r="F20" s="10"/>
    </row>
    <row r="21" spans="1:6">
      <c r="A21" s="11" t="s">
        <v>23</v>
      </c>
      <c r="B21" s="10" t="s">
        <v>118</v>
      </c>
      <c r="C21" s="10"/>
      <c r="D21" s="10"/>
      <c r="E21" s="10"/>
      <c r="F21" s="10"/>
    </row>
    <row r="22" spans="1:6">
      <c r="A22" s="11" t="s">
        <v>15</v>
      </c>
      <c r="B22" s="10">
        <v>0.56169999999999998</v>
      </c>
      <c r="C22" s="10"/>
      <c r="D22" s="10"/>
      <c r="E22" s="10"/>
      <c r="F22" s="10"/>
    </row>
    <row r="23" spans="1:6">
      <c r="A23" s="11" t="s">
        <v>17</v>
      </c>
      <c r="B23" s="10" t="s">
        <v>25</v>
      </c>
      <c r="C23" s="10"/>
      <c r="D23" s="10"/>
      <c r="E23" s="10"/>
      <c r="F23" s="10"/>
    </row>
    <row r="24" spans="1:6">
      <c r="A24" s="11" t="s">
        <v>26</v>
      </c>
      <c r="B24" s="10" t="s">
        <v>27</v>
      </c>
      <c r="C24" s="10"/>
      <c r="D24" s="10"/>
      <c r="E24" s="10"/>
      <c r="F24" s="10"/>
    </row>
    <row r="25" spans="1:6">
      <c r="A25" s="11"/>
      <c r="B25" s="10"/>
      <c r="C25" s="10"/>
      <c r="D25" s="10"/>
      <c r="E25" s="10"/>
      <c r="F25" s="10"/>
    </row>
    <row r="26" spans="1:6">
      <c r="A26" s="11" t="s">
        <v>28</v>
      </c>
      <c r="B26" s="10"/>
      <c r="C26" s="10"/>
      <c r="D26" s="10"/>
      <c r="E26" s="10"/>
      <c r="F26" s="10"/>
    </row>
    <row r="27" spans="1:6">
      <c r="A27" s="11" t="s">
        <v>29</v>
      </c>
      <c r="B27" s="10"/>
      <c r="C27" s="10"/>
      <c r="D27" s="10"/>
      <c r="E27" s="10"/>
      <c r="F27" s="10"/>
    </row>
    <row r="28" spans="1:6">
      <c r="A28" s="11" t="s">
        <v>15</v>
      </c>
      <c r="B28" s="10"/>
      <c r="C28" s="10"/>
      <c r="D28" s="10"/>
      <c r="E28" s="10"/>
      <c r="F28" s="10"/>
    </row>
    <row r="29" spans="1:6">
      <c r="A29" s="11" t="s">
        <v>17</v>
      </c>
      <c r="B29" s="10"/>
      <c r="C29" s="10"/>
      <c r="D29" s="10"/>
      <c r="E29" s="10"/>
      <c r="F29" s="10"/>
    </row>
    <row r="30" spans="1:6">
      <c r="A30" s="11" t="s">
        <v>26</v>
      </c>
      <c r="B30" s="10"/>
      <c r="C30" s="10"/>
      <c r="D30" s="10"/>
      <c r="E30" s="10"/>
      <c r="F30" s="10"/>
    </row>
    <row r="31" spans="1:6">
      <c r="A31" s="11"/>
      <c r="B31" s="10"/>
      <c r="C31" s="10"/>
      <c r="D31" s="10"/>
      <c r="E31" s="10"/>
      <c r="F31" s="10"/>
    </row>
    <row r="32" spans="1:6">
      <c r="A32" s="11" t="s">
        <v>30</v>
      </c>
      <c r="B32" s="10" t="s">
        <v>31</v>
      </c>
      <c r="C32" s="10" t="s">
        <v>32</v>
      </c>
      <c r="D32" s="10" t="s">
        <v>33</v>
      </c>
      <c r="E32" s="10" t="s">
        <v>23</v>
      </c>
      <c r="F32" s="10" t="s">
        <v>15</v>
      </c>
    </row>
    <row r="33" spans="1:9">
      <c r="A33" s="11" t="s">
        <v>34</v>
      </c>
      <c r="B33" s="10">
        <v>3.5630000000000002</v>
      </c>
      <c r="C33" s="10">
        <v>6</v>
      </c>
      <c r="D33" s="10">
        <v>0.59379999999999999</v>
      </c>
      <c r="E33" s="10" t="s">
        <v>119</v>
      </c>
      <c r="F33" s="10" t="s">
        <v>36</v>
      </c>
    </row>
    <row r="34" spans="1:9">
      <c r="A34" s="11" t="s">
        <v>37</v>
      </c>
      <c r="B34" s="10">
        <v>0.1963</v>
      </c>
      <c r="C34" s="10">
        <v>14</v>
      </c>
      <c r="D34" s="10">
        <v>1.4019999999999999E-2</v>
      </c>
      <c r="E34" s="10"/>
      <c r="F34" s="10"/>
    </row>
    <row r="35" spans="1:9">
      <c r="A35" s="11" t="s">
        <v>38</v>
      </c>
      <c r="B35" s="10">
        <v>3.7589999999999999</v>
      </c>
      <c r="C35" s="10">
        <v>20</v>
      </c>
      <c r="D35" s="10"/>
      <c r="E35" s="10"/>
      <c r="F35" s="10"/>
    </row>
    <row r="36" spans="1:9">
      <c r="A36" s="11"/>
      <c r="B36" s="10"/>
      <c r="C36" s="10"/>
      <c r="D36" s="10"/>
      <c r="E36" s="10"/>
      <c r="F36" s="10"/>
    </row>
    <row r="37" spans="1:9">
      <c r="A37" s="11" t="s">
        <v>39</v>
      </c>
      <c r="B37" s="10"/>
      <c r="C37" s="10"/>
      <c r="D37" s="10"/>
      <c r="E37" s="10"/>
      <c r="F37" s="10"/>
    </row>
    <row r="38" spans="1:9">
      <c r="A38" s="11" t="s">
        <v>40</v>
      </c>
      <c r="B38" s="10">
        <v>7</v>
      </c>
      <c r="C38" s="10"/>
      <c r="D38" s="10"/>
      <c r="E38" s="10"/>
      <c r="F38" s="10"/>
    </row>
    <row r="39" spans="1:9">
      <c r="A39" s="11" t="s">
        <v>41</v>
      </c>
      <c r="B39" s="10">
        <v>21</v>
      </c>
      <c r="C39" s="10"/>
      <c r="D39" s="10"/>
      <c r="E39" s="10"/>
      <c r="F39" s="10"/>
    </row>
    <row r="48" spans="1:9">
      <c r="A48" s="11" t="s">
        <v>42</v>
      </c>
      <c r="B48" s="10">
        <v>1</v>
      </c>
      <c r="C48" s="10"/>
      <c r="D48" s="10"/>
      <c r="E48" s="10"/>
      <c r="F48" s="10"/>
      <c r="G48" s="10"/>
      <c r="H48" s="10"/>
      <c r="I48" s="10"/>
    </row>
    <row r="49" spans="1:9">
      <c r="A49" s="11" t="s">
        <v>43</v>
      </c>
      <c r="B49" s="10">
        <v>6</v>
      </c>
      <c r="C49" s="10"/>
      <c r="D49" s="10"/>
      <c r="E49" s="10"/>
      <c r="F49" s="10"/>
      <c r="G49" s="10"/>
      <c r="H49" s="10"/>
      <c r="I49" s="10"/>
    </row>
    <row r="50" spans="1:9">
      <c r="A50" s="11" t="s">
        <v>44</v>
      </c>
      <c r="B50" s="10">
        <v>0.05</v>
      </c>
      <c r="C50" s="10"/>
      <c r="D50" s="10"/>
      <c r="E50" s="10"/>
      <c r="F50" s="10"/>
      <c r="G50" s="10"/>
      <c r="H50" s="10"/>
      <c r="I50" s="10"/>
    </row>
    <row r="51" spans="1:9">
      <c r="A51" s="11"/>
      <c r="B51" s="10"/>
      <c r="C51" s="10"/>
      <c r="D51" s="10"/>
      <c r="E51" s="10"/>
      <c r="F51" s="10"/>
      <c r="G51" s="10"/>
      <c r="H51" s="10"/>
      <c r="I51" s="10"/>
    </row>
    <row r="52" spans="1:9">
      <c r="A52" s="11" t="s">
        <v>45</v>
      </c>
      <c r="B52" s="10" t="s">
        <v>46</v>
      </c>
      <c r="C52" s="10" t="s">
        <v>47</v>
      </c>
      <c r="D52" s="10" t="s">
        <v>48</v>
      </c>
      <c r="E52" s="10" t="s">
        <v>49</v>
      </c>
      <c r="F52" s="10" t="s">
        <v>50</v>
      </c>
      <c r="G52" s="10" t="s">
        <v>120</v>
      </c>
      <c r="H52" s="10"/>
      <c r="I52" s="10"/>
    </row>
    <row r="53" spans="1:9">
      <c r="A53" s="11" t="s">
        <v>121</v>
      </c>
      <c r="B53" s="10">
        <v>1</v>
      </c>
      <c r="C53" s="10" t="s">
        <v>122</v>
      </c>
      <c r="D53" s="10" t="s">
        <v>20</v>
      </c>
      <c r="E53" s="10" t="s">
        <v>18</v>
      </c>
      <c r="F53" s="10" t="s">
        <v>16</v>
      </c>
      <c r="G53" s="10" t="s">
        <v>54</v>
      </c>
      <c r="H53" s="10" t="s">
        <v>2</v>
      </c>
      <c r="I53" s="10"/>
    </row>
    <row r="54" spans="1:9">
      <c r="A54" s="11" t="s">
        <v>123</v>
      </c>
      <c r="B54" s="10">
        <v>0.87070000000000003</v>
      </c>
      <c r="C54" s="10" t="s">
        <v>124</v>
      </c>
      <c r="D54" s="10" t="s">
        <v>20</v>
      </c>
      <c r="E54" s="10" t="s">
        <v>18</v>
      </c>
      <c r="F54" s="10" t="s">
        <v>16</v>
      </c>
      <c r="G54" s="10" t="s">
        <v>59</v>
      </c>
      <c r="H54" s="10" t="s">
        <v>89</v>
      </c>
      <c r="I54" s="10"/>
    </row>
    <row r="55" spans="1:9">
      <c r="A55" s="11" t="s">
        <v>125</v>
      </c>
      <c r="B55" s="10">
        <v>0.82689999999999997</v>
      </c>
      <c r="C55" s="10" t="s">
        <v>126</v>
      </c>
      <c r="D55" s="10" t="s">
        <v>20</v>
      </c>
      <c r="E55" s="10" t="s">
        <v>18</v>
      </c>
      <c r="F55" s="10" t="s">
        <v>16</v>
      </c>
      <c r="G55" s="10" t="s">
        <v>112</v>
      </c>
      <c r="H55" s="10" t="s">
        <v>86</v>
      </c>
      <c r="I55" s="10"/>
    </row>
    <row r="56" spans="1:9">
      <c r="A56" s="11" t="s">
        <v>127</v>
      </c>
      <c r="B56" s="10">
        <v>0.50449999999999995</v>
      </c>
      <c r="C56" s="10" t="s">
        <v>128</v>
      </c>
      <c r="D56" s="10" t="s">
        <v>20</v>
      </c>
      <c r="E56" s="10" t="s">
        <v>129</v>
      </c>
      <c r="F56" s="10">
        <v>6.9999999999999999E-4</v>
      </c>
      <c r="G56" s="10" t="s">
        <v>62</v>
      </c>
      <c r="H56" s="10" t="s">
        <v>5</v>
      </c>
      <c r="I56" s="10"/>
    </row>
    <row r="57" spans="1:9">
      <c r="A57" s="11" t="s">
        <v>130</v>
      </c>
      <c r="B57" s="10">
        <v>0.83499999999999996</v>
      </c>
      <c r="C57" s="10" t="s">
        <v>131</v>
      </c>
      <c r="D57" s="10" t="s">
        <v>20</v>
      </c>
      <c r="E57" s="10" t="s">
        <v>18</v>
      </c>
      <c r="F57" s="10" t="s">
        <v>16</v>
      </c>
      <c r="G57" s="10" t="s">
        <v>14</v>
      </c>
      <c r="H57" s="10" t="s">
        <v>114</v>
      </c>
      <c r="I57" s="10"/>
    </row>
    <row r="58" spans="1:9">
      <c r="A58" s="11" t="s">
        <v>132</v>
      </c>
      <c r="B58" s="10">
        <v>-9.8780000000000007E-2</v>
      </c>
      <c r="C58" s="10" t="s">
        <v>133</v>
      </c>
      <c r="D58" s="10" t="s">
        <v>27</v>
      </c>
      <c r="E58" s="10" t="s">
        <v>25</v>
      </c>
      <c r="F58" s="10">
        <v>0.80489999999999995</v>
      </c>
      <c r="G58" s="10" t="s">
        <v>134</v>
      </c>
      <c r="H58" s="10" t="s">
        <v>115</v>
      </c>
      <c r="I58" s="10"/>
    </row>
    <row r="59" spans="1:9">
      <c r="A59" s="11"/>
      <c r="B59" s="10"/>
      <c r="C59" s="10"/>
      <c r="D59" s="10"/>
      <c r="E59" s="10"/>
      <c r="F59" s="10"/>
      <c r="G59" s="10"/>
      <c r="H59" s="10"/>
      <c r="I59" s="10"/>
    </row>
    <row r="60" spans="1:9">
      <c r="A60" s="11" t="s">
        <v>63</v>
      </c>
      <c r="B60" s="10" t="s">
        <v>64</v>
      </c>
      <c r="C60" s="10" t="s">
        <v>65</v>
      </c>
      <c r="D60" s="10" t="s">
        <v>46</v>
      </c>
      <c r="E60" s="10" t="s">
        <v>66</v>
      </c>
      <c r="F60" s="10" t="s">
        <v>67</v>
      </c>
      <c r="G60" s="10" t="s">
        <v>68</v>
      </c>
      <c r="H60" s="10" t="s">
        <v>69</v>
      </c>
      <c r="I60" s="10" t="s">
        <v>32</v>
      </c>
    </row>
    <row r="61" spans="1:9">
      <c r="A61" s="11" t="s">
        <v>121</v>
      </c>
      <c r="B61" s="10">
        <v>1</v>
      </c>
      <c r="C61" s="10">
        <v>0</v>
      </c>
      <c r="D61" s="10">
        <v>1</v>
      </c>
      <c r="E61" s="10">
        <v>9.6670000000000006E-2</v>
      </c>
      <c r="F61" s="10">
        <v>3</v>
      </c>
      <c r="G61" s="10">
        <v>3</v>
      </c>
      <c r="H61" s="10">
        <v>10.34</v>
      </c>
      <c r="I61" s="10">
        <v>14</v>
      </c>
    </row>
    <row r="62" spans="1:9">
      <c r="A62" s="11" t="s">
        <v>123</v>
      </c>
      <c r="B62" s="10">
        <v>1</v>
      </c>
      <c r="C62" s="10">
        <v>0.1293</v>
      </c>
      <c r="D62" s="10">
        <v>0.87070000000000003</v>
      </c>
      <c r="E62" s="10">
        <v>9.6670000000000006E-2</v>
      </c>
      <c r="F62" s="10">
        <v>3</v>
      </c>
      <c r="G62" s="10">
        <v>3</v>
      </c>
      <c r="H62" s="10">
        <v>9.0069999999999997</v>
      </c>
      <c r="I62" s="10">
        <v>14</v>
      </c>
    </row>
    <row r="63" spans="1:9">
      <c r="A63" s="11" t="s">
        <v>125</v>
      </c>
      <c r="B63" s="10">
        <v>1</v>
      </c>
      <c r="C63" s="10">
        <v>0.1731</v>
      </c>
      <c r="D63" s="10">
        <v>0.82689999999999997</v>
      </c>
      <c r="E63" s="10">
        <v>9.6670000000000006E-2</v>
      </c>
      <c r="F63" s="10">
        <v>3</v>
      </c>
      <c r="G63" s="10">
        <v>3</v>
      </c>
      <c r="H63" s="10">
        <v>8.5540000000000003</v>
      </c>
      <c r="I63" s="10">
        <v>14</v>
      </c>
    </row>
    <row r="64" spans="1:9">
      <c r="A64" s="11" t="s">
        <v>127</v>
      </c>
      <c r="B64" s="10">
        <v>1</v>
      </c>
      <c r="C64" s="10">
        <v>0.4955</v>
      </c>
      <c r="D64" s="10">
        <v>0.50449999999999995</v>
      </c>
      <c r="E64" s="10">
        <v>9.6670000000000006E-2</v>
      </c>
      <c r="F64" s="10">
        <v>3</v>
      </c>
      <c r="G64" s="10">
        <v>3</v>
      </c>
      <c r="H64" s="10">
        <v>5.218</v>
      </c>
      <c r="I64" s="10">
        <v>14</v>
      </c>
    </row>
    <row r="65" spans="1:9">
      <c r="A65" s="11" t="s">
        <v>130</v>
      </c>
      <c r="B65" s="10">
        <v>1</v>
      </c>
      <c r="C65" s="10">
        <v>0.16500000000000001</v>
      </c>
      <c r="D65" s="10">
        <v>0.83499999999999996</v>
      </c>
      <c r="E65" s="10">
        <v>9.6670000000000006E-2</v>
      </c>
      <c r="F65" s="10">
        <v>3</v>
      </c>
      <c r="G65" s="10">
        <v>3</v>
      </c>
      <c r="H65" s="10">
        <v>8.6370000000000005</v>
      </c>
      <c r="I65" s="10">
        <v>14</v>
      </c>
    </row>
    <row r="66" spans="1:9">
      <c r="A66" s="11" t="s">
        <v>132</v>
      </c>
      <c r="B66" s="10">
        <v>1</v>
      </c>
      <c r="C66" s="10">
        <v>1.099</v>
      </c>
      <c r="D66" s="10">
        <v>-9.8780000000000007E-2</v>
      </c>
      <c r="E66" s="10">
        <v>9.6670000000000006E-2</v>
      </c>
      <c r="F66" s="10">
        <v>3</v>
      </c>
      <c r="G66" s="10">
        <v>3</v>
      </c>
      <c r="H66" s="10">
        <v>1.022</v>
      </c>
      <c r="I66" s="10">
        <v>14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8D9B1-51E3-1E48-94B4-70A2D34E39A2}">
  <dimension ref="A1:I65"/>
  <sheetViews>
    <sheetView workbookViewId="0">
      <selection sqref="A1:A4"/>
    </sheetView>
  </sheetViews>
  <sheetFormatPr baseColWidth="10" defaultRowHeight="18"/>
  <cols>
    <col min="1" max="1" width="10.7109375" style="8"/>
    <col min="2" max="2" width="21.28515625" style="8" bestFit="1" customWidth="1"/>
    <col min="3" max="3" width="18.42578125" style="8" bestFit="1" customWidth="1"/>
    <col min="4" max="4" width="21.7109375" style="8" bestFit="1" customWidth="1"/>
    <col min="5" max="5" width="17.42578125" style="8" bestFit="1" customWidth="1"/>
    <col min="6" max="6" width="17.5703125" style="8" bestFit="1" customWidth="1"/>
    <col min="7" max="7" width="14.85546875" style="8" bestFit="1" customWidth="1"/>
    <col min="8" max="8" width="15.7109375" style="8" bestFit="1" customWidth="1"/>
    <col min="9" max="16384" width="10.7109375" style="8"/>
  </cols>
  <sheetData>
    <row r="1" spans="1:8">
      <c r="A1" s="8" t="s">
        <v>507</v>
      </c>
      <c r="B1" s="9" t="s">
        <v>2</v>
      </c>
      <c r="C1" s="9" t="s">
        <v>84</v>
      </c>
      <c r="D1" s="9" t="s">
        <v>89</v>
      </c>
      <c r="E1" s="9" t="s">
        <v>86</v>
      </c>
      <c r="F1" s="9" t="s">
        <v>5</v>
      </c>
      <c r="G1" s="9" t="s">
        <v>427</v>
      </c>
      <c r="H1" s="9" t="s">
        <v>428</v>
      </c>
    </row>
    <row r="2" spans="1:8">
      <c r="A2" s="75" t="s">
        <v>503</v>
      </c>
      <c r="B2" s="10">
        <v>0.28526889999999999</v>
      </c>
      <c r="C2" s="10">
        <v>0.96336710999999997</v>
      </c>
      <c r="D2" s="10">
        <v>0.23031956000000001</v>
      </c>
      <c r="E2" s="10">
        <v>0.26773187999999998</v>
      </c>
      <c r="F2" s="10">
        <v>0.55066250999999999</v>
      </c>
      <c r="G2" s="10">
        <v>0.18589243999999999</v>
      </c>
      <c r="H2" s="10">
        <v>0.96453624000000004</v>
      </c>
    </row>
    <row r="3" spans="1:8">
      <c r="A3" s="75" t="s">
        <v>505</v>
      </c>
      <c r="B3" s="10">
        <v>0.36710833999999998</v>
      </c>
      <c r="C3" s="10">
        <v>0.96219796999999996</v>
      </c>
      <c r="D3" s="10">
        <v>0.34489478000000001</v>
      </c>
      <c r="E3" s="10">
        <v>0.24084178000000001</v>
      </c>
      <c r="F3" s="10">
        <v>0.57287606999999996</v>
      </c>
      <c r="G3" s="10">
        <v>0.16017147000000001</v>
      </c>
      <c r="H3" s="10">
        <v>0.97622759000000003</v>
      </c>
    </row>
    <row r="4" spans="1:8">
      <c r="A4" s="75" t="s">
        <v>506</v>
      </c>
      <c r="B4" s="10">
        <v>0.17069369000000001</v>
      </c>
      <c r="C4" s="10">
        <v>1.0744349200000001</v>
      </c>
      <c r="D4" s="10">
        <v>0.30280592000000001</v>
      </c>
      <c r="E4" s="10">
        <v>0.16601715</v>
      </c>
      <c r="F4" s="10">
        <v>0.40685892000000001</v>
      </c>
      <c r="G4" s="10">
        <v>0.20342946000000001</v>
      </c>
      <c r="H4" s="10">
        <v>0.88737334000000001</v>
      </c>
    </row>
    <row r="10" spans="1:8">
      <c r="A10" s="11" t="s">
        <v>9</v>
      </c>
      <c r="B10" s="10" t="s">
        <v>141</v>
      </c>
      <c r="C10" s="10"/>
      <c r="D10" s="10"/>
      <c r="E10" s="10"/>
      <c r="F10" s="10"/>
    </row>
    <row r="11" spans="1:8">
      <c r="A11" s="11" t="s">
        <v>11</v>
      </c>
      <c r="B11" s="10" t="s">
        <v>117</v>
      </c>
      <c r="C11" s="10"/>
      <c r="D11" s="10"/>
      <c r="E11" s="10"/>
      <c r="F11" s="10"/>
    </row>
    <row r="12" spans="1:8">
      <c r="A12" s="11"/>
      <c r="B12" s="10"/>
      <c r="C12" s="10"/>
      <c r="D12" s="10"/>
      <c r="E12" s="10"/>
      <c r="F12" s="10"/>
    </row>
    <row r="13" spans="1:8">
      <c r="A13" s="11" t="s">
        <v>13</v>
      </c>
      <c r="B13" s="10"/>
      <c r="C13" s="10"/>
      <c r="D13" s="10"/>
      <c r="E13" s="10"/>
      <c r="F13" s="10"/>
    </row>
    <row r="14" spans="1:8">
      <c r="A14" s="11" t="s">
        <v>14</v>
      </c>
      <c r="B14" s="10">
        <v>80.89</v>
      </c>
      <c r="C14" s="10"/>
      <c r="D14" s="10"/>
      <c r="E14" s="10"/>
      <c r="F14" s="10"/>
    </row>
    <row r="15" spans="1:8">
      <c r="A15" s="11" t="s">
        <v>15</v>
      </c>
      <c r="B15" s="10" t="s">
        <v>16</v>
      </c>
      <c r="C15" s="10"/>
      <c r="D15" s="10"/>
      <c r="E15" s="10"/>
      <c r="F15" s="10"/>
    </row>
    <row r="16" spans="1:8">
      <c r="A16" s="11" t="s">
        <v>17</v>
      </c>
      <c r="B16" s="10" t="s">
        <v>18</v>
      </c>
      <c r="C16" s="10"/>
      <c r="D16" s="10"/>
      <c r="E16" s="10"/>
      <c r="F16" s="10"/>
    </row>
    <row r="17" spans="1:6">
      <c r="A17" s="11" t="s">
        <v>19</v>
      </c>
      <c r="B17" s="10" t="s">
        <v>20</v>
      </c>
      <c r="C17" s="10"/>
      <c r="D17" s="10"/>
      <c r="E17" s="10"/>
      <c r="F17" s="10"/>
    </row>
    <row r="18" spans="1:6">
      <c r="A18" s="11" t="s">
        <v>21</v>
      </c>
      <c r="B18" s="10">
        <v>0.97199999999999998</v>
      </c>
      <c r="C18" s="10"/>
      <c r="D18" s="10"/>
      <c r="E18" s="10"/>
      <c r="F18" s="10"/>
    </row>
    <row r="19" spans="1:6">
      <c r="A19" s="11"/>
      <c r="B19" s="10"/>
      <c r="C19" s="10"/>
      <c r="D19" s="10"/>
      <c r="E19" s="10"/>
      <c r="F19" s="10"/>
    </row>
    <row r="20" spans="1:6">
      <c r="A20" s="11" t="s">
        <v>22</v>
      </c>
      <c r="B20" s="10"/>
      <c r="C20" s="10"/>
      <c r="D20" s="10"/>
      <c r="E20" s="10"/>
      <c r="F20" s="10"/>
    </row>
    <row r="21" spans="1:6">
      <c r="A21" s="11" t="s">
        <v>23</v>
      </c>
      <c r="B21" s="10" t="s">
        <v>142</v>
      </c>
      <c r="C21" s="10"/>
      <c r="D21" s="10"/>
      <c r="E21" s="10"/>
      <c r="F21" s="10"/>
    </row>
    <row r="22" spans="1:6">
      <c r="A22" s="11" t="s">
        <v>15</v>
      </c>
      <c r="B22" s="10">
        <v>0.91310000000000002</v>
      </c>
      <c r="C22" s="10"/>
      <c r="D22" s="10"/>
      <c r="E22" s="10"/>
      <c r="F22" s="10"/>
    </row>
    <row r="23" spans="1:6">
      <c r="A23" s="11" t="s">
        <v>17</v>
      </c>
      <c r="B23" s="10" t="s">
        <v>25</v>
      </c>
      <c r="C23" s="10"/>
      <c r="D23" s="10"/>
      <c r="E23" s="10"/>
      <c r="F23" s="10"/>
    </row>
    <row r="24" spans="1:6">
      <c r="A24" s="11" t="s">
        <v>26</v>
      </c>
      <c r="B24" s="10" t="s">
        <v>27</v>
      </c>
      <c r="C24" s="10"/>
      <c r="D24" s="10"/>
      <c r="E24" s="10"/>
      <c r="F24" s="10"/>
    </row>
    <row r="25" spans="1:6">
      <c r="A25" s="11"/>
      <c r="B25" s="10"/>
      <c r="C25" s="10"/>
      <c r="D25" s="10"/>
      <c r="E25" s="10"/>
      <c r="F25" s="10"/>
    </row>
    <row r="26" spans="1:6">
      <c r="A26" s="11" t="s">
        <v>28</v>
      </c>
      <c r="B26" s="10"/>
      <c r="C26" s="10"/>
      <c r="D26" s="10"/>
      <c r="E26" s="10"/>
      <c r="F26" s="10"/>
    </row>
    <row r="27" spans="1:6">
      <c r="A27" s="11" t="s">
        <v>29</v>
      </c>
      <c r="B27" s="10"/>
      <c r="C27" s="10"/>
      <c r="D27" s="10"/>
      <c r="E27" s="10"/>
      <c r="F27" s="10"/>
    </row>
    <row r="28" spans="1:6">
      <c r="A28" s="11" t="s">
        <v>15</v>
      </c>
      <c r="B28" s="10"/>
      <c r="C28" s="10"/>
      <c r="D28" s="10"/>
      <c r="E28" s="10"/>
      <c r="F28" s="10"/>
    </row>
    <row r="29" spans="1:6">
      <c r="A29" s="11" t="s">
        <v>17</v>
      </c>
      <c r="B29" s="10"/>
      <c r="C29" s="10"/>
      <c r="D29" s="10"/>
      <c r="E29" s="10"/>
      <c r="F29" s="10"/>
    </row>
    <row r="30" spans="1:6">
      <c r="A30" s="11" t="s">
        <v>26</v>
      </c>
      <c r="B30" s="10"/>
      <c r="C30" s="10"/>
      <c r="D30" s="10"/>
      <c r="E30" s="10"/>
      <c r="F30" s="10"/>
    </row>
    <row r="31" spans="1:6">
      <c r="A31" s="11"/>
      <c r="B31" s="10"/>
      <c r="C31" s="10"/>
      <c r="D31" s="10"/>
      <c r="E31" s="10"/>
      <c r="F31" s="10"/>
    </row>
    <row r="32" spans="1:6">
      <c r="A32" s="11" t="s">
        <v>30</v>
      </c>
      <c r="B32" s="10" t="s">
        <v>31</v>
      </c>
      <c r="C32" s="10" t="s">
        <v>32</v>
      </c>
      <c r="D32" s="10" t="s">
        <v>33</v>
      </c>
      <c r="E32" s="10" t="s">
        <v>23</v>
      </c>
      <c r="F32" s="10" t="s">
        <v>15</v>
      </c>
    </row>
    <row r="33" spans="1:9">
      <c r="A33" s="11" t="s">
        <v>34</v>
      </c>
      <c r="B33" s="10">
        <v>2.1459999999999999</v>
      </c>
      <c r="C33" s="10">
        <v>6</v>
      </c>
      <c r="D33" s="10">
        <v>0.35770000000000002</v>
      </c>
      <c r="E33" s="10" t="s">
        <v>143</v>
      </c>
      <c r="F33" s="10" t="s">
        <v>36</v>
      </c>
    </row>
    <row r="34" spans="1:9">
      <c r="A34" s="11" t="s">
        <v>37</v>
      </c>
      <c r="B34" s="10">
        <v>6.191E-2</v>
      </c>
      <c r="C34" s="10">
        <v>14</v>
      </c>
      <c r="D34" s="10">
        <v>4.4219999999999997E-3</v>
      </c>
      <c r="E34" s="10"/>
      <c r="F34" s="10"/>
    </row>
    <row r="35" spans="1:9">
      <c r="A35" s="11" t="s">
        <v>38</v>
      </c>
      <c r="B35" s="10">
        <v>2.2080000000000002</v>
      </c>
      <c r="C35" s="10">
        <v>20</v>
      </c>
      <c r="D35" s="10"/>
      <c r="E35" s="10"/>
      <c r="F35" s="10"/>
    </row>
    <row r="36" spans="1:9">
      <c r="A36" s="11"/>
      <c r="B36" s="10"/>
      <c r="C36" s="10"/>
      <c r="D36" s="10"/>
      <c r="E36" s="10"/>
      <c r="F36" s="10"/>
    </row>
    <row r="37" spans="1:9">
      <c r="A37" s="11" t="s">
        <v>39</v>
      </c>
      <c r="B37" s="10"/>
      <c r="C37" s="10"/>
      <c r="D37" s="10"/>
      <c r="E37" s="10"/>
      <c r="F37" s="10"/>
    </row>
    <row r="38" spans="1:9">
      <c r="A38" s="11" t="s">
        <v>40</v>
      </c>
      <c r="B38" s="10">
        <v>7</v>
      </c>
      <c r="C38" s="10"/>
      <c r="D38" s="10"/>
      <c r="E38" s="10"/>
      <c r="F38" s="10"/>
    </row>
    <row r="39" spans="1:9">
      <c r="A39" s="11" t="s">
        <v>41</v>
      </c>
      <c r="B39" s="10">
        <v>21</v>
      </c>
      <c r="C39" s="10"/>
      <c r="D39" s="10"/>
      <c r="E39" s="10"/>
      <c r="F39" s="10"/>
    </row>
    <row r="46" spans="1:9">
      <c r="A46" s="9"/>
      <c r="B46" s="9"/>
      <c r="C46" s="9"/>
      <c r="D46" s="9"/>
      <c r="E46" s="9"/>
      <c r="F46" s="9"/>
      <c r="G46" s="9"/>
      <c r="H46" s="9"/>
      <c r="I46" s="9"/>
    </row>
    <row r="47" spans="1:9">
      <c r="A47" s="11" t="s">
        <v>42</v>
      </c>
      <c r="B47" s="10">
        <v>1</v>
      </c>
      <c r="C47" s="10"/>
      <c r="D47" s="10"/>
      <c r="E47" s="10"/>
      <c r="F47" s="10"/>
      <c r="G47" s="10"/>
      <c r="H47" s="10"/>
      <c r="I47" s="10"/>
    </row>
    <row r="48" spans="1:9">
      <c r="A48" s="11" t="s">
        <v>43</v>
      </c>
      <c r="B48" s="10">
        <v>6</v>
      </c>
      <c r="C48" s="10"/>
      <c r="D48" s="10"/>
      <c r="E48" s="10"/>
      <c r="F48" s="10"/>
      <c r="G48" s="10"/>
      <c r="H48" s="10"/>
      <c r="I48" s="10"/>
    </row>
    <row r="49" spans="1:9">
      <c r="A49" s="11" t="s">
        <v>44</v>
      </c>
      <c r="B49" s="10">
        <v>0.05</v>
      </c>
      <c r="C49" s="10"/>
      <c r="D49" s="10"/>
      <c r="E49" s="10"/>
      <c r="F49" s="10"/>
      <c r="G49" s="10"/>
      <c r="H49" s="10"/>
      <c r="I49" s="10"/>
    </row>
    <row r="50" spans="1:9">
      <c r="A50" s="11"/>
      <c r="B50" s="10"/>
      <c r="C50" s="10"/>
      <c r="D50" s="10"/>
      <c r="E50" s="10"/>
      <c r="F50" s="10"/>
      <c r="G50" s="10"/>
      <c r="H50" s="10"/>
      <c r="I50" s="10"/>
    </row>
    <row r="51" spans="1:9">
      <c r="A51" s="11" t="s">
        <v>45</v>
      </c>
      <c r="B51" s="10" t="s">
        <v>46</v>
      </c>
      <c r="C51" s="10" t="s">
        <v>47</v>
      </c>
      <c r="D51" s="10" t="s">
        <v>48</v>
      </c>
      <c r="E51" s="10" t="s">
        <v>49</v>
      </c>
      <c r="F51" s="10" t="s">
        <v>50</v>
      </c>
      <c r="G51" s="10" t="s">
        <v>120</v>
      </c>
      <c r="H51" s="10"/>
      <c r="I51" s="10"/>
    </row>
    <row r="52" spans="1:9">
      <c r="A52" s="11" t="s">
        <v>144</v>
      </c>
      <c r="B52" s="10">
        <v>0.72560000000000002</v>
      </c>
      <c r="C52" s="10" t="s">
        <v>145</v>
      </c>
      <c r="D52" s="10" t="s">
        <v>20</v>
      </c>
      <c r="E52" s="10" t="s">
        <v>18</v>
      </c>
      <c r="F52" s="10" t="s">
        <v>16</v>
      </c>
      <c r="G52" s="10" t="s">
        <v>54</v>
      </c>
      <c r="H52" s="10" t="s">
        <v>2</v>
      </c>
      <c r="I52" s="10"/>
    </row>
    <row r="53" spans="1:9">
      <c r="A53" s="11" t="s">
        <v>146</v>
      </c>
      <c r="B53" s="10">
        <v>0.70730000000000004</v>
      </c>
      <c r="C53" s="10" t="s">
        <v>147</v>
      </c>
      <c r="D53" s="10" t="s">
        <v>20</v>
      </c>
      <c r="E53" s="10" t="s">
        <v>18</v>
      </c>
      <c r="F53" s="10" t="s">
        <v>16</v>
      </c>
      <c r="G53" s="10" t="s">
        <v>59</v>
      </c>
      <c r="H53" s="10" t="s">
        <v>148</v>
      </c>
      <c r="I53" s="10"/>
    </row>
    <row r="54" spans="1:9">
      <c r="A54" s="11" t="s">
        <v>149</v>
      </c>
      <c r="B54" s="10">
        <v>0.77510000000000001</v>
      </c>
      <c r="C54" s="10" t="s">
        <v>150</v>
      </c>
      <c r="D54" s="10" t="s">
        <v>20</v>
      </c>
      <c r="E54" s="10" t="s">
        <v>18</v>
      </c>
      <c r="F54" s="10" t="s">
        <v>16</v>
      </c>
      <c r="G54" s="10" t="s">
        <v>112</v>
      </c>
      <c r="H54" s="10" t="s">
        <v>136</v>
      </c>
      <c r="I54" s="10"/>
    </row>
    <row r="55" spans="1:9">
      <c r="A55" s="11" t="s">
        <v>151</v>
      </c>
      <c r="B55" s="10">
        <v>0.4899</v>
      </c>
      <c r="C55" s="10" t="s">
        <v>152</v>
      </c>
      <c r="D55" s="10" t="s">
        <v>20</v>
      </c>
      <c r="E55" s="10" t="s">
        <v>18</v>
      </c>
      <c r="F55" s="10" t="s">
        <v>16</v>
      </c>
      <c r="G55" s="10" t="s">
        <v>62</v>
      </c>
      <c r="H55" s="10" t="s">
        <v>137</v>
      </c>
      <c r="I55" s="10"/>
    </row>
    <row r="56" spans="1:9">
      <c r="A56" s="11" t="s">
        <v>153</v>
      </c>
      <c r="B56" s="10">
        <v>0.81679999999999997</v>
      </c>
      <c r="C56" s="10" t="s">
        <v>154</v>
      </c>
      <c r="D56" s="10" t="s">
        <v>20</v>
      </c>
      <c r="E56" s="10" t="s">
        <v>18</v>
      </c>
      <c r="F56" s="10" t="s">
        <v>16</v>
      </c>
      <c r="G56" s="10" t="s">
        <v>14</v>
      </c>
      <c r="H56" s="10" t="s">
        <v>138</v>
      </c>
      <c r="I56" s="10"/>
    </row>
    <row r="57" spans="1:9">
      <c r="A57" s="11" t="s">
        <v>155</v>
      </c>
      <c r="B57" s="10">
        <v>5.7290000000000001E-2</v>
      </c>
      <c r="C57" s="10" t="s">
        <v>156</v>
      </c>
      <c r="D57" s="10" t="s">
        <v>27</v>
      </c>
      <c r="E57" s="10" t="s">
        <v>25</v>
      </c>
      <c r="F57" s="10">
        <v>0.78480000000000005</v>
      </c>
      <c r="G57" s="10" t="s">
        <v>134</v>
      </c>
      <c r="H57" s="10" t="s">
        <v>139</v>
      </c>
      <c r="I57" s="10"/>
    </row>
    <row r="58" spans="1:9">
      <c r="A58" s="11"/>
      <c r="B58" s="10"/>
      <c r="C58" s="10"/>
      <c r="D58" s="10"/>
      <c r="E58" s="10"/>
      <c r="F58" s="10"/>
      <c r="G58" s="10"/>
      <c r="H58" s="10"/>
      <c r="I58" s="10"/>
    </row>
    <row r="59" spans="1:9">
      <c r="A59" s="11" t="s">
        <v>63</v>
      </c>
      <c r="B59" s="10" t="s">
        <v>64</v>
      </c>
      <c r="C59" s="10" t="s">
        <v>65</v>
      </c>
      <c r="D59" s="10" t="s">
        <v>46</v>
      </c>
      <c r="E59" s="10" t="s">
        <v>66</v>
      </c>
      <c r="F59" s="10" t="s">
        <v>67</v>
      </c>
      <c r="G59" s="10" t="s">
        <v>68</v>
      </c>
      <c r="H59" s="10" t="s">
        <v>69</v>
      </c>
      <c r="I59" s="10" t="s">
        <v>32</v>
      </c>
    </row>
    <row r="60" spans="1:9">
      <c r="A60" s="11" t="s">
        <v>144</v>
      </c>
      <c r="B60" s="10">
        <v>1</v>
      </c>
      <c r="C60" s="10">
        <v>0.27439999999999998</v>
      </c>
      <c r="D60" s="10">
        <v>0.72560000000000002</v>
      </c>
      <c r="E60" s="10">
        <v>5.4289999999999998E-2</v>
      </c>
      <c r="F60" s="10">
        <v>3</v>
      </c>
      <c r="G60" s="10">
        <v>3</v>
      </c>
      <c r="H60" s="10">
        <v>13.36</v>
      </c>
      <c r="I60" s="10">
        <v>14</v>
      </c>
    </row>
    <row r="61" spans="1:9">
      <c r="A61" s="11" t="s">
        <v>146</v>
      </c>
      <c r="B61" s="10">
        <v>1</v>
      </c>
      <c r="C61" s="10">
        <v>0.29270000000000002</v>
      </c>
      <c r="D61" s="10">
        <v>0.70730000000000004</v>
      </c>
      <c r="E61" s="10">
        <v>5.4289999999999998E-2</v>
      </c>
      <c r="F61" s="10">
        <v>3</v>
      </c>
      <c r="G61" s="10">
        <v>3</v>
      </c>
      <c r="H61" s="10">
        <v>13.03</v>
      </c>
      <c r="I61" s="10">
        <v>14</v>
      </c>
    </row>
    <row r="62" spans="1:9">
      <c r="A62" s="11" t="s">
        <v>149</v>
      </c>
      <c r="B62" s="10">
        <v>1</v>
      </c>
      <c r="C62" s="10">
        <v>0.22489999999999999</v>
      </c>
      <c r="D62" s="10">
        <v>0.77510000000000001</v>
      </c>
      <c r="E62" s="10">
        <v>5.4289999999999998E-2</v>
      </c>
      <c r="F62" s="10">
        <v>3</v>
      </c>
      <c r="G62" s="10">
        <v>3</v>
      </c>
      <c r="H62" s="10">
        <v>14.28</v>
      </c>
      <c r="I62" s="10">
        <v>14</v>
      </c>
    </row>
    <row r="63" spans="1:9">
      <c r="A63" s="11" t="s">
        <v>151</v>
      </c>
      <c r="B63" s="10">
        <v>1</v>
      </c>
      <c r="C63" s="10">
        <v>0.5101</v>
      </c>
      <c r="D63" s="10">
        <v>0.4899</v>
      </c>
      <c r="E63" s="10">
        <v>5.4289999999999998E-2</v>
      </c>
      <c r="F63" s="10">
        <v>3</v>
      </c>
      <c r="G63" s="10">
        <v>3</v>
      </c>
      <c r="H63" s="10">
        <v>9.0220000000000002</v>
      </c>
      <c r="I63" s="10">
        <v>14</v>
      </c>
    </row>
    <row r="64" spans="1:9">
      <c r="A64" s="11" t="s">
        <v>153</v>
      </c>
      <c r="B64" s="10">
        <v>1</v>
      </c>
      <c r="C64" s="10">
        <v>0.1832</v>
      </c>
      <c r="D64" s="10">
        <v>0.81679999999999997</v>
      </c>
      <c r="E64" s="10">
        <v>5.4289999999999998E-2</v>
      </c>
      <c r="F64" s="10">
        <v>3</v>
      </c>
      <c r="G64" s="10">
        <v>3</v>
      </c>
      <c r="H64" s="10">
        <v>15.04</v>
      </c>
      <c r="I64" s="10">
        <v>14</v>
      </c>
    </row>
    <row r="65" spans="1:9">
      <c r="A65" s="11" t="s">
        <v>155</v>
      </c>
      <c r="B65" s="10">
        <v>1</v>
      </c>
      <c r="C65" s="10">
        <v>0.94269999999999998</v>
      </c>
      <c r="D65" s="10">
        <v>5.7290000000000001E-2</v>
      </c>
      <c r="E65" s="10">
        <v>5.4289999999999998E-2</v>
      </c>
      <c r="F65" s="10">
        <v>3</v>
      </c>
      <c r="G65" s="10">
        <v>3</v>
      </c>
      <c r="H65" s="10">
        <v>1.0549999999999999</v>
      </c>
      <c r="I65" s="10">
        <v>14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BB0A4-C571-734F-AB95-1927530BEA7E}">
  <dimension ref="A1:N76"/>
  <sheetViews>
    <sheetView workbookViewId="0">
      <selection sqref="A1:A4"/>
    </sheetView>
  </sheetViews>
  <sheetFormatPr baseColWidth="10" defaultRowHeight="18"/>
  <cols>
    <col min="1" max="1" width="10.7109375" style="8"/>
    <col min="2" max="2" width="21.7109375" style="8" bestFit="1" customWidth="1"/>
    <col min="3" max="3" width="20.85546875" style="8" bestFit="1" customWidth="1"/>
    <col min="4" max="4" width="28" style="8" bestFit="1" customWidth="1"/>
    <col min="5" max="5" width="18.7109375" style="8" bestFit="1" customWidth="1"/>
    <col min="6" max="6" width="17.5703125" style="8" bestFit="1" customWidth="1"/>
    <col min="7" max="7" width="13.7109375" style="8" bestFit="1" customWidth="1"/>
    <col min="8" max="8" width="23.28515625" style="8" bestFit="1" customWidth="1"/>
    <col min="9" max="9" width="14.5703125" style="8" bestFit="1" customWidth="1"/>
    <col min="10" max="10" width="14.85546875" style="8" bestFit="1" customWidth="1"/>
    <col min="11" max="11" width="22" style="8" bestFit="1" customWidth="1"/>
    <col min="12" max="12" width="23.28515625" style="8" bestFit="1" customWidth="1"/>
    <col min="13" max="13" width="23" style="8" bestFit="1" customWidth="1"/>
    <col min="14" max="14" width="23.140625" style="8" bestFit="1" customWidth="1"/>
    <col min="15" max="16384" width="10.7109375" style="8"/>
  </cols>
  <sheetData>
    <row r="1" spans="1:14">
      <c r="A1" s="8" t="s">
        <v>507</v>
      </c>
      <c r="B1" s="9" t="s">
        <v>2</v>
      </c>
      <c r="C1" s="9" t="s">
        <v>85</v>
      </c>
      <c r="D1" s="9" t="s">
        <v>429</v>
      </c>
      <c r="E1" s="9" t="s">
        <v>87</v>
      </c>
      <c r="F1" s="9" t="s">
        <v>88</v>
      </c>
      <c r="G1" s="9" t="s">
        <v>160</v>
      </c>
      <c r="H1" s="9" t="s">
        <v>161</v>
      </c>
      <c r="I1" s="9" t="s">
        <v>162</v>
      </c>
      <c r="J1" s="9" t="s">
        <v>163</v>
      </c>
      <c r="K1" s="9" t="s">
        <v>164</v>
      </c>
      <c r="L1" s="9" t="s">
        <v>165</v>
      </c>
      <c r="M1" s="9" t="s">
        <v>166</v>
      </c>
      <c r="N1" s="9" t="s">
        <v>167</v>
      </c>
    </row>
    <row r="2" spans="1:14">
      <c r="A2" s="75" t="s">
        <v>503</v>
      </c>
      <c r="B2" s="10">
        <v>0</v>
      </c>
      <c r="C2" s="10">
        <v>1.0438093799999999</v>
      </c>
      <c r="D2" s="10">
        <v>9.2158439999999994E-2</v>
      </c>
      <c r="E2" s="10">
        <v>9.8841449999999997E-2</v>
      </c>
      <c r="F2" s="10">
        <v>0.43910621</v>
      </c>
      <c r="G2" s="10">
        <v>9.6735570000000007E-2</v>
      </c>
      <c r="H2" s="10">
        <v>9.2744660000000007E-2</v>
      </c>
      <c r="I2" s="10">
        <v>0.10856850999999999</v>
      </c>
      <c r="J2" s="10">
        <v>9.5406939999999996E-2</v>
      </c>
      <c r="K2" s="10">
        <v>0.40188021000000002</v>
      </c>
      <c r="L2" s="10">
        <v>0.49650248000000002</v>
      </c>
      <c r="M2" s="10">
        <v>0.63819722000000001</v>
      </c>
      <c r="N2" s="10">
        <v>0.36657717000000001</v>
      </c>
    </row>
    <row r="3" spans="1:14">
      <c r="A3" s="75" t="s">
        <v>505</v>
      </c>
      <c r="B3" s="10">
        <v>0</v>
      </c>
      <c r="C3" s="10">
        <v>0.95109741999999997</v>
      </c>
      <c r="D3" s="10">
        <v>9.2503479999999999E-2</v>
      </c>
      <c r="E3" s="10">
        <v>9.7272369999999997E-2</v>
      </c>
      <c r="F3" s="10">
        <v>0.42857591</v>
      </c>
      <c r="G3" s="10">
        <v>9.5921679999999995E-2</v>
      </c>
      <c r="H3" s="10">
        <v>9.273439E-2</v>
      </c>
      <c r="I3" s="10">
        <v>0.11087479</v>
      </c>
      <c r="J3" s="10">
        <v>8.9604580000000003E-2</v>
      </c>
      <c r="K3" s="10">
        <v>0.4463857</v>
      </c>
      <c r="L3" s="10">
        <v>0.41324235999999998</v>
      </c>
      <c r="M3" s="10">
        <v>0.65358821</v>
      </c>
      <c r="N3" s="10">
        <v>0.41666990999999998</v>
      </c>
    </row>
    <row r="4" spans="1:14">
      <c r="A4" s="75" t="s">
        <v>506</v>
      </c>
      <c r="B4" s="10">
        <v>9.9794499999999994E-2</v>
      </c>
      <c r="C4" s="10">
        <v>1.0050932100000001</v>
      </c>
      <c r="D4" s="10">
        <v>9.4192079999999997E-2</v>
      </c>
      <c r="E4" s="10">
        <v>9.3014659999999999E-2</v>
      </c>
      <c r="F4" s="10">
        <v>0.43804595000000002</v>
      </c>
      <c r="G4" s="10">
        <v>9.5753160000000004E-2</v>
      </c>
      <c r="H4" s="10">
        <v>9.2543799999999996E-2</v>
      </c>
      <c r="I4" s="10">
        <v>0.11541061</v>
      </c>
      <c r="J4" s="10">
        <v>8.6737259999999997E-2</v>
      </c>
      <c r="K4" s="10">
        <v>0.40758012999999998</v>
      </c>
      <c r="L4" s="10">
        <v>0.49384913000000003</v>
      </c>
      <c r="M4" s="10">
        <v>0.59761750999999996</v>
      </c>
      <c r="N4" s="10">
        <v>0.37139651000000001</v>
      </c>
    </row>
    <row r="9" spans="1:14">
      <c r="A9" s="11" t="s">
        <v>9</v>
      </c>
      <c r="B9" s="10" t="s">
        <v>168</v>
      </c>
      <c r="C9" s="10"/>
      <c r="D9" s="10"/>
      <c r="E9" s="10"/>
      <c r="F9" s="10"/>
    </row>
    <row r="10" spans="1:14">
      <c r="A10" s="11" t="s">
        <v>11</v>
      </c>
      <c r="B10" s="10" t="s">
        <v>169</v>
      </c>
      <c r="C10" s="10"/>
      <c r="D10" s="10"/>
      <c r="E10" s="10"/>
      <c r="F10" s="10"/>
    </row>
    <row r="11" spans="1:14">
      <c r="A11" s="11"/>
      <c r="B11" s="10"/>
      <c r="C11" s="10"/>
      <c r="D11" s="10"/>
      <c r="E11" s="10"/>
      <c r="F11" s="10"/>
    </row>
    <row r="12" spans="1:14">
      <c r="A12" s="11" t="s">
        <v>13</v>
      </c>
      <c r="B12" s="10"/>
      <c r="C12" s="10"/>
      <c r="D12" s="10"/>
      <c r="E12" s="10"/>
      <c r="F12" s="10"/>
    </row>
    <row r="13" spans="1:14">
      <c r="A13" s="11" t="s">
        <v>14</v>
      </c>
      <c r="B13" s="10">
        <v>320.7</v>
      </c>
      <c r="C13" s="10"/>
      <c r="D13" s="10"/>
      <c r="E13" s="10"/>
      <c r="F13" s="10"/>
    </row>
    <row r="14" spans="1:14">
      <c r="A14" s="11" t="s">
        <v>15</v>
      </c>
      <c r="B14" s="10" t="s">
        <v>16</v>
      </c>
      <c r="C14" s="10"/>
      <c r="D14" s="10"/>
      <c r="E14" s="10"/>
      <c r="F14" s="10"/>
    </row>
    <row r="15" spans="1:14">
      <c r="A15" s="11" t="s">
        <v>17</v>
      </c>
      <c r="B15" s="10" t="s">
        <v>18</v>
      </c>
      <c r="C15" s="10"/>
      <c r="D15" s="10"/>
      <c r="E15" s="10"/>
      <c r="F15" s="10"/>
    </row>
    <row r="16" spans="1:14">
      <c r="A16" s="11" t="s">
        <v>19</v>
      </c>
      <c r="B16" s="10" t="s">
        <v>20</v>
      </c>
      <c r="C16" s="10"/>
      <c r="D16" s="10"/>
      <c r="E16" s="10"/>
      <c r="F16" s="10"/>
    </row>
    <row r="17" spans="1:6">
      <c r="A17" s="11" t="s">
        <v>21</v>
      </c>
      <c r="B17" s="10">
        <v>0.99329999999999996</v>
      </c>
      <c r="C17" s="10"/>
      <c r="D17" s="10"/>
      <c r="E17" s="10"/>
      <c r="F17" s="10"/>
    </row>
    <row r="18" spans="1:6">
      <c r="A18" s="11"/>
      <c r="B18" s="10"/>
      <c r="C18" s="10"/>
      <c r="D18" s="10"/>
      <c r="E18" s="10"/>
      <c r="F18" s="10"/>
    </row>
    <row r="19" spans="1:6">
      <c r="A19" s="11" t="s">
        <v>22</v>
      </c>
      <c r="B19" s="10"/>
      <c r="C19" s="10"/>
      <c r="D19" s="10"/>
      <c r="E19" s="10"/>
      <c r="F19" s="10"/>
    </row>
    <row r="20" spans="1:6">
      <c r="A20" s="11" t="s">
        <v>23</v>
      </c>
      <c r="B20" s="10" t="s">
        <v>170</v>
      </c>
      <c r="C20" s="10"/>
      <c r="D20" s="10"/>
      <c r="E20" s="10"/>
      <c r="F20" s="10"/>
    </row>
    <row r="21" spans="1:6">
      <c r="A21" s="11" t="s">
        <v>15</v>
      </c>
      <c r="B21" s="10">
        <v>0.65110000000000001</v>
      </c>
      <c r="C21" s="10"/>
      <c r="D21" s="10"/>
      <c r="E21" s="10"/>
      <c r="F21" s="10"/>
    </row>
    <row r="22" spans="1:6">
      <c r="A22" s="11" t="s">
        <v>17</v>
      </c>
      <c r="B22" s="10" t="s">
        <v>25</v>
      </c>
      <c r="C22" s="10"/>
      <c r="D22" s="10"/>
      <c r="E22" s="10"/>
      <c r="F22" s="10"/>
    </row>
    <row r="23" spans="1:6">
      <c r="A23" s="11" t="s">
        <v>26</v>
      </c>
      <c r="B23" s="10" t="s">
        <v>27</v>
      </c>
      <c r="C23" s="10"/>
      <c r="D23" s="10"/>
      <c r="E23" s="10"/>
      <c r="F23" s="10"/>
    </row>
    <row r="24" spans="1:6">
      <c r="A24" s="11"/>
      <c r="B24" s="10"/>
      <c r="C24" s="10"/>
      <c r="D24" s="10"/>
      <c r="E24" s="10"/>
      <c r="F24" s="10"/>
    </row>
    <row r="25" spans="1:6">
      <c r="A25" s="11" t="s">
        <v>28</v>
      </c>
      <c r="B25" s="10"/>
      <c r="C25" s="10"/>
      <c r="D25" s="10"/>
      <c r="E25" s="10"/>
      <c r="F25" s="10"/>
    </row>
    <row r="26" spans="1:6">
      <c r="A26" s="11" t="s">
        <v>29</v>
      </c>
      <c r="B26" s="10"/>
      <c r="C26" s="10"/>
      <c r="D26" s="10"/>
      <c r="E26" s="10"/>
      <c r="F26" s="10"/>
    </row>
    <row r="27" spans="1:6">
      <c r="A27" s="11" t="s">
        <v>15</v>
      </c>
      <c r="B27" s="10"/>
      <c r="C27" s="10"/>
      <c r="D27" s="10"/>
      <c r="E27" s="10"/>
      <c r="F27" s="10"/>
    </row>
    <row r="28" spans="1:6">
      <c r="A28" s="11" t="s">
        <v>17</v>
      </c>
      <c r="B28" s="10"/>
      <c r="C28" s="10"/>
      <c r="D28" s="10"/>
      <c r="E28" s="10"/>
      <c r="F28" s="10"/>
    </row>
    <row r="29" spans="1:6">
      <c r="A29" s="11" t="s">
        <v>26</v>
      </c>
      <c r="B29" s="10"/>
      <c r="C29" s="10"/>
      <c r="D29" s="10"/>
      <c r="E29" s="10"/>
      <c r="F29" s="10"/>
    </row>
    <row r="30" spans="1:6">
      <c r="A30" s="11"/>
      <c r="B30" s="10"/>
      <c r="C30" s="10"/>
      <c r="D30" s="10"/>
      <c r="E30" s="10"/>
      <c r="F30" s="10"/>
    </row>
    <row r="31" spans="1:6">
      <c r="A31" s="11" t="s">
        <v>30</v>
      </c>
      <c r="B31" s="10" t="s">
        <v>31</v>
      </c>
      <c r="C31" s="10" t="s">
        <v>32</v>
      </c>
      <c r="D31" s="10" t="s">
        <v>33</v>
      </c>
      <c r="E31" s="10" t="s">
        <v>23</v>
      </c>
      <c r="F31" s="10" t="s">
        <v>15</v>
      </c>
    </row>
    <row r="32" spans="1:6">
      <c r="A32" s="11" t="s">
        <v>34</v>
      </c>
      <c r="B32" s="10">
        <v>2.9569999999999999</v>
      </c>
      <c r="C32" s="10">
        <v>12</v>
      </c>
      <c r="D32" s="10">
        <v>0.24640000000000001</v>
      </c>
      <c r="E32" s="10" t="s">
        <v>171</v>
      </c>
      <c r="F32" s="10" t="s">
        <v>36</v>
      </c>
    </row>
    <row r="33" spans="1:9">
      <c r="A33" s="11" t="s">
        <v>37</v>
      </c>
      <c r="B33" s="10">
        <v>1.9980000000000001E-2</v>
      </c>
      <c r="C33" s="10">
        <v>26</v>
      </c>
      <c r="D33" s="10">
        <v>7.6840000000000003E-4</v>
      </c>
      <c r="E33" s="10"/>
      <c r="F33" s="10"/>
    </row>
    <row r="34" spans="1:9">
      <c r="A34" s="11" t="s">
        <v>38</v>
      </c>
      <c r="B34" s="10">
        <v>2.9769999999999999</v>
      </c>
      <c r="C34" s="10">
        <v>38</v>
      </c>
      <c r="D34" s="10"/>
      <c r="E34" s="10"/>
      <c r="F34" s="10"/>
    </row>
    <row r="35" spans="1:9">
      <c r="A35" s="11"/>
      <c r="B35" s="10"/>
      <c r="C35" s="10"/>
      <c r="D35" s="10"/>
      <c r="E35" s="10"/>
      <c r="F35" s="10"/>
    </row>
    <row r="36" spans="1:9">
      <c r="A36" s="11" t="s">
        <v>39</v>
      </c>
      <c r="B36" s="10"/>
      <c r="C36" s="10"/>
      <c r="D36" s="10"/>
      <c r="E36" s="10"/>
      <c r="F36" s="10"/>
    </row>
    <row r="37" spans="1:9">
      <c r="A37" s="11" t="s">
        <v>40</v>
      </c>
      <c r="B37" s="10">
        <v>13</v>
      </c>
      <c r="C37" s="10"/>
      <c r="D37" s="10"/>
      <c r="E37" s="10"/>
      <c r="F37" s="10"/>
    </row>
    <row r="38" spans="1:9">
      <c r="A38" s="11" t="s">
        <v>41</v>
      </c>
      <c r="B38" s="10">
        <v>39</v>
      </c>
      <c r="C38" s="10"/>
      <c r="D38" s="10"/>
      <c r="E38" s="10"/>
      <c r="F38" s="10"/>
    </row>
    <row r="45" spans="1:9">
      <c r="A45" s="9"/>
      <c r="B45" s="9"/>
      <c r="C45" s="9"/>
      <c r="D45" s="9"/>
      <c r="E45" s="9"/>
      <c r="F45" s="9"/>
      <c r="G45" s="9"/>
      <c r="H45" s="9"/>
      <c r="I45" s="9"/>
    </row>
    <row r="46" spans="1:9">
      <c r="A46" s="11" t="s">
        <v>42</v>
      </c>
      <c r="B46" s="10">
        <v>1</v>
      </c>
      <c r="C46" s="10"/>
      <c r="D46" s="10"/>
      <c r="E46" s="10"/>
      <c r="F46" s="10"/>
      <c r="G46" s="10"/>
      <c r="H46" s="10"/>
      <c r="I46" s="10"/>
    </row>
    <row r="47" spans="1:9">
      <c r="A47" s="11" t="s">
        <v>43</v>
      </c>
      <c r="B47" s="10">
        <v>12</v>
      </c>
      <c r="C47" s="10"/>
      <c r="D47" s="10"/>
      <c r="E47" s="10"/>
      <c r="F47" s="10"/>
      <c r="G47" s="10"/>
      <c r="H47" s="10"/>
      <c r="I47" s="10"/>
    </row>
    <row r="48" spans="1:9">
      <c r="A48" s="11" t="s">
        <v>44</v>
      </c>
      <c r="B48" s="10">
        <v>0.05</v>
      </c>
      <c r="C48" s="10"/>
      <c r="D48" s="10"/>
      <c r="E48" s="10"/>
      <c r="F48" s="10"/>
      <c r="G48" s="10"/>
      <c r="H48" s="10"/>
      <c r="I48" s="10"/>
    </row>
    <row r="49" spans="1:9">
      <c r="A49" s="11"/>
      <c r="B49" s="10"/>
      <c r="C49" s="10"/>
      <c r="D49" s="10"/>
      <c r="E49" s="10"/>
      <c r="F49" s="10"/>
      <c r="G49" s="10"/>
      <c r="H49" s="10"/>
      <c r="I49" s="10"/>
    </row>
    <row r="50" spans="1:9">
      <c r="A50" s="11" t="s">
        <v>45</v>
      </c>
      <c r="B50" s="10" t="s">
        <v>46</v>
      </c>
      <c r="C50" s="10" t="s">
        <v>47</v>
      </c>
      <c r="D50" s="10" t="s">
        <v>48</v>
      </c>
      <c r="E50" s="10" t="s">
        <v>49</v>
      </c>
      <c r="F50" s="10" t="s">
        <v>50</v>
      </c>
      <c r="G50" s="10" t="s">
        <v>172</v>
      </c>
      <c r="H50" s="10"/>
      <c r="I50" s="10"/>
    </row>
    <row r="51" spans="1:9">
      <c r="A51" s="11" t="s">
        <v>173</v>
      </c>
      <c r="B51" s="10">
        <v>0.40200000000000002</v>
      </c>
      <c r="C51" s="10" t="s">
        <v>174</v>
      </c>
      <c r="D51" s="10" t="s">
        <v>20</v>
      </c>
      <c r="E51" s="10" t="s">
        <v>18</v>
      </c>
      <c r="F51" s="10" t="s">
        <v>16</v>
      </c>
      <c r="G51" s="10" t="s">
        <v>54</v>
      </c>
      <c r="H51" s="10" t="s">
        <v>2</v>
      </c>
      <c r="I51" s="10"/>
    </row>
    <row r="52" spans="1:9">
      <c r="A52" s="11" t="s">
        <v>175</v>
      </c>
      <c r="B52" s="10">
        <v>-0.56479999999999997</v>
      </c>
      <c r="C52" s="10" t="s">
        <v>176</v>
      </c>
      <c r="D52" s="10" t="s">
        <v>20</v>
      </c>
      <c r="E52" s="10" t="s">
        <v>18</v>
      </c>
      <c r="F52" s="10" t="s">
        <v>16</v>
      </c>
      <c r="G52" s="10" t="s">
        <v>57</v>
      </c>
      <c r="H52" s="10" t="s">
        <v>157</v>
      </c>
      <c r="I52" s="10"/>
    </row>
    <row r="53" spans="1:9">
      <c r="A53" s="11" t="s">
        <v>177</v>
      </c>
      <c r="B53" s="10">
        <v>0.34229999999999999</v>
      </c>
      <c r="C53" s="10" t="s">
        <v>178</v>
      </c>
      <c r="D53" s="10" t="s">
        <v>20</v>
      </c>
      <c r="E53" s="10" t="s">
        <v>18</v>
      </c>
      <c r="F53" s="10" t="s">
        <v>16</v>
      </c>
      <c r="G53" s="10" t="s">
        <v>59</v>
      </c>
      <c r="H53" s="10" t="s">
        <v>158</v>
      </c>
      <c r="I53" s="10"/>
    </row>
    <row r="54" spans="1:9">
      <c r="A54" s="11" t="s">
        <v>179</v>
      </c>
      <c r="B54" s="10">
        <v>0.33889999999999998</v>
      </c>
      <c r="C54" s="10" t="s">
        <v>180</v>
      </c>
      <c r="D54" s="10" t="s">
        <v>20</v>
      </c>
      <c r="E54" s="10" t="s">
        <v>18</v>
      </c>
      <c r="F54" s="10" t="s">
        <v>16</v>
      </c>
      <c r="G54" s="10" t="s">
        <v>112</v>
      </c>
      <c r="H54" s="10" t="s">
        <v>159</v>
      </c>
      <c r="I54" s="10"/>
    </row>
    <row r="55" spans="1:9">
      <c r="A55" s="11" t="s">
        <v>181</v>
      </c>
      <c r="B55" s="10">
        <v>0.33910000000000001</v>
      </c>
      <c r="C55" s="10" t="s">
        <v>182</v>
      </c>
      <c r="D55" s="10" t="s">
        <v>20</v>
      </c>
      <c r="E55" s="10" t="s">
        <v>18</v>
      </c>
      <c r="F55" s="10" t="s">
        <v>16</v>
      </c>
      <c r="G55" s="10" t="s">
        <v>14</v>
      </c>
      <c r="H55" s="10" t="s">
        <v>160</v>
      </c>
      <c r="I55" s="10"/>
    </row>
    <row r="56" spans="1:9">
      <c r="A56" s="11" t="s">
        <v>183</v>
      </c>
      <c r="B56" s="10">
        <v>0.34260000000000002</v>
      </c>
      <c r="C56" s="10" t="s">
        <v>184</v>
      </c>
      <c r="D56" s="10" t="s">
        <v>20</v>
      </c>
      <c r="E56" s="10" t="s">
        <v>18</v>
      </c>
      <c r="F56" s="10" t="s">
        <v>16</v>
      </c>
      <c r="G56" s="10" t="s">
        <v>134</v>
      </c>
      <c r="H56" s="10" t="s">
        <v>161</v>
      </c>
      <c r="I56" s="10"/>
    </row>
    <row r="57" spans="1:9">
      <c r="A57" s="11" t="s">
        <v>185</v>
      </c>
      <c r="B57" s="10">
        <v>0.3236</v>
      </c>
      <c r="C57" s="10" t="s">
        <v>186</v>
      </c>
      <c r="D57" s="10" t="s">
        <v>20</v>
      </c>
      <c r="E57" s="10" t="s">
        <v>18</v>
      </c>
      <c r="F57" s="10" t="s">
        <v>16</v>
      </c>
      <c r="G57" s="10" t="s">
        <v>107</v>
      </c>
      <c r="H57" s="10" t="s">
        <v>162</v>
      </c>
      <c r="I57" s="10"/>
    </row>
    <row r="58" spans="1:9">
      <c r="A58" s="11" t="s">
        <v>187</v>
      </c>
      <c r="B58" s="10">
        <v>0.34470000000000001</v>
      </c>
      <c r="C58" s="10" t="s">
        <v>188</v>
      </c>
      <c r="D58" s="10" t="s">
        <v>20</v>
      </c>
      <c r="E58" s="10" t="s">
        <v>18</v>
      </c>
      <c r="F58" s="10" t="s">
        <v>16</v>
      </c>
      <c r="G58" s="10" t="s">
        <v>104</v>
      </c>
      <c r="H58" s="10" t="s">
        <v>163</v>
      </c>
      <c r="I58" s="10"/>
    </row>
    <row r="59" spans="1:9">
      <c r="A59" s="11" t="s">
        <v>189</v>
      </c>
      <c r="B59" s="10">
        <v>1.6629999999999999E-2</v>
      </c>
      <c r="C59" s="10" t="s">
        <v>190</v>
      </c>
      <c r="D59" s="10" t="s">
        <v>27</v>
      </c>
      <c r="E59" s="10" t="s">
        <v>25</v>
      </c>
      <c r="F59" s="10">
        <v>0.99299999999999999</v>
      </c>
      <c r="G59" s="10" t="s">
        <v>191</v>
      </c>
      <c r="H59" s="10" t="s">
        <v>164</v>
      </c>
      <c r="I59" s="10"/>
    </row>
    <row r="60" spans="1:9">
      <c r="A60" s="11" t="s">
        <v>192</v>
      </c>
      <c r="B60" s="10">
        <v>-3.2620000000000003E-2</v>
      </c>
      <c r="C60" s="10" t="s">
        <v>193</v>
      </c>
      <c r="D60" s="10" t="s">
        <v>27</v>
      </c>
      <c r="E60" s="10" t="s">
        <v>25</v>
      </c>
      <c r="F60" s="10">
        <v>0.69589999999999996</v>
      </c>
      <c r="G60" s="10" t="s">
        <v>110</v>
      </c>
      <c r="H60" s="10" t="s">
        <v>165</v>
      </c>
      <c r="I60" s="10"/>
    </row>
    <row r="61" spans="1:9">
      <c r="A61" s="11" t="s">
        <v>194</v>
      </c>
      <c r="B61" s="10">
        <v>-0.1946</v>
      </c>
      <c r="C61" s="10" t="s">
        <v>195</v>
      </c>
      <c r="D61" s="10" t="s">
        <v>20</v>
      </c>
      <c r="E61" s="10" t="s">
        <v>18</v>
      </c>
      <c r="F61" s="10" t="s">
        <v>16</v>
      </c>
      <c r="G61" s="10" t="s">
        <v>108</v>
      </c>
      <c r="H61" s="10" t="s">
        <v>166</v>
      </c>
      <c r="I61" s="10"/>
    </row>
    <row r="62" spans="1:9">
      <c r="A62" s="11" t="s">
        <v>196</v>
      </c>
      <c r="B62" s="10">
        <v>5.0360000000000002E-2</v>
      </c>
      <c r="C62" s="10" t="s">
        <v>197</v>
      </c>
      <c r="D62" s="10" t="s">
        <v>27</v>
      </c>
      <c r="E62" s="10" t="s">
        <v>25</v>
      </c>
      <c r="F62" s="10">
        <v>0.2261</v>
      </c>
      <c r="G62" s="10" t="s">
        <v>103</v>
      </c>
      <c r="H62" s="10" t="s">
        <v>167</v>
      </c>
      <c r="I62" s="10"/>
    </row>
    <row r="63" spans="1:9">
      <c r="A63" s="11"/>
      <c r="B63" s="10"/>
      <c r="C63" s="10"/>
      <c r="D63" s="10"/>
      <c r="E63" s="10"/>
      <c r="F63" s="10"/>
      <c r="G63" s="10"/>
      <c r="H63" s="10"/>
      <c r="I63" s="10"/>
    </row>
    <row r="64" spans="1:9">
      <c r="A64" s="11" t="s">
        <v>63</v>
      </c>
      <c r="B64" s="10" t="s">
        <v>64</v>
      </c>
      <c r="C64" s="10" t="s">
        <v>65</v>
      </c>
      <c r="D64" s="10" t="s">
        <v>46</v>
      </c>
      <c r="E64" s="10" t="s">
        <v>66</v>
      </c>
      <c r="F64" s="10" t="s">
        <v>67</v>
      </c>
      <c r="G64" s="10" t="s">
        <v>68</v>
      </c>
      <c r="H64" s="10" t="s">
        <v>69</v>
      </c>
      <c r="I64" s="10" t="s">
        <v>32</v>
      </c>
    </row>
    <row r="65" spans="1:9">
      <c r="A65" s="11" t="s">
        <v>173</v>
      </c>
      <c r="B65" s="10">
        <v>0.43519999999999998</v>
      </c>
      <c r="C65" s="10">
        <v>3.3259999999999998E-2</v>
      </c>
      <c r="D65" s="10">
        <v>0.40200000000000002</v>
      </c>
      <c r="E65" s="10">
        <v>2.2630000000000001E-2</v>
      </c>
      <c r="F65" s="10">
        <v>3</v>
      </c>
      <c r="G65" s="10">
        <v>3</v>
      </c>
      <c r="H65" s="10">
        <v>17.760000000000002</v>
      </c>
      <c r="I65" s="10">
        <v>26</v>
      </c>
    </row>
    <row r="66" spans="1:9">
      <c r="A66" s="11" t="s">
        <v>175</v>
      </c>
      <c r="B66" s="10">
        <v>0.43519999999999998</v>
      </c>
      <c r="C66" s="10">
        <v>1</v>
      </c>
      <c r="D66" s="10">
        <v>-0.56479999999999997</v>
      </c>
      <c r="E66" s="10">
        <v>2.2630000000000001E-2</v>
      </c>
      <c r="F66" s="10">
        <v>3</v>
      </c>
      <c r="G66" s="10">
        <v>3</v>
      </c>
      <c r="H66" s="10">
        <v>24.95</v>
      </c>
      <c r="I66" s="10">
        <v>26</v>
      </c>
    </row>
    <row r="67" spans="1:9">
      <c r="A67" s="11" t="s">
        <v>177</v>
      </c>
      <c r="B67" s="10">
        <v>0.43519999999999998</v>
      </c>
      <c r="C67" s="10">
        <v>9.2950000000000005E-2</v>
      </c>
      <c r="D67" s="10">
        <v>0.34229999999999999</v>
      </c>
      <c r="E67" s="10">
        <v>2.2630000000000001E-2</v>
      </c>
      <c r="F67" s="10">
        <v>3</v>
      </c>
      <c r="G67" s="10">
        <v>3</v>
      </c>
      <c r="H67" s="10">
        <v>15.12</v>
      </c>
      <c r="I67" s="10">
        <v>26</v>
      </c>
    </row>
    <row r="68" spans="1:9">
      <c r="A68" s="11" t="s">
        <v>179</v>
      </c>
      <c r="B68" s="10">
        <v>0.43519999999999998</v>
      </c>
      <c r="C68" s="10">
        <v>9.6379999999999993E-2</v>
      </c>
      <c r="D68" s="10">
        <v>0.33889999999999998</v>
      </c>
      <c r="E68" s="10">
        <v>2.2630000000000001E-2</v>
      </c>
      <c r="F68" s="10">
        <v>3</v>
      </c>
      <c r="G68" s="10">
        <v>3</v>
      </c>
      <c r="H68" s="10">
        <v>14.97</v>
      </c>
      <c r="I68" s="10">
        <v>26</v>
      </c>
    </row>
    <row r="69" spans="1:9">
      <c r="A69" s="11" t="s">
        <v>181</v>
      </c>
      <c r="B69" s="10">
        <v>0.43519999999999998</v>
      </c>
      <c r="C69" s="10">
        <v>9.6140000000000003E-2</v>
      </c>
      <c r="D69" s="10">
        <v>0.33910000000000001</v>
      </c>
      <c r="E69" s="10">
        <v>2.2630000000000001E-2</v>
      </c>
      <c r="F69" s="10">
        <v>3</v>
      </c>
      <c r="G69" s="10">
        <v>3</v>
      </c>
      <c r="H69" s="10">
        <v>14.98</v>
      </c>
      <c r="I69" s="10">
        <v>26</v>
      </c>
    </row>
    <row r="70" spans="1:9">
      <c r="A70" s="11" t="s">
        <v>183</v>
      </c>
      <c r="B70" s="10">
        <v>0.43519999999999998</v>
      </c>
      <c r="C70" s="10">
        <v>9.2670000000000002E-2</v>
      </c>
      <c r="D70" s="10">
        <v>0.34260000000000002</v>
      </c>
      <c r="E70" s="10">
        <v>2.2630000000000001E-2</v>
      </c>
      <c r="F70" s="10">
        <v>3</v>
      </c>
      <c r="G70" s="10">
        <v>3</v>
      </c>
      <c r="H70" s="10">
        <v>15.14</v>
      </c>
      <c r="I70" s="10">
        <v>26</v>
      </c>
    </row>
    <row r="71" spans="1:9">
      <c r="A71" s="11" t="s">
        <v>185</v>
      </c>
      <c r="B71" s="10">
        <v>0.43519999999999998</v>
      </c>
      <c r="C71" s="10">
        <v>0.1116</v>
      </c>
      <c r="D71" s="10">
        <v>0.3236</v>
      </c>
      <c r="E71" s="10">
        <v>2.2630000000000001E-2</v>
      </c>
      <c r="F71" s="10">
        <v>3</v>
      </c>
      <c r="G71" s="10">
        <v>3</v>
      </c>
      <c r="H71" s="10">
        <v>14.3</v>
      </c>
      <c r="I71" s="10">
        <v>26</v>
      </c>
    </row>
    <row r="72" spans="1:9">
      <c r="A72" s="11" t="s">
        <v>187</v>
      </c>
      <c r="B72" s="10">
        <v>0.43519999999999998</v>
      </c>
      <c r="C72" s="10">
        <v>9.0579999999999994E-2</v>
      </c>
      <c r="D72" s="10">
        <v>0.34470000000000001</v>
      </c>
      <c r="E72" s="10">
        <v>2.2630000000000001E-2</v>
      </c>
      <c r="F72" s="10">
        <v>3</v>
      </c>
      <c r="G72" s="10">
        <v>3</v>
      </c>
      <c r="H72" s="10">
        <v>15.23</v>
      </c>
      <c r="I72" s="10">
        <v>26</v>
      </c>
    </row>
    <row r="73" spans="1:9">
      <c r="A73" s="11" t="s">
        <v>189</v>
      </c>
      <c r="B73" s="10">
        <v>0.43519999999999998</v>
      </c>
      <c r="C73" s="10">
        <v>0.41860000000000003</v>
      </c>
      <c r="D73" s="10">
        <v>1.6629999999999999E-2</v>
      </c>
      <c r="E73" s="10">
        <v>2.2630000000000001E-2</v>
      </c>
      <c r="F73" s="10">
        <v>3</v>
      </c>
      <c r="G73" s="10">
        <v>3</v>
      </c>
      <c r="H73" s="10">
        <v>0.73460000000000003</v>
      </c>
      <c r="I73" s="10">
        <v>26</v>
      </c>
    </row>
    <row r="74" spans="1:9">
      <c r="A74" s="11" t="s">
        <v>192</v>
      </c>
      <c r="B74" s="10">
        <v>0.43519999999999998</v>
      </c>
      <c r="C74" s="10">
        <v>0.46789999999999998</v>
      </c>
      <c r="D74" s="10">
        <v>-3.2620000000000003E-2</v>
      </c>
      <c r="E74" s="10">
        <v>2.2630000000000001E-2</v>
      </c>
      <c r="F74" s="10">
        <v>3</v>
      </c>
      <c r="G74" s="10">
        <v>3</v>
      </c>
      <c r="H74" s="10">
        <v>1.4410000000000001</v>
      </c>
      <c r="I74" s="10">
        <v>26</v>
      </c>
    </row>
    <row r="75" spans="1:9">
      <c r="A75" s="11" t="s">
        <v>194</v>
      </c>
      <c r="B75" s="10">
        <v>0.43519999999999998</v>
      </c>
      <c r="C75" s="10">
        <v>0.62980000000000003</v>
      </c>
      <c r="D75" s="10">
        <v>-0.1946</v>
      </c>
      <c r="E75" s="10">
        <v>2.2630000000000001E-2</v>
      </c>
      <c r="F75" s="10">
        <v>3</v>
      </c>
      <c r="G75" s="10">
        <v>3</v>
      </c>
      <c r="H75" s="10">
        <v>8.5960000000000001</v>
      </c>
      <c r="I75" s="10">
        <v>26</v>
      </c>
    </row>
    <row r="76" spans="1:9">
      <c r="A76" s="11" t="s">
        <v>196</v>
      </c>
      <c r="B76" s="10">
        <v>0.43519999999999998</v>
      </c>
      <c r="C76" s="10">
        <v>0.38490000000000002</v>
      </c>
      <c r="D76" s="10">
        <v>5.0360000000000002E-2</v>
      </c>
      <c r="E76" s="10">
        <v>2.2630000000000001E-2</v>
      </c>
      <c r="F76" s="10">
        <v>3</v>
      </c>
      <c r="G76" s="10">
        <v>3</v>
      </c>
      <c r="H76" s="10">
        <v>2.2250000000000001</v>
      </c>
      <c r="I76" s="10">
        <v>26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C020-30B2-E34F-816D-4E010BF21129}">
  <dimension ref="A1:N74"/>
  <sheetViews>
    <sheetView workbookViewId="0">
      <selection sqref="A1:A4"/>
    </sheetView>
  </sheetViews>
  <sheetFormatPr baseColWidth="10" defaultRowHeight="18"/>
  <cols>
    <col min="1" max="1" width="10.7109375" style="8"/>
    <col min="2" max="2" width="21.42578125" style="8" bestFit="1" customWidth="1"/>
    <col min="3" max="3" width="20.42578125" style="8" bestFit="1" customWidth="1"/>
    <col min="4" max="4" width="28" style="8" bestFit="1" customWidth="1"/>
    <col min="5" max="5" width="18.7109375" style="8" bestFit="1" customWidth="1"/>
    <col min="6" max="6" width="17.5703125" style="8" bestFit="1" customWidth="1"/>
    <col min="7" max="7" width="13.7109375" style="8" bestFit="1" customWidth="1"/>
    <col min="8" max="8" width="15.7109375" style="8" bestFit="1" customWidth="1"/>
    <col min="9" max="9" width="14.5703125" style="8" bestFit="1" customWidth="1"/>
    <col min="10" max="10" width="14.85546875" style="8" bestFit="1" customWidth="1"/>
    <col min="11" max="11" width="22" style="8" bestFit="1" customWidth="1"/>
    <col min="12" max="12" width="23.28515625" style="8" bestFit="1" customWidth="1"/>
    <col min="13" max="13" width="23" style="8" bestFit="1" customWidth="1"/>
    <col min="14" max="14" width="23.140625" style="8" bestFit="1" customWidth="1"/>
    <col min="15" max="16384" width="10.7109375" style="8"/>
  </cols>
  <sheetData>
    <row r="1" spans="1:14">
      <c r="A1" s="8" t="s">
        <v>507</v>
      </c>
      <c r="B1" s="9" t="s">
        <v>2</v>
      </c>
      <c r="C1" s="9" t="s">
        <v>85</v>
      </c>
      <c r="D1" s="9" t="s">
        <v>429</v>
      </c>
      <c r="E1" s="9" t="s">
        <v>87</v>
      </c>
      <c r="F1" s="9" t="s">
        <v>88</v>
      </c>
      <c r="G1" s="9" t="s">
        <v>160</v>
      </c>
      <c r="H1" s="9" t="s">
        <v>161</v>
      </c>
      <c r="I1" s="9" t="s">
        <v>162</v>
      </c>
      <c r="J1" s="9" t="s">
        <v>163</v>
      </c>
      <c r="K1" s="9" t="s">
        <v>164</v>
      </c>
      <c r="L1" s="9" t="s">
        <v>165</v>
      </c>
      <c r="M1" s="9" t="s">
        <v>166</v>
      </c>
      <c r="N1" s="9" t="s">
        <v>167</v>
      </c>
    </row>
    <row r="2" spans="1:14">
      <c r="A2" s="75" t="s">
        <v>503</v>
      </c>
      <c r="B2" s="10">
        <v>-5.9800699999999998E-2</v>
      </c>
      <c r="C2" s="10">
        <v>1.16810631</v>
      </c>
      <c r="D2" s="10">
        <v>7.9734200000000002E-3</v>
      </c>
      <c r="E2" s="10">
        <v>0.1654485</v>
      </c>
      <c r="F2" s="10">
        <v>0.28106312</v>
      </c>
      <c r="G2" s="10">
        <v>-0.14551500000000001</v>
      </c>
      <c r="H2" s="10">
        <v>-8.3720900000000001E-2</v>
      </c>
      <c r="I2" s="10">
        <v>-3.9867100000000003E-2</v>
      </c>
      <c r="J2" s="10">
        <v>-8.5714299999999993E-2</v>
      </c>
      <c r="K2" s="10">
        <v>0.23122924</v>
      </c>
      <c r="L2" s="10">
        <v>0.22724252</v>
      </c>
      <c r="M2" s="10">
        <v>0.58803987000000002</v>
      </c>
      <c r="N2" s="10">
        <v>0.41860465000000002</v>
      </c>
    </row>
    <row r="3" spans="1:14">
      <c r="A3" s="75" t="s">
        <v>505</v>
      </c>
      <c r="B3" s="10">
        <v>-0.11960129999999999</v>
      </c>
      <c r="C3" s="10">
        <v>1.0205980100000001</v>
      </c>
      <c r="D3" s="10">
        <v>0.25315615000000002</v>
      </c>
      <c r="E3" s="10">
        <v>1.9933550000000001E-2</v>
      </c>
      <c r="F3" s="10">
        <v>0.16744186</v>
      </c>
      <c r="G3" s="10">
        <v>-0.1534884</v>
      </c>
      <c r="H3" s="10">
        <v>-0.12956809999999999</v>
      </c>
      <c r="I3" s="10">
        <v>3.7873749999999998E-2</v>
      </c>
      <c r="J3" s="10">
        <v>6.5780729999999996E-2</v>
      </c>
      <c r="K3" s="10">
        <v>0.19734219</v>
      </c>
      <c r="L3" s="10">
        <v>0.43455149999999998</v>
      </c>
      <c r="M3" s="10">
        <v>0.50431893999999999</v>
      </c>
      <c r="N3" s="10">
        <v>0.47043189000000002</v>
      </c>
    </row>
    <row r="4" spans="1:14">
      <c r="A4" s="75" t="s">
        <v>506</v>
      </c>
      <c r="B4" s="10">
        <v>-8.5714299999999993E-2</v>
      </c>
      <c r="C4" s="10">
        <v>0.81129567999999996</v>
      </c>
      <c r="D4" s="10">
        <v>0.12757474999999999</v>
      </c>
      <c r="E4" s="10">
        <v>-2.5913599999999998E-2</v>
      </c>
      <c r="F4" s="10">
        <v>0.22923588</v>
      </c>
      <c r="G4" s="10">
        <v>3.58804E-2</v>
      </c>
      <c r="H4" s="10">
        <v>-8.3720900000000001E-2</v>
      </c>
      <c r="I4" s="10">
        <v>-0.12956809999999999</v>
      </c>
      <c r="J4" s="10">
        <v>-7.17608E-2</v>
      </c>
      <c r="K4" s="10">
        <v>0.30498339000000002</v>
      </c>
      <c r="L4" s="10">
        <v>0.44451826999999999</v>
      </c>
      <c r="M4" s="10">
        <v>0.55614618000000005</v>
      </c>
      <c r="N4" s="10">
        <v>0.32491693999999999</v>
      </c>
    </row>
    <row r="9" spans="1:14">
      <c r="A9" s="11" t="s">
        <v>9</v>
      </c>
      <c r="B9" s="10" t="s">
        <v>206</v>
      </c>
      <c r="C9" s="10"/>
      <c r="D9" s="10"/>
      <c r="E9" s="10"/>
      <c r="F9" s="10"/>
    </row>
    <row r="10" spans="1:14">
      <c r="A10" s="11" t="s">
        <v>11</v>
      </c>
      <c r="B10" s="10" t="s">
        <v>169</v>
      </c>
      <c r="C10" s="10"/>
      <c r="D10" s="10"/>
      <c r="E10" s="10"/>
      <c r="F10" s="10"/>
    </row>
    <row r="11" spans="1:14">
      <c r="A11" s="11"/>
      <c r="B11" s="10"/>
      <c r="C11" s="10"/>
      <c r="D11" s="10"/>
      <c r="E11" s="10"/>
      <c r="F11" s="10"/>
    </row>
    <row r="12" spans="1:14">
      <c r="A12" s="11" t="s">
        <v>13</v>
      </c>
      <c r="B12" s="10"/>
      <c r="C12" s="10"/>
      <c r="D12" s="10"/>
      <c r="E12" s="10"/>
      <c r="F12" s="10"/>
    </row>
    <row r="13" spans="1:14">
      <c r="A13" s="11" t="s">
        <v>14</v>
      </c>
      <c r="B13" s="10">
        <v>35.43</v>
      </c>
      <c r="C13" s="10"/>
      <c r="D13" s="10"/>
      <c r="E13" s="10"/>
      <c r="F13" s="10"/>
    </row>
    <row r="14" spans="1:14">
      <c r="A14" s="11" t="s">
        <v>15</v>
      </c>
      <c r="B14" s="10" t="s">
        <v>16</v>
      </c>
      <c r="C14" s="10"/>
      <c r="D14" s="10"/>
      <c r="E14" s="10"/>
      <c r="F14" s="10"/>
    </row>
    <row r="15" spans="1:14">
      <c r="A15" s="11" t="s">
        <v>17</v>
      </c>
      <c r="B15" s="10" t="s">
        <v>18</v>
      </c>
      <c r="C15" s="10"/>
      <c r="D15" s="10"/>
      <c r="E15" s="10"/>
      <c r="F15" s="10"/>
    </row>
    <row r="16" spans="1:14">
      <c r="A16" s="11" t="s">
        <v>19</v>
      </c>
      <c r="B16" s="10" t="s">
        <v>20</v>
      </c>
      <c r="C16" s="10"/>
      <c r="D16" s="10"/>
      <c r="E16" s="10"/>
      <c r="F16" s="10"/>
    </row>
    <row r="17" spans="1:6">
      <c r="A17" s="11" t="s">
        <v>21</v>
      </c>
      <c r="B17" s="10">
        <v>0.94240000000000002</v>
      </c>
      <c r="C17" s="10"/>
      <c r="D17" s="10"/>
      <c r="E17" s="10"/>
      <c r="F17" s="10"/>
    </row>
    <row r="18" spans="1:6">
      <c r="A18" s="11"/>
      <c r="B18" s="10"/>
      <c r="C18" s="10"/>
      <c r="D18" s="10"/>
      <c r="E18" s="10"/>
      <c r="F18" s="10"/>
    </row>
    <row r="19" spans="1:6">
      <c r="A19" s="11" t="s">
        <v>22</v>
      </c>
      <c r="B19" s="10"/>
      <c r="C19" s="10"/>
      <c r="D19" s="10"/>
      <c r="E19" s="10"/>
      <c r="F19" s="10"/>
    </row>
    <row r="20" spans="1:6">
      <c r="A20" s="11" t="s">
        <v>23</v>
      </c>
      <c r="B20" s="10" t="s">
        <v>207</v>
      </c>
      <c r="C20" s="10"/>
      <c r="D20" s="10"/>
      <c r="E20" s="10"/>
      <c r="F20" s="10"/>
    </row>
    <row r="21" spans="1:6">
      <c r="A21" s="11" t="s">
        <v>15</v>
      </c>
      <c r="B21" s="10">
        <v>0.89149999999999996</v>
      </c>
      <c r="C21" s="10"/>
      <c r="D21" s="10"/>
      <c r="E21" s="10"/>
      <c r="F21" s="10"/>
    </row>
    <row r="22" spans="1:6">
      <c r="A22" s="11" t="s">
        <v>17</v>
      </c>
      <c r="B22" s="10" t="s">
        <v>25</v>
      </c>
      <c r="C22" s="10"/>
      <c r="D22" s="10"/>
      <c r="E22" s="10"/>
      <c r="F22" s="10"/>
    </row>
    <row r="23" spans="1:6">
      <c r="A23" s="11" t="s">
        <v>26</v>
      </c>
      <c r="B23" s="10" t="s">
        <v>27</v>
      </c>
      <c r="C23" s="10"/>
      <c r="D23" s="10"/>
      <c r="E23" s="10"/>
      <c r="F23" s="10"/>
    </row>
    <row r="24" spans="1:6">
      <c r="A24" s="11"/>
      <c r="B24" s="10"/>
      <c r="C24" s="10"/>
      <c r="D24" s="10"/>
      <c r="E24" s="10"/>
      <c r="F24" s="10"/>
    </row>
    <row r="25" spans="1:6">
      <c r="A25" s="11" t="s">
        <v>28</v>
      </c>
      <c r="B25" s="10"/>
      <c r="C25" s="10"/>
      <c r="D25" s="10"/>
      <c r="E25" s="10"/>
      <c r="F25" s="10"/>
    </row>
    <row r="26" spans="1:6">
      <c r="A26" s="11" t="s">
        <v>29</v>
      </c>
      <c r="B26" s="10"/>
      <c r="C26" s="10"/>
      <c r="D26" s="10"/>
      <c r="E26" s="10"/>
      <c r="F26" s="10"/>
    </row>
    <row r="27" spans="1:6">
      <c r="A27" s="11" t="s">
        <v>15</v>
      </c>
      <c r="B27" s="10"/>
      <c r="C27" s="10"/>
      <c r="D27" s="10"/>
      <c r="E27" s="10"/>
      <c r="F27" s="10"/>
    </row>
    <row r="28" spans="1:6">
      <c r="A28" s="11" t="s">
        <v>17</v>
      </c>
      <c r="B28" s="10"/>
      <c r="C28" s="10"/>
      <c r="D28" s="10"/>
      <c r="E28" s="10"/>
      <c r="F28" s="10"/>
    </row>
    <row r="29" spans="1:6">
      <c r="A29" s="11" t="s">
        <v>26</v>
      </c>
      <c r="B29" s="10"/>
      <c r="C29" s="10"/>
      <c r="D29" s="10"/>
      <c r="E29" s="10"/>
      <c r="F29" s="10"/>
    </row>
    <row r="30" spans="1:6">
      <c r="A30" s="11"/>
      <c r="B30" s="10"/>
      <c r="C30" s="10"/>
      <c r="D30" s="10"/>
      <c r="E30" s="10"/>
      <c r="F30" s="10"/>
    </row>
    <row r="31" spans="1:6">
      <c r="A31" s="11" t="s">
        <v>30</v>
      </c>
      <c r="B31" s="10" t="s">
        <v>31</v>
      </c>
      <c r="C31" s="10" t="s">
        <v>32</v>
      </c>
      <c r="D31" s="10" t="s">
        <v>33</v>
      </c>
      <c r="E31" s="10" t="s">
        <v>23</v>
      </c>
      <c r="F31" s="10" t="s">
        <v>15</v>
      </c>
    </row>
    <row r="32" spans="1:6">
      <c r="A32" s="11" t="s">
        <v>34</v>
      </c>
      <c r="B32" s="10">
        <v>3.6890000000000001</v>
      </c>
      <c r="C32" s="10">
        <v>12</v>
      </c>
      <c r="D32" s="10">
        <v>0.30740000000000001</v>
      </c>
      <c r="E32" s="10" t="s">
        <v>208</v>
      </c>
      <c r="F32" s="10" t="s">
        <v>36</v>
      </c>
    </row>
    <row r="33" spans="1:9">
      <c r="A33" s="11" t="s">
        <v>37</v>
      </c>
      <c r="B33" s="10">
        <v>0.22559999999999999</v>
      </c>
      <c r="C33" s="10">
        <v>26</v>
      </c>
      <c r="D33" s="10">
        <v>8.6770000000000007E-3</v>
      </c>
      <c r="E33" s="10"/>
      <c r="F33" s="10"/>
    </row>
    <row r="34" spans="1:9">
      <c r="A34" s="11" t="s">
        <v>38</v>
      </c>
      <c r="B34" s="10">
        <v>3.9140000000000001</v>
      </c>
      <c r="C34" s="10">
        <v>38</v>
      </c>
      <c r="D34" s="10"/>
      <c r="E34" s="10"/>
      <c r="F34" s="10"/>
    </row>
    <row r="35" spans="1:9">
      <c r="A35" s="11"/>
      <c r="B35" s="10"/>
      <c r="C35" s="10"/>
      <c r="D35" s="10"/>
      <c r="E35" s="10"/>
      <c r="F35" s="10"/>
    </row>
    <row r="36" spans="1:9">
      <c r="A36" s="11" t="s">
        <v>39</v>
      </c>
      <c r="B36" s="10"/>
      <c r="C36" s="10"/>
      <c r="D36" s="10"/>
      <c r="E36" s="10"/>
      <c r="F36" s="10"/>
    </row>
    <row r="37" spans="1:9">
      <c r="A37" s="11" t="s">
        <v>40</v>
      </c>
      <c r="B37" s="10">
        <v>13</v>
      </c>
      <c r="C37" s="10"/>
      <c r="D37" s="10"/>
      <c r="E37" s="10"/>
      <c r="F37" s="10"/>
    </row>
    <row r="38" spans="1:9">
      <c r="A38" s="11" t="s">
        <v>41</v>
      </c>
      <c r="B38" s="10">
        <v>39</v>
      </c>
      <c r="C38" s="10"/>
      <c r="D38" s="10"/>
      <c r="E38" s="10"/>
      <c r="F38" s="10"/>
    </row>
    <row r="44" spans="1:9">
      <c r="A44" s="11" t="s">
        <v>42</v>
      </c>
      <c r="B44" s="10">
        <v>1</v>
      </c>
      <c r="C44" s="10"/>
      <c r="D44" s="10"/>
      <c r="E44" s="10"/>
      <c r="F44" s="10"/>
      <c r="G44" s="10"/>
      <c r="H44" s="10"/>
      <c r="I44" s="10"/>
    </row>
    <row r="45" spans="1:9">
      <c r="A45" s="11" t="s">
        <v>43</v>
      </c>
      <c r="B45" s="10">
        <v>12</v>
      </c>
      <c r="C45" s="10"/>
      <c r="D45" s="10"/>
      <c r="E45" s="10"/>
      <c r="F45" s="10"/>
      <c r="G45" s="10"/>
      <c r="H45" s="10"/>
      <c r="I45" s="10"/>
    </row>
    <row r="46" spans="1:9">
      <c r="A46" s="11" t="s">
        <v>44</v>
      </c>
      <c r="B46" s="10">
        <v>0.05</v>
      </c>
      <c r="C46" s="10"/>
      <c r="D46" s="10"/>
      <c r="E46" s="10"/>
      <c r="F46" s="10"/>
      <c r="G46" s="10"/>
      <c r="H46" s="10"/>
      <c r="I46" s="10"/>
    </row>
    <row r="47" spans="1:9">
      <c r="A47" s="11"/>
      <c r="B47" s="10"/>
      <c r="C47" s="10"/>
      <c r="D47" s="10"/>
      <c r="E47" s="10"/>
      <c r="F47" s="10"/>
      <c r="G47" s="10"/>
      <c r="H47" s="10"/>
      <c r="I47" s="10"/>
    </row>
    <row r="48" spans="1:9">
      <c r="A48" s="11" t="s">
        <v>45</v>
      </c>
      <c r="B48" s="10" t="s">
        <v>46</v>
      </c>
      <c r="C48" s="10" t="s">
        <v>47</v>
      </c>
      <c r="D48" s="10" t="s">
        <v>48</v>
      </c>
      <c r="E48" s="10" t="s">
        <v>49</v>
      </c>
      <c r="F48" s="10" t="s">
        <v>50</v>
      </c>
      <c r="G48" s="10" t="s">
        <v>172</v>
      </c>
      <c r="H48" s="10"/>
      <c r="I48" s="10"/>
    </row>
    <row r="49" spans="1:9">
      <c r="A49" s="11" t="s">
        <v>173</v>
      </c>
      <c r="B49" s="10">
        <v>0.31430000000000002</v>
      </c>
      <c r="C49" s="10" t="s">
        <v>209</v>
      </c>
      <c r="D49" s="10" t="s">
        <v>20</v>
      </c>
      <c r="E49" s="10" t="s">
        <v>210</v>
      </c>
      <c r="F49" s="10">
        <v>3.2000000000000002E-3</v>
      </c>
      <c r="G49" s="10" t="s">
        <v>54</v>
      </c>
      <c r="H49" s="10" t="s">
        <v>2</v>
      </c>
      <c r="I49" s="10"/>
    </row>
    <row r="50" spans="1:9">
      <c r="A50" s="11" t="s">
        <v>211</v>
      </c>
      <c r="B50" s="10">
        <v>-0.77410000000000001</v>
      </c>
      <c r="C50" s="10" t="s">
        <v>212</v>
      </c>
      <c r="D50" s="10" t="s">
        <v>20</v>
      </c>
      <c r="E50" s="10" t="s">
        <v>18</v>
      </c>
      <c r="F50" s="10" t="s">
        <v>16</v>
      </c>
      <c r="G50" s="10" t="s">
        <v>57</v>
      </c>
      <c r="H50" s="10" t="s">
        <v>135</v>
      </c>
      <c r="I50" s="10"/>
    </row>
    <row r="51" spans="1:9">
      <c r="A51" s="11" t="s">
        <v>213</v>
      </c>
      <c r="B51" s="10">
        <v>9.6350000000000005E-2</v>
      </c>
      <c r="C51" s="10" t="s">
        <v>214</v>
      </c>
      <c r="D51" s="10" t="s">
        <v>27</v>
      </c>
      <c r="E51" s="10" t="s">
        <v>25</v>
      </c>
      <c r="F51" s="10">
        <v>0.81259999999999999</v>
      </c>
      <c r="G51" s="10" t="s">
        <v>59</v>
      </c>
      <c r="H51" s="10" t="s">
        <v>148</v>
      </c>
      <c r="I51" s="10"/>
    </row>
    <row r="52" spans="1:9">
      <c r="A52" s="11" t="s">
        <v>215</v>
      </c>
      <c r="B52" s="10">
        <v>0.17280000000000001</v>
      </c>
      <c r="C52" s="10" t="s">
        <v>216</v>
      </c>
      <c r="D52" s="10" t="s">
        <v>27</v>
      </c>
      <c r="E52" s="10" t="s">
        <v>25</v>
      </c>
      <c r="F52" s="10">
        <v>0.20810000000000001</v>
      </c>
      <c r="G52" s="10" t="s">
        <v>112</v>
      </c>
      <c r="H52" s="10" t="s">
        <v>136</v>
      </c>
      <c r="I52" s="10"/>
    </row>
    <row r="53" spans="1:9">
      <c r="A53" s="11" t="s">
        <v>217</v>
      </c>
      <c r="B53" s="10">
        <v>0.31359999999999999</v>
      </c>
      <c r="C53" s="10" t="s">
        <v>218</v>
      </c>
      <c r="D53" s="10" t="s">
        <v>20</v>
      </c>
      <c r="E53" s="10" t="s">
        <v>210</v>
      </c>
      <c r="F53" s="10">
        <v>3.3E-3</v>
      </c>
      <c r="G53" s="10" t="s">
        <v>14</v>
      </c>
      <c r="H53" s="10" t="s">
        <v>198</v>
      </c>
      <c r="I53" s="10"/>
    </row>
    <row r="54" spans="1:9">
      <c r="A54" s="11" t="s">
        <v>219</v>
      </c>
      <c r="B54" s="10">
        <v>0.32490000000000002</v>
      </c>
      <c r="C54" s="10" t="s">
        <v>220</v>
      </c>
      <c r="D54" s="10" t="s">
        <v>20</v>
      </c>
      <c r="E54" s="10" t="s">
        <v>210</v>
      </c>
      <c r="F54" s="10">
        <v>2.2000000000000001E-3</v>
      </c>
      <c r="G54" s="10" t="s">
        <v>134</v>
      </c>
      <c r="H54" s="10" t="s">
        <v>199</v>
      </c>
      <c r="I54" s="10"/>
    </row>
    <row r="55" spans="1:9">
      <c r="A55" s="11" t="s">
        <v>221</v>
      </c>
      <c r="B55" s="10">
        <v>0.26979999999999998</v>
      </c>
      <c r="C55" s="10" t="s">
        <v>222</v>
      </c>
      <c r="D55" s="10" t="s">
        <v>20</v>
      </c>
      <c r="E55" s="10" t="s">
        <v>223</v>
      </c>
      <c r="F55" s="10">
        <v>1.35E-2</v>
      </c>
      <c r="G55" s="10" t="s">
        <v>107</v>
      </c>
      <c r="H55" s="10" t="s">
        <v>200</v>
      </c>
      <c r="I55" s="10"/>
    </row>
    <row r="56" spans="1:9">
      <c r="A56" s="11" t="s">
        <v>224</v>
      </c>
      <c r="B56" s="10">
        <v>0.25650000000000001</v>
      </c>
      <c r="C56" s="10" t="s">
        <v>225</v>
      </c>
      <c r="D56" s="10" t="s">
        <v>20</v>
      </c>
      <c r="E56" s="10" t="s">
        <v>223</v>
      </c>
      <c r="F56" s="10">
        <v>2.0400000000000001E-2</v>
      </c>
      <c r="G56" s="10" t="s">
        <v>104</v>
      </c>
      <c r="H56" s="10" t="s">
        <v>201</v>
      </c>
      <c r="I56" s="10"/>
    </row>
    <row r="57" spans="1:9">
      <c r="A57" s="11" t="s">
        <v>226</v>
      </c>
      <c r="B57" s="10">
        <v>-1.8599999999999998E-2</v>
      </c>
      <c r="C57" s="10" t="s">
        <v>227</v>
      </c>
      <c r="D57" s="10" t="s">
        <v>27</v>
      </c>
      <c r="E57" s="10" t="s">
        <v>25</v>
      </c>
      <c r="F57" s="10" t="s">
        <v>228</v>
      </c>
      <c r="G57" s="10" t="s">
        <v>191</v>
      </c>
      <c r="H57" s="10" t="s">
        <v>202</v>
      </c>
      <c r="I57" s="10"/>
    </row>
    <row r="58" spans="1:9">
      <c r="A58" s="11" t="s">
        <v>229</v>
      </c>
      <c r="B58" s="10">
        <v>-0.1429</v>
      </c>
      <c r="C58" s="10" t="s">
        <v>230</v>
      </c>
      <c r="D58" s="10" t="s">
        <v>27</v>
      </c>
      <c r="E58" s="10" t="s">
        <v>25</v>
      </c>
      <c r="F58" s="10">
        <v>0.39960000000000001</v>
      </c>
      <c r="G58" s="10" t="s">
        <v>110</v>
      </c>
      <c r="H58" s="10" t="s">
        <v>203</v>
      </c>
      <c r="I58" s="10"/>
    </row>
    <row r="59" spans="1:9">
      <c r="A59" s="11" t="s">
        <v>231</v>
      </c>
      <c r="B59" s="10">
        <v>-0.3236</v>
      </c>
      <c r="C59" s="10" t="s">
        <v>232</v>
      </c>
      <c r="D59" s="10" t="s">
        <v>20</v>
      </c>
      <c r="E59" s="10" t="s">
        <v>210</v>
      </c>
      <c r="F59" s="10">
        <v>2.3E-3</v>
      </c>
      <c r="G59" s="10" t="s">
        <v>108</v>
      </c>
      <c r="H59" s="10" t="s">
        <v>204</v>
      </c>
      <c r="I59" s="10"/>
    </row>
    <row r="60" spans="1:9">
      <c r="A60" s="11" t="s">
        <v>233</v>
      </c>
      <c r="B60" s="10">
        <v>-0.1787</v>
      </c>
      <c r="C60" s="10" t="s">
        <v>234</v>
      </c>
      <c r="D60" s="10" t="s">
        <v>27</v>
      </c>
      <c r="E60" s="10" t="s">
        <v>25</v>
      </c>
      <c r="F60" s="10">
        <v>0.1802</v>
      </c>
      <c r="G60" s="10" t="s">
        <v>103</v>
      </c>
      <c r="H60" s="10" t="s">
        <v>205</v>
      </c>
      <c r="I60" s="10"/>
    </row>
    <row r="61" spans="1:9">
      <c r="A61" s="11"/>
      <c r="B61" s="10"/>
      <c r="C61" s="10"/>
      <c r="D61" s="10"/>
      <c r="E61" s="10"/>
      <c r="F61" s="10"/>
      <c r="G61" s="10"/>
      <c r="H61" s="10"/>
      <c r="I61" s="10"/>
    </row>
    <row r="62" spans="1:9">
      <c r="A62" s="11" t="s">
        <v>63</v>
      </c>
      <c r="B62" s="10" t="s">
        <v>64</v>
      </c>
      <c r="C62" s="10" t="s">
        <v>65</v>
      </c>
      <c r="D62" s="10" t="s">
        <v>46</v>
      </c>
      <c r="E62" s="10" t="s">
        <v>66</v>
      </c>
      <c r="F62" s="10" t="s">
        <v>67</v>
      </c>
      <c r="G62" s="10" t="s">
        <v>68</v>
      </c>
      <c r="H62" s="10" t="s">
        <v>69</v>
      </c>
      <c r="I62" s="10" t="s">
        <v>32</v>
      </c>
    </row>
    <row r="63" spans="1:9">
      <c r="A63" s="11" t="s">
        <v>173</v>
      </c>
      <c r="B63" s="10">
        <v>0.22589999999999999</v>
      </c>
      <c r="C63" s="10">
        <v>-8.8370000000000004E-2</v>
      </c>
      <c r="D63" s="10">
        <v>0.31430000000000002</v>
      </c>
      <c r="E63" s="10">
        <v>7.6060000000000003E-2</v>
      </c>
      <c r="F63" s="10">
        <v>3</v>
      </c>
      <c r="G63" s="10">
        <v>3</v>
      </c>
      <c r="H63" s="10">
        <v>4.1319999999999997</v>
      </c>
      <c r="I63" s="10">
        <v>26</v>
      </c>
    </row>
    <row r="64" spans="1:9">
      <c r="A64" s="11" t="s">
        <v>211</v>
      </c>
      <c r="B64" s="10">
        <v>0.22589999999999999</v>
      </c>
      <c r="C64" s="10">
        <v>1</v>
      </c>
      <c r="D64" s="10">
        <v>-0.77410000000000001</v>
      </c>
      <c r="E64" s="10">
        <v>7.6060000000000003E-2</v>
      </c>
      <c r="F64" s="10">
        <v>3</v>
      </c>
      <c r="G64" s="10">
        <v>3</v>
      </c>
      <c r="H64" s="10">
        <v>10.18</v>
      </c>
      <c r="I64" s="10">
        <v>26</v>
      </c>
    </row>
    <row r="65" spans="1:9">
      <c r="A65" s="11" t="s">
        <v>213</v>
      </c>
      <c r="B65" s="10">
        <v>0.22589999999999999</v>
      </c>
      <c r="C65" s="10">
        <v>0.12959999999999999</v>
      </c>
      <c r="D65" s="10">
        <v>9.6350000000000005E-2</v>
      </c>
      <c r="E65" s="10">
        <v>7.6060000000000003E-2</v>
      </c>
      <c r="F65" s="10">
        <v>3</v>
      </c>
      <c r="G65" s="10">
        <v>3</v>
      </c>
      <c r="H65" s="10">
        <v>1.2669999999999999</v>
      </c>
      <c r="I65" s="10">
        <v>26</v>
      </c>
    </row>
    <row r="66" spans="1:9">
      <c r="A66" s="11" t="s">
        <v>215</v>
      </c>
      <c r="B66" s="10">
        <v>0.22589999999999999</v>
      </c>
      <c r="C66" s="10">
        <v>5.3159999999999999E-2</v>
      </c>
      <c r="D66" s="10">
        <v>0.17280000000000001</v>
      </c>
      <c r="E66" s="10">
        <v>7.6060000000000003E-2</v>
      </c>
      <c r="F66" s="10">
        <v>3</v>
      </c>
      <c r="G66" s="10">
        <v>3</v>
      </c>
      <c r="H66" s="10">
        <v>2.2709999999999999</v>
      </c>
      <c r="I66" s="10">
        <v>26</v>
      </c>
    </row>
    <row r="67" spans="1:9">
      <c r="A67" s="11" t="s">
        <v>217</v>
      </c>
      <c r="B67" s="10">
        <v>0.22589999999999999</v>
      </c>
      <c r="C67" s="10">
        <v>-8.7709999999999996E-2</v>
      </c>
      <c r="D67" s="10">
        <v>0.31359999999999999</v>
      </c>
      <c r="E67" s="10">
        <v>7.6060000000000003E-2</v>
      </c>
      <c r="F67" s="10">
        <v>3</v>
      </c>
      <c r="G67" s="10">
        <v>3</v>
      </c>
      <c r="H67" s="10">
        <v>4.1230000000000002</v>
      </c>
      <c r="I67" s="10">
        <v>26</v>
      </c>
    </row>
    <row r="68" spans="1:9">
      <c r="A68" s="11" t="s">
        <v>219</v>
      </c>
      <c r="B68" s="10">
        <v>0.22589999999999999</v>
      </c>
      <c r="C68" s="10">
        <v>-9.9000000000000005E-2</v>
      </c>
      <c r="D68" s="10">
        <v>0.32490000000000002</v>
      </c>
      <c r="E68" s="10">
        <v>7.6060000000000003E-2</v>
      </c>
      <c r="F68" s="10">
        <v>3</v>
      </c>
      <c r="G68" s="10">
        <v>3</v>
      </c>
      <c r="H68" s="10">
        <v>4.2720000000000002</v>
      </c>
      <c r="I68" s="10">
        <v>26</v>
      </c>
    </row>
    <row r="69" spans="1:9">
      <c r="A69" s="11" t="s">
        <v>221</v>
      </c>
      <c r="B69" s="10">
        <v>0.22589999999999999</v>
      </c>
      <c r="C69" s="10">
        <v>-4.385E-2</v>
      </c>
      <c r="D69" s="10">
        <v>0.26979999999999998</v>
      </c>
      <c r="E69" s="10">
        <v>7.6060000000000003E-2</v>
      </c>
      <c r="F69" s="10">
        <v>3</v>
      </c>
      <c r="G69" s="10">
        <v>3</v>
      </c>
      <c r="H69" s="10">
        <v>3.5470000000000002</v>
      </c>
      <c r="I69" s="10">
        <v>26</v>
      </c>
    </row>
    <row r="70" spans="1:9">
      <c r="A70" s="11" t="s">
        <v>224</v>
      </c>
      <c r="B70" s="10">
        <v>0.22589999999999999</v>
      </c>
      <c r="C70" s="10">
        <v>-3.056E-2</v>
      </c>
      <c r="D70" s="10">
        <v>0.25650000000000001</v>
      </c>
      <c r="E70" s="10">
        <v>7.6060000000000003E-2</v>
      </c>
      <c r="F70" s="10">
        <v>3</v>
      </c>
      <c r="G70" s="10">
        <v>3</v>
      </c>
      <c r="H70" s="10">
        <v>3.3719999999999999</v>
      </c>
      <c r="I70" s="10">
        <v>26</v>
      </c>
    </row>
    <row r="71" spans="1:9">
      <c r="A71" s="11" t="s">
        <v>226</v>
      </c>
      <c r="B71" s="10">
        <v>0.22589999999999999</v>
      </c>
      <c r="C71" s="10">
        <v>0.2445</v>
      </c>
      <c r="D71" s="10">
        <v>-1.8599999999999998E-2</v>
      </c>
      <c r="E71" s="10">
        <v>7.6060000000000003E-2</v>
      </c>
      <c r="F71" s="10">
        <v>3</v>
      </c>
      <c r="G71" s="10">
        <v>3</v>
      </c>
      <c r="H71" s="10">
        <v>0.24460000000000001</v>
      </c>
      <c r="I71" s="10">
        <v>26</v>
      </c>
    </row>
    <row r="72" spans="1:9">
      <c r="A72" s="11" t="s">
        <v>229</v>
      </c>
      <c r="B72" s="10">
        <v>0.22589999999999999</v>
      </c>
      <c r="C72" s="10">
        <v>0.36880000000000002</v>
      </c>
      <c r="D72" s="10">
        <v>-0.1429</v>
      </c>
      <c r="E72" s="10">
        <v>7.6060000000000003E-2</v>
      </c>
      <c r="F72" s="10">
        <v>3</v>
      </c>
      <c r="G72" s="10">
        <v>3</v>
      </c>
      <c r="H72" s="10">
        <v>1.8779999999999999</v>
      </c>
      <c r="I72" s="10">
        <v>26</v>
      </c>
    </row>
    <row r="73" spans="1:9">
      <c r="A73" s="11" t="s">
        <v>231</v>
      </c>
      <c r="B73" s="10">
        <v>0.22589999999999999</v>
      </c>
      <c r="C73" s="10">
        <v>0.54949999999999999</v>
      </c>
      <c r="D73" s="10">
        <v>-0.3236</v>
      </c>
      <c r="E73" s="10">
        <v>7.6060000000000003E-2</v>
      </c>
      <c r="F73" s="10">
        <v>3</v>
      </c>
      <c r="G73" s="10">
        <v>3</v>
      </c>
      <c r="H73" s="10">
        <v>4.2549999999999999</v>
      </c>
      <c r="I73" s="10">
        <v>26</v>
      </c>
    </row>
    <row r="74" spans="1:9">
      <c r="A74" s="11" t="s">
        <v>233</v>
      </c>
      <c r="B74" s="10">
        <v>0.22589999999999999</v>
      </c>
      <c r="C74" s="10">
        <v>0.4047</v>
      </c>
      <c r="D74" s="10">
        <v>-0.1787</v>
      </c>
      <c r="E74" s="10">
        <v>7.6060000000000003E-2</v>
      </c>
      <c r="F74" s="10">
        <v>3</v>
      </c>
      <c r="G74" s="10">
        <v>3</v>
      </c>
      <c r="H74" s="10">
        <v>2.35</v>
      </c>
      <c r="I74" s="10">
        <v>26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95DB7-6974-F44A-A88C-882B194C1F8D}">
  <dimension ref="A1:AI21"/>
  <sheetViews>
    <sheetView zoomScale="75" workbookViewId="0"/>
  </sheetViews>
  <sheetFormatPr baseColWidth="10" defaultRowHeight="20"/>
  <cols>
    <col min="1" max="16384" width="10.7109375" style="19"/>
  </cols>
  <sheetData>
    <row r="1" spans="1:30">
      <c r="A1" s="17" t="s">
        <v>467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30">
      <c r="A3" s="22" t="s">
        <v>430</v>
      </c>
      <c r="B3" s="18"/>
      <c r="C3" s="18"/>
      <c r="D3" s="18"/>
      <c r="F3" s="22" t="s">
        <v>456</v>
      </c>
      <c r="G3" s="18"/>
      <c r="H3" s="18"/>
      <c r="I3" s="18"/>
      <c r="J3" s="18"/>
      <c r="L3" s="22" t="s">
        <v>457</v>
      </c>
      <c r="M3" s="18"/>
      <c r="N3" s="18"/>
      <c r="O3" s="18"/>
      <c r="R3" s="22" t="s">
        <v>458</v>
      </c>
      <c r="X3" s="22" t="s">
        <v>459</v>
      </c>
      <c r="AD3" s="22" t="s">
        <v>460</v>
      </c>
    </row>
    <row r="4" spans="1:30">
      <c r="A4" s="20"/>
      <c r="B4" s="18"/>
      <c r="C4" s="18"/>
      <c r="D4" s="18"/>
      <c r="F4" s="18"/>
      <c r="G4" s="18"/>
      <c r="H4" s="18"/>
      <c r="I4" s="18"/>
      <c r="J4" s="18"/>
      <c r="L4" s="18"/>
      <c r="M4" s="18"/>
      <c r="N4" s="18"/>
      <c r="O4" s="18"/>
    </row>
    <row r="5" spans="1:30">
      <c r="A5" s="20"/>
      <c r="B5" s="18"/>
      <c r="C5" s="18"/>
      <c r="D5" s="18"/>
      <c r="F5" s="18"/>
      <c r="G5" s="18"/>
      <c r="H5" s="18"/>
      <c r="I5" s="18"/>
      <c r="J5" s="18"/>
      <c r="L5" s="18"/>
      <c r="M5" s="18"/>
      <c r="N5" s="18"/>
      <c r="O5" s="18"/>
    </row>
    <row r="6" spans="1:30">
      <c r="A6" s="20"/>
      <c r="B6" s="18"/>
      <c r="C6" s="18"/>
      <c r="D6" s="18"/>
      <c r="F6" s="18"/>
      <c r="G6" s="18"/>
      <c r="H6" s="18"/>
      <c r="I6" s="18"/>
      <c r="J6" s="18"/>
      <c r="L6" s="18"/>
      <c r="M6" s="18"/>
      <c r="N6" s="18"/>
      <c r="O6" s="18"/>
    </row>
    <row r="7" spans="1:30">
      <c r="A7" s="20"/>
      <c r="B7" s="18"/>
      <c r="C7" s="18"/>
      <c r="D7" s="18"/>
      <c r="F7" s="18"/>
      <c r="G7" s="18"/>
      <c r="H7" s="18"/>
      <c r="I7" s="18"/>
      <c r="J7" s="18"/>
      <c r="L7" s="18"/>
      <c r="M7" s="18"/>
      <c r="N7" s="18"/>
      <c r="O7" s="18"/>
    </row>
    <row r="8" spans="1:30">
      <c r="A8" s="20"/>
      <c r="B8" s="18"/>
      <c r="C8" s="18"/>
      <c r="D8" s="18"/>
      <c r="F8" s="18"/>
      <c r="G8" s="18"/>
      <c r="H8" s="18"/>
      <c r="I8" s="18"/>
      <c r="J8" s="18"/>
      <c r="L8" s="18"/>
      <c r="M8" s="18"/>
      <c r="N8" s="18"/>
      <c r="O8" s="18"/>
    </row>
    <row r="9" spans="1:30">
      <c r="A9" s="20"/>
      <c r="B9" s="18"/>
      <c r="C9" s="18"/>
      <c r="D9" s="18"/>
      <c r="F9" s="18"/>
      <c r="G9" s="18"/>
      <c r="H9" s="18"/>
      <c r="I9" s="18"/>
      <c r="J9" s="18"/>
      <c r="L9" s="18"/>
      <c r="M9" s="18"/>
      <c r="N9" s="18"/>
      <c r="O9" s="18"/>
    </row>
    <row r="10" spans="1:30">
      <c r="A10" s="20"/>
      <c r="B10" s="18"/>
      <c r="C10" s="18"/>
      <c r="D10" s="18"/>
      <c r="F10" s="18"/>
      <c r="G10" s="18"/>
      <c r="H10" s="18"/>
      <c r="I10" s="18"/>
      <c r="J10" s="18"/>
      <c r="L10" s="18"/>
      <c r="M10" s="18"/>
      <c r="N10" s="18"/>
      <c r="O10" s="18"/>
    </row>
    <row r="11" spans="1:30">
      <c r="A11" s="20"/>
      <c r="B11" s="18"/>
      <c r="C11" s="18"/>
      <c r="D11" s="18"/>
      <c r="F11" s="18"/>
      <c r="G11" s="18"/>
      <c r="H11" s="18"/>
      <c r="I11" s="18"/>
      <c r="J11" s="18"/>
      <c r="L11" s="18"/>
      <c r="M11" s="18"/>
      <c r="N11" s="18"/>
      <c r="O11" s="18"/>
    </row>
    <row r="12" spans="1:30">
      <c r="A12" s="20"/>
      <c r="B12" s="18"/>
      <c r="C12" s="18"/>
      <c r="D12" s="18"/>
      <c r="F12" s="18"/>
      <c r="G12" s="18"/>
      <c r="H12" s="18"/>
      <c r="I12" s="18"/>
      <c r="J12" s="18"/>
      <c r="L12" s="18"/>
      <c r="M12" s="18"/>
      <c r="N12" s="18"/>
      <c r="O12" s="18"/>
    </row>
    <row r="13" spans="1:30">
      <c r="A13" s="20"/>
      <c r="B13" s="18"/>
      <c r="C13" s="18"/>
      <c r="D13" s="18"/>
      <c r="F13" s="18"/>
      <c r="G13" s="18"/>
      <c r="H13" s="18"/>
      <c r="I13" s="18"/>
      <c r="J13" s="18"/>
      <c r="L13" s="18"/>
      <c r="M13" s="18"/>
      <c r="N13" s="18"/>
      <c r="O13" s="18"/>
    </row>
    <row r="14" spans="1:30">
      <c r="A14" s="20"/>
      <c r="B14" s="18"/>
      <c r="C14" s="18"/>
      <c r="D14" s="18"/>
      <c r="F14" s="18"/>
      <c r="G14" s="18"/>
      <c r="H14" s="18"/>
      <c r="I14" s="18"/>
      <c r="J14" s="18"/>
      <c r="L14" s="18"/>
      <c r="M14" s="18"/>
      <c r="N14" s="18"/>
      <c r="O14" s="18"/>
    </row>
    <row r="15" spans="1:30">
      <c r="A15" s="20"/>
      <c r="B15" s="18"/>
      <c r="C15" s="18"/>
      <c r="D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30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35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35">
      <c r="A18" s="22" t="s">
        <v>461</v>
      </c>
      <c r="B18" s="18"/>
      <c r="C18" s="18"/>
      <c r="D18" s="18"/>
      <c r="G18" s="22" t="s">
        <v>462</v>
      </c>
      <c r="H18" s="18"/>
      <c r="I18" s="18"/>
      <c r="J18" s="18"/>
      <c r="K18" s="18"/>
      <c r="N18" s="22" t="s">
        <v>463</v>
      </c>
      <c r="O18" s="18"/>
      <c r="P18" s="18"/>
      <c r="Q18" s="18"/>
      <c r="U18" s="22" t="s">
        <v>464</v>
      </c>
      <c r="AB18" s="22" t="s">
        <v>465</v>
      </c>
      <c r="AI18" s="22" t="s">
        <v>466</v>
      </c>
    </row>
    <row r="21" spans="1:35">
      <c r="A21" s="21"/>
    </row>
  </sheetData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E5CF-D216-2743-ABF6-BB2518BA8150}">
  <dimension ref="A1:P160"/>
  <sheetViews>
    <sheetView zoomScale="75" workbookViewId="0">
      <selection activeCell="B15" sqref="B15"/>
    </sheetView>
  </sheetViews>
  <sheetFormatPr baseColWidth="10" defaultRowHeight="18"/>
  <cols>
    <col min="1" max="1" width="15.140625" style="8" bestFit="1" customWidth="1"/>
    <col min="2" max="2" width="29" style="8" customWidth="1"/>
    <col min="3" max="3" width="12.85546875" style="8" bestFit="1" customWidth="1"/>
    <col min="4" max="4" width="23" style="8" bestFit="1" customWidth="1"/>
    <col min="5" max="5" width="31.28515625" style="8" bestFit="1" customWidth="1"/>
    <col min="6" max="6" width="11.140625" style="8" bestFit="1" customWidth="1"/>
    <col min="7" max="7" width="23.140625" style="8" bestFit="1" customWidth="1"/>
    <col min="8" max="8" width="21.42578125" style="8" bestFit="1" customWidth="1"/>
    <col min="9" max="9" width="17" style="8" bestFit="1" customWidth="1"/>
    <col min="10" max="10" width="15.140625" style="8" bestFit="1" customWidth="1"/>
    <col min="11" max="11" width="31.5703125" style="8" bestFit="1" customWidth="1"/>
    <col min="12" max="12" width="22.140625" style="16" bestFit="1" customWidth="1"/>
    <col min="13" max="13" width="26.5703125" style="16" bestFit="1" customWidth="1"/>
    <col min="14" max="14" width="28.28515625" style="16" bestFit="1" customWidth="1"/>
    <col min="15" max="15" width="22.140625" style="8" bestFit="1" customWidth="1"/>
    <col min="16" max="16" width="26.5703125" style="8" bestFit="1" customWidth="1"/>
    <col min="17" max="16384" width="10.7109375" style="8"/>
  </cols>
  <sheetData>
    <row r="1" spans="1:16">
      <c r="E1" s="14" t="s">
        <v>430</v>
      </c>
      <c r="F1" s="14" t="s">
        <v>431</v>
      </c>
      <c r="G1" s="14" t="s">
        <v>432</v>
      </c>
      <c r="H1" s="14" t="s">
        <v>433</v>
      </c>
      <c r="I1" s="14" t="s">
        <v>434</v>
      </c>
      <c r="J1" s="14" t="s">
        <v>435</v>
      </c>
      <c r="K1" s="14" t="s">
        <v>436</v>
      </c>
      <c r="L1" s="14" t="s">
        <v>437</v>
      </c>
      <c r="M1" s="14" t="s">
        <v>438</v>
      </c>
      <c r="N1" s="14" t="s">
        <v>439</v>
      </c>
      <c r="O1" s="14" t="s">
        <v>440</v>
      </c>
      <c r="P1" s="14" t="s">
        <v>441</v>
      </c>
    </row>
    <row r="2" spans="1:16">
      <c r="A2" s="8" t="s">
        <v>487</v>
      </c>
      <c r="B2" s="8" t="s">
        <v>520</v>
      </c>
      <c r="C2" s="11" t="s">
        <v>235</v>
      </c>
      <c r="D2" s="11" t="s">
        <v>236</v>
      </c>
      <c r="E2" s="11" t="s">
        <v>237</v>
      </c>
      <c r="F2" s="11" t="s">
        <v>238</v>
      </c>
      <c r="G2" s="11" t="s">
        <v>239</v>
      </c>
      <c r="H2" s="11" t="s">
        <v>240</v>
      </c>
      <c r="I2" s="11" t="s">
        <v>241</v>
      </c>
      <c r="J2" s="67" t="s">
        <v>242</v>
      </c>
      <c r="K2" s="67" t="s">
        <v>495</v>
      </c>
      <c r="L2" s="67" t="s">
        <v>244</v>
      </c>
      <c r="M2" s="67" t="s">
        <v>245</v>
      </c>
      <c r="N2" s="67" t="s">
        <v>246</v>
      </c>
      <c r="O2" s="11" t="s">
        <v>247</v>
      </c>
      <c r="P2" s="11" t="s">
        <v>248</v>
      </c>
    </row>
    <row r="3" spans="1:16">
      <c r="A3" s="92" t="s">
        <v>489</v>
      </c>
      <c r="B3" s="8" t="s">
        <v>6</v>
      </c>
      <c r="C3" s="10">
        <v>1</v>
      </c>
      <c r="D3" s="10">
        <v>3.6510000000000002E-3</v>
      </c>
      <c r="E3" s="10">
        <v>0.88822000000000001</v>
      </c>
      <c r="F3" s="10">
        <v>1.039345</v>
      </c>
      <c r="G3" s="10">
        <v>0.97500900000000001</v>
      </c>
      <c r="H3" s="10">
        <v>0.98384400000000005</v>
      </c>
      <c r="I3" s="10">
        <v>0.61801899999999999</v>
      </c>
      <c r="J3" s="68">
        <v>0.77712199999999998</v>
      </c>
      <c r="K3" s="68">
        <v>0.89315100000000003</v>
      </c>
      <c r="L3" s="68">
        <v>0.89216600000000001</v>
      </c>
      <c r="M3" s="68">
        <v>0.84343599999999996</v>
      </c>
      <c r="N3" s="68">
        <v>0.70941500000000002</v>
      </c>
      <c r="O3" s="10">
        <v>0.82688499999999998</v>
      </c>
      <c r="P3" s="10">
        <v>0.86605900000000002</v>
      </c>
    </row>
    <row r="4" spans="1:16">
      <c r="A4" s="92"/>
      <c r="B4" s="8" t="s">
        <v>7</v>
      </c>
      <c r="C4" s="10">
        <v>1</v>
      </c>
      <c r="D4" s="10">
        <v>0</v>
      </c>
      <c r="E4" s="10">
        <v>0.98532500000000001</v>
      </c>
      <c r="F4" s="10">
        <v>0.88664200000000004</v>
      </c>
      <c r="G4" s="10">
        <v>0.89437599999999995</v>
      </c>
      <c r="H4" s="10">
        <v>0.87684399999999996</v>
      </c>
      <c r="I4" s="10">
        <v>0.69489400000000001</v>
      </c>
      <c r="J4" s="68">
        <v>0.591445</v>
      </c>
      <c r="K4" s="68">
        <v>0.92638299999999996</v>
      </c>
      <c r="L4" s="68">
        <v>0.972217</v>
      </c>
      <c r="M4" s="68">
        <v>0.88019800000000004</v>
      </c>
      <c r="N4" s="68">
        <v>0.69635999999999998</v>
      </c>
      <c r="O4" s="10">
        <v>0.91001900000000002</v>
      </c>
      <c r="P4" s="10">
        <v>0.85836100000000004</v>
      </c>
    </row>
    <row r="5" spans="1:16">
      <c r="A5" s="92"/>
      <c r="B5" s="8" t="s">
        <v>8</v>
      </c>
      <c r="C5" s="10">
        <v>1</v>
      </c>
      <c r="D5" s="10">
        <v>0</v>
      </c>
      <c r="E5" s="10">
        <v>1.1540900000000001</v>
      </c>
      <c r="F5" s="10">
        <v>0.88099400000000005</v>
      </c>
      <c r="G5" s="10">
        <v>0.86528499999999997</v>
      </c>
      <c r="H5" s="10">
        <v>0.853163</v>
      </c>
      <c r="I5" s="10">
        <v>0.89906299999999995</v>
      </c>
      <c r="J5" s="68">
        <v>0.442884</v>
      </c>
      <c r="K5" s="68">
        <v>0.88063499999999995</v>
      </c>
      <c r="L5" s="68">
        <v>0.82190300000000005</v>
      </c>
      <c r="M5" s="68">
        <v>0.90868199999999999</v>
      </c>
      <c r="N5" s="68">
        <v>0.47558</v>
      </c>
      <c r="O5" s="10">
        <v>0.44320199999999998</v>
      </c>
      <c r="P5" s="10">
        <v>0.74396300000000004</v>
      </c>
    </row>
    <row r="6" spans="1:16">
      <c r="A6" s="92" t="s">
        <v>490</v>
      </c>
      <c r="B6" s="8" t="s">
        <v>6</v>
      </c>
      <c r="C6" s="10">
        <v>1</v>
      </c>
      <c r="D6" s="10">
        <v>3.6510000000000002E-3</v>
      </c>
      <c r="E6" s="10">
        <v>1.1015680000000001</v>
      </c>
      <c r="F6" s="10">
        <v>1.0835889999999999</v>
      </c>
      <c r="G6" s="10">
        <v>0.96977599999999997</v>
      </c>
      <c r="H6" s="10">
        <v>1.066414</v>
      </c>
      <c r="I6" s="10">
        <v>0.99055300000000002</v>
      </c>
      <c r="J6" s="68">
        <v>0.78820400000000002</v>
      </c>
      <c r="K6" s="68">
        <v>0.94212799999999997</v>
      </c>
      <c r="L6" s="68">
        <v>0.88461500000000004</v>
      </c>
      <c r="M6" s="68">
        <v>0.94646399999999997</v>
      </c>
      <c r="N6" s="68">
        <v>0.76287499999999997</v>
      </c>
      <c r="O6" s="10">
        <v>0.77543499999999999</v>
      </c>
      <c r="P6" s="10">
        <v>0.78133699999999995</v>
      </c>
    </row>
    <row r="7" spans="1:16">
      <c r="A7" s="92"/>
      <c r="B7" s="8" t="s">
        <v>7</v>
      </c>
      <c r="C7" s="10">
        <v>1</v>
      </c>
      <c r="D7" s="10">
        <v>0</v>
      </c>
      <c r="E7" s="10">
        <v>1.0543180000000001</v>
      </c>
      <c r="F7" s="10">
        <v>1.041156</v>
      </c>
      <c r="G7" s="10">
        <v>0.98411599999999999</v>
      </c>
      <c r="H7" s="10">
        <v>0.97076600000000002</v>
      </c>
      <c r="I7" s="10">
        <v>1.0252239999999999</v>
      </c>
      <c r="J7" s="68">
        <v>0.81853600000000004</v>
      </c>
      <c r="K7" s="68">
        <v>1.0141450000000001</v>
      </c>
      <c r="L7" s="68">
        <v>0.98659300000000005</v>
      </c>
      <c r="M7" s="68">
        <v>0.91671599999999998</v>
      </c>
      <c r="N7" s="68">
        <v>0.65690899999999997</v>
      </c>
      <c r="O7" s="10">
        <v>0.64280999999999999</v>
      </c>
      <c r="P7" s="10">
        <v>0.627641</v>
      </c>
    </row>
    <row r="8" spans="1:16">
      <c r="A8" s="92"/>
      <c r="B8" s="8" t="s">
        <v>8</v>
      </c>
      <c r="C8" s="10">
        <v>1</v>
      </c>
      <c r="D8" s="10">
        <v>0</v>
      </c>
      <c r="E8" s="10">
        <v>1.1154230000000001</v>
      </c>
      <c r="F8" s="10">
        <v>0.88240399999999997</v>
      </c>
      <c r="G8" s="10">
        <v>0.80355200000000004</v>
      </c>
      <c r="H8" s="10">
        <v>0.96302500000000002</v>
      </c>
      <c r="I8" s="10">
        <v>0.84323599999999999</v>
      </c>
      <c r="J8" s="68">
        <v>0.49554900000000002</v>
      </c>
      <c r="K8" s="68">
        <v>0.88661400000000001</v>
      </c>
      <c r="L8" s="68">
        <v>0.67720000000000002</v>
      </c>
      <c r="M8" s="68">
        <v>0.69869700000000001</v>
      </c>
      <c r="N8" s="68">
        <v>0.45189299999999999</v>
      </c>
      <c r="O8" s="10">
        <v>0.34868500000000002</v>
      </c>
      <c r="P8" s="10">
        <v>0.20846100000000001</v>
      </c>
    </row>
    <row r="9" spans="1:16">
      <c r="A9" s="92" t="s">
        <v>491</v>
      </c>
      <c r="B9" s="8" t="s">
        <v>6</v>
      </c>
      <c r="C9" s="10">
        <v>1</v>
      </c>
      <c r="D9" s="10">
        <v>3.6510000000000002E-3</v>
      </c>
      <c r="E9" s="10">
        <v>1.117947</v>
      </c>
      <c r="F9" s="10">
        <v>1.0157590000000001</v>
      </c>
      <c r="G9" s="10">
        <v>0.75595299999999999</v>
      </c>
      <c r="H9" s="10">
        <v>1.0434380000000001</v>
      </c>
      <c r="I9" s="10">
        <v>1.0286709999999999</v>
      </c>
      <c r="J9" s="68">
        <v>0.66733100000000001</v>
      </c>
      <c r="K9" s="68">
        <v>0.77140200000000003</v>
      </c>
      <c r="L9" s="68">
        <v>0.86118799999999995</v>
      </c>
      <c r="M9" s="68">
        <v>0.71489000000000003</v>
      </c>
      <c r="N9" s="68">
        <v>0.52708699999999997</v>
      </c>
      <c r="O9" s="10">
        <v>0.457401</v>
      </c>
      <c r="P9" s="10">
        <v>0.515791</v>
      </c>
    </row>
    <row r="10" spans="1:16">
      <c r="A10" s="92"/>
      <c r="B10" s="8" t="s">
        <v>7</v>
      </c>
      <c r="C10" s="10">
        <v>1</v>
      </c>
      <c r="D10" s="10">
        <v>0</v>
      </c>
      <c r="E10" s="10">
        <v>1.0375909999999999</v>
      </c>
      <c r="F10" s="10">
        <v>0.99994000000000005</v>
      </c>
      <c r="G10" s="10">
        <v>0.66136899999999998</v>
      </c>
      <c r="H10" s="10">
        <v>0.94897200000000004</v>
      </c>
      <c r="I10" s="10">
        <v>0.90835299999999997</v>
      </c>
      <c r="J10" s="68">
        <v>0.66843699999999995</v>
      </c>
      <c r="K10" s="68">
        <v>0.71509599999999995</v>
      </c>
      <c r="L10" s="68">
        <v>0.922261</v>
      </c>
      <c r="M10" s="68">
        <v>0.67878799999999995</v>
      </c>
      <c r="N10" s="68">
        <v>0.45423400000000003</v>
      </c>
      <c r="O10" s="10">
        <v>0.35771999999999998</v>
      </c>
      <c r="P10" s="10">
        <v>0.39289499999999999</v>
      </c>
    </row>
    <row r="11" spans="1:16">
      <c r="A11" s="92"/>
      <c r="B11" s="8" t="s">
        <v>8</v>
      </c>
      <c r="C11" s="10">
        <v>1</v>
      </c>
      <c r="D11" s="10">
        <v>0</v>
      </c>
      <c r="E11" s="10">
        <v>0.89876699999999998</v>
      </c>
      <c r="F11" s="10">
        <v>0.91611600000000004</v>
      </c>
      <c r="G11" s="10">
        <v>0.34137099999999998</v>
      </c>
      <c r="H11" s="10">
        <v>0.77329199999999998</v>
      </c>
      <c r="I11" s="10">
        <v>1.069744</v>
      </c>
      <c r="J11" s="68">
        <v>0.29976799999999998</v>
      </c>
      <c r="K11" s="68">
        <v>0.50643199999999999</v>
      </c>
      <c r="L11" s="68">
        <v>0.42702099999999998</v>
      </c>
      <c r="M11" s="68">
        <v>0.46924300000000002</v>
      </c>
      <c r="N11" s="68">
        <v>0.284389</v>
      </c>
      <c r="O11" s="10">
        <v>0.10959099999999999</v>
      </c>
      <c r="P11" s="10">
        <v>0.33621099999999998</v>
      </c>
    </row>
    <row r="12" spans="1:16">
      <c r="A12" s="92" t="s">
        <v>492</v>
      </c>
      <c r="B12" s="8" t="s">
        <v>6</v>
      </c>
      <c r="C12" s="10">
        <v>1</v>
      </c>
      <c r="D12" s="10">
        <v>3.6510000000000002E-3</v>
      </c>
      <c r="E12" s="10">
        <v>0.87517599999999995</v>
      </c>
      <c r="F12" s="10">
        <v>0.912883</v>
      </c>
      <c r="G12" s="10">
        <v>0.104034</v>
      </c>
      <c r="H12" s="10">
        <v>0.78065099999999998</v>
      </c>
      <c r="I12" s="10">
        <v>0.67740100000000003</v>
      </c>
      <c r="J12" s="68">
        <v>0.345802</v>
      </c>
      <c r="K12" s="68">
        <v>0.42336200000000002</v>
      </c>
      <c r="L12" s="68">
        <v>0.61887899999999996</v>
      </c>
      <c r="M12" s="68">
        <v>0.46666600000000003</v>
      </c>
      <c r="N12" s="68">
        <v>0.34778599999999998</v>
      </c>
      <c r="O12" s="10">
        <v>0.65912000000000004</v>
      </c>
      <c r="P12" s="10">
        <v>0.10588</v>
      </c>
    </row>
    <row r="13" spans="1:16">
      <c r="A13" s="92"/>
      <c r="B13" s="8" t="s">
        <v>7</v>
      </c>
      <c r="C13" s="10">
        <v>1</v>
      </c>
      <c r="D13" s="10">
        <v>0</v>
      </c>
      <c r="E13" s="10">
        <v>0.90549100000000005</v>
      </c>
      <c r="F13" s="10">
        <v>1.3650910000000001</v>
      </c>
      <c r="G13" s="10">
        <v>0.127697</v>
      </c>
      <c r="H13" s="10">
        <v>1.4332499999999999</v>
      </c>
      <c r="I13" s="10">
        <v>0.66650900000000002</v>
      </c>
      <c r="J13" s="68">
        <v>0.34680299999999997</v>
      </c>
      <c r="K13" s="68">
        <v>0.49549599999999999</v>
      </c>
      <c r="L13" s="68">
        <v>0.56910799999999995</v>
      </c>
      <c r="M13" s="68">
        <v>0.44719999999999999</v>
      </c>
      <c r="N13" s="68">
        <v>0.35116700000000001</v>
      </c>
      <c r="O13" s="10">
        <v>9.5324000000000006E-2</v>
      </c>
      <c r="P13" s="10">
        <v>8.6410000000000001E-2</v>
      </c>
    </row>
    <row r="14" spans="1:16">
      <c r="A14" s="92"/>
      <c r="B14" s="8" t="s">
        <v>8</v>
      </c>
      <c r="C14" s="10">
        <v>1</v>
      </c>
      <c r="D14" s="10">
        <v>0</v>
      </c>
      <c r="E14" s="10">
        <v>0.60818099999999997</v>
      </c>
      <c r="F14" s="10">
        <v>0.79881899999999995</v>
      </c>
      <c r="G14" s="10">
        <v>2.3625E-2</v>
      </c>
      <c r="H14" s="10">
        <v>0.49219299999999999</v>
      </c>
      <c r="I14" s="10">
        <v>0.55156499999999997</v>
      </c>
      <c r="J14" s="68">
        <v>0.15134600000000001</v>
      </c>
      <c r="K14" s="68">
        <v>0.209707</v>
      </c>
      <c r="L14" s="68">
        <v>0.387129</v>
      </c>
      <c r="M14" s="68">
        <v>0.24301200000000001</v>
      </c>
      <c r="N14" s="68">
        <v>0.106318</v>
      </c>
      <c r="O14" s="10">
        <v>1.1412E-2</v>
      </c>
      <c r="P14" s="10">
        <v>2.8040000000000001E-3</v>
      </c>
    </row>
    <row r="17" spans="1:16" ht="19" thickBot="1">
      <c r="A17" s="23"/>
      <c r="B17" s="69" t="s">
        <v>487</v>
      </c>
      <c r="C17" s="23" t="s">
        <v>483</v>
      </c>
      <c r="D17" s="23"/>
      <c r="E17" s="23"/>
      <c r="F17" s="23"/>
      <c r="G17" s="23"/>
      <c r="H17" s="23"/>
      <c r="I17" s="23"/>
      <c r="J17" s="69"/>
      <c r="K17" s="69"/>
      <c r="L17" s="58"/>
      <c r="M17" s="58"/>
    </row>
    <row r="18" spans="1:16" ht="19" thickBot="1">
      <c r="A18" s="24"/>
      <c r="B18" s="81" t="s">
        <v>468</v>
      </c>
      <c r="C18" s="61" t="s">
        <v>469</v>
      </c>
      <c r="D18" s="62" t="s">
        <v>468</v>
      </c>
      <c r="E18" s="63" t="s">
        <v>470</v>
      </c>
      <c r="F18" s="23"/>
      <c r="G18" s="98" t="s">
        <v>472</v>
      </c>
      <c r="H18" s="99"/>
      <c r="I18" s="26" t="s">
        <v>473</v>
      </c>
      <c r="J18" s="27" t="s">
        <v>474</v>
      </c>
      <c r="K18" s="28" t="s">
        <v>475</v>
      </c>
      <c r="L18" s="78"/>
      <c r="M18" s="100"/>
      <c r="N18" s="100"/>
      <c r="O18" s="23"/>
      <c r="P18" s="23"/>
    </row>
    <row r="19" spans="1:16">
      <c r="A19" s="30" t="s">
        <v>471</v>
      </c>
      <c r="B19" s="82">
        <v>0</v>
      </c>
      <c r="C19" s="23">
        <v>1</v>
      </c>
      <c r="D19" s="31">
        <f>B19</f>
        <v>0</v>
      </c>
      <c r="E19" s="64">
        <f>(1-C19)*100</f>
        <v>0</v>
      </c>
      <c r="F19" s="23"/>
      <c r="G19" s="33" t="s">
        <v>468</v>
      </c>
      <c r="H19" s="34" t="s">
        <v>476</v>
      </c>
      <c r="I19" s="35" t="s">
        <v>477</v>
      </c>
      <c r="J19" s="36" t="s">
        <v>478</v>
      </c>
      <c r="K19" s="37"/>
      <c r="L19" s="78"/>
      <c r="M19" s="78"/>
      <c r="N19" s="79"/>
      <c r="O19" s="23"/>
      <c r="P19" s="23"/>
    </row>
    <row r="20" spans="1:16">
      <c r="A20" s="96" t="s">
        <v>484</v>
      </c>
      <c r="B20" s="38">
        <v>10</v>
      </c>
      <c r="C20" s="8">
        <v>1.0092114805613011</v>
      </c>
      <c r="D20" s="31">
        <f>B20</f>
        <v>10</v>
      </c>
      <c r="E20" s="32">
        <f t="shared" ref="E20:E23" si="0">(1-C20)*100</f>
        <v>-0.92114805613010553</v>
      </c>
      <c r="F20" s="23"/>
      <c r="G20" s="38">
        <v>10</v>
      </c>
      <c r="H20" s="39">
        <f>G20*10^(-6)</f>
        <v>9.9999999999999991E-6</v>
      </c>
      <c r="I20" s="40">
        <f>LOG10(H20)</f>
        <v>-5</v>
      </c>
      <c r="J20" s="71">
        <v>-0.92114805600000005</v>
      </c>
      <c r="K20" s="41">
        <v>0</v>
      </c>
      <c r="L20" s="79"/>
      <c r="M20" s="79"/>
      <c r="N20" s="79"/>
      <c r="O20" s="23"/>
      <c r="P20" s="23"/>
    </row>
    <row r="21" spans="1:16">
      <c r="A21" s="96"/>
      <c r="B21" s="38">
        <v>20</v>
      </c>
      <c r="C21" s="8">
        <v>1.0904365311696314</v>
      </c>
      <c r="D21" s="31">
        <f t="shared" ref="D21:D23" si="1">B21</f>
        <v>20</v>
      </c>
      <c r="E21" s="32">
        <f t="shared" si="0"/>
        <v>-9.0436531169631351</v>
      </c>
      <c r="F21" s="23"/>
      <c r="G21" s="38">
        <v>20</v>
      </c>
      <c r="H21" s="39">
        <f>G21*10^(-6)</f>
        <v>1.9999999999999998E-5</v>
      </c>
      <c r="I21" s="40">
        <f>LOG10(H21)</f>
        <v>-4.6989700043360187</v>
      </c>
      <c r="J21" s="71">
        <v>-9.0436531169999999</v>
      </c>
      <c r="K21" s="41">
        <v>0</v>
      </c>
      <c r="L21" s="79"/>
      <c r="M21" s="79"/>
      <c r="N21" s="79"/>
      <c r="O21" s="23"/>
      <c r="P21" s="23"/>
    </row>
    <row r="22" spans="1:16">
      <c r="A22" s="96"/>
      <c r="B22" s="38">
        <v>40</v>
      </c>
      <c r="C22" s="8">
        <v>1.0181016306757307</v>
      </c>
      <c r="D22" s="31">
        <f t="shared" si="1"/>
        <v>40</v>
      </c>
      <c r="E22" s="32">
        <f t="shared" si="0"/>
        <v>-1.8101630675730673</v>
      </c>
      <c r="F22" s="23"/>
      <c r="G22" s="38">
        <v>40</v>
      </c>
      <c r="H22" s="39">
        <f>G22*10^(-6)</f>
        <v>3.9999999999999996E-5</v>
      </c>
      <c r="I22" s="40">
        <f>LOG10(H22)</f>
        <v>-4.3979400086720375</v>
      </c>
      <c r="J22" s="71">
        <v>-1.810163068</v>
      </c>
      <c r="K22" s="41">
        <v>0</v>
      </c>
      <c r="L22" s="58"/>
      <c r="M22" s="58"/>
      <c r="N22" s="58"/>
      <c r="O22" s="23"/>
      <c r="P22" s="23"/>
    </row>
    <row r="23" spans="1:16" ht="19" thickBot="1">
      <c r="A23" s="97"/>
      <c r="B23" s="42">
        <v>80</v>
      </c>
      <c r="C23" s="43">
        <v>0.79628259798059664</v>
      </c>
      <c r="D23" s="44">
        <f t="shared" si="1"/>
        <v>80</v>
      </c>
      <c r="E23" s="45">
        <f t="shared" si="0"/>
        <v>20.371740201940337</v>
      </c>
      <c r="F23" s="23"/>
      <c r="G23" s="42">
        <v>80</v>
      </c>
      <c r="H23" s="46">
        <f>G23*10^(-6)</f>
        <v>7.9999999999999993E-5</v>
      </c>
      <c r="I23" s="47">
        <f>LOG10(H23)</f>
        <v>-4.0969100130080562</v>
      </c>
      <c r="J23" s="72">
        <v>20.371740200000001</v>
      </c>
      <c r="K23" s="48">
        <v>0</v>
      </c>
      <c r="L23" s="58"/>
      <c r="M23" s="58"/>
      <c r="N23" s="58"/>
      <c r="O23" s="49" t="s">
        <v>479</v>
      </c>
      <c r="P23" s="50" t="e">
        <f>CORREL(K20:K23,I20:I23)</f>
        <v>#DIV/0!</v>
      </c>
    </row>
    <row r="24" spans="1:16">
      <c r="A24" s="23"/>
      <c r="B24" s="51"/>
      <c r="C24" s="52"/>
      <c r="D24" s="53"/>
      <c r="E24" s="54"/>
      <c r="F24" s="23"/>
      <c r="G24" s="55"/>
      <c r="H24" s="23"/>
      <c r="I24" s="23"/>
      <c r="J24" s="69"/>
      <c r="K24" s="69"/>
      <c r="L24" s="58"/>
      <c r="M24" s="58"/>
      <c r="N24" s="58"/>
      <c r="O24" s="23"/>
      <c r="P24" s="23"/>
    </row>
    <row r="25" spans="1:16">
      <c r="A25" s="23"/>
      <c r="B25" s="51"/>
      <c r="C25" s="52"/>
      <c r="D25" s="56"/>
      <c r="E25" s="54"/>
      <c r="F25" s="23"/>
      <c r="G25" s="23"/>
      <c r="H25" s="23"/>
      <c r="I25" s="23"/>
      <c r="J25" s="69"/>
      <c r="K25" s="69"/>
      <c r="L25" s="58"/>
      <c r="M25" s="58"/>
      <c r="N25" s="58"/>
      <c r="O25" s="23"/>
      <c r="P25" s="23"/>
    </row>
    <row r="26" spans="1:16">
      <c r="A26" s="23"/>
      <c r="F26" s="23"/>
      <c r="G26" s="23"/>
      <c r="H26" s="23"/>
      <c r="I26" s="23"/>
      <c r="J26" s="70" t="s">
        <v>480</v>
      </c>
      <c r="K26" s="70">
        <f>SLOPE(K20:K23,I20:I23)</f>
        <v>0</v>
      </c>
      <c r="L26" s="80" t="s">
        <v>481</v>
      </c>
      <c r="M26" s="80" t="e">
        <f>10^(6-(INTERCEPT(K20:K23,I20:I23))/K26)</f>
        <v>#DIV/0!</v>
      </c>
      <c r="N26" s="80" t="s">
        <v>482</v>
      </c>
      <c r="O26" s="29"/>
      <c r="P26" s="57"/>
    </row>
    <row r="27" spans="1:16">
      <c r="A27" s="23"/>
      <c r="B27" s="51"/>
      <c r="C27" s="58"/>
      <c r="D27" s="59"/>
      <c r="E27" s="60"/>
      <c r="F27" s="23"/>
      <c r="G27" s="23"/>
      <c r="H27" s="23"/>
      <c r="I27" s="23"/>
      <c r="J27" s="69"/>
      <c r="K27" s="69"/>
      <c r="L27" s="58"/>
      <c r="M27" s="16" t="s">
        <v>521</v>
      </c>
    </row>
    <row r="30" spans="1:16" ht="19" thickBot="1">
      <c r="A30" s="23"/>
      <c r="B30" s="69"/>
      <c r="C30" s="23"/>
      <c r="D30" s="23"/>
      <c r="E30" s="23"/>
      <c r="F30" s="23"/>
      <c r="G30" s="23"/>
      <c r="H30" s="23"/>
      <c r="I30" s="23"/>
      <c r="J30" s="69"/>
      <c r="K30" s="69"/>
      <c r="L30" s="58"/>
      <c r="M30" s="58"/>
    </row>
    <row r="31" spans="1:16" ht="19" thickBot="1">
      <c r="A31" s="24"/>
      <c r="B31" s="81" t="s">
        <v>468</v>
      </c>
      <c r="C31" s="61" t="s">
        <v>469</v>
      </c>
      <c r="D31" s="62" t="s">
        <v>468</v>
      </c>
      <c r="E31" s="63" t="s">
        <v>470</v>
      </c>
      <c r="F31" s="23"/>
      <c r="G31" s="98" t="s">
        <v>472</v>
      </c>
      <c r="H31" s="99"/>
      <c r="I31" s="26" t="s">
        <v>473</v>
      </c>
      <c r="J31" s="27" t="s">
        <v>474</v>
      </c>
      <c r="K31" s="28" t="s">
        <v>475</v>
      </c>
      <c r="L31" s="78"/>
      <c r="M31" s="100"/>
      <c r="N31" s="100"/>
      <c r="O31" s="23"/>
      <c r="P31" s="23"/>
    </row>
    <row r="32" spans="1:16">
      <c r="A32" s="30" t="s">
        <v>471</v>
      </c>
      <c r="B32" s="82">
        <v>0</v>
      </c>
      <c r="C32" s="52">
        <v>1</v>
      </c>
      <c r="D32" s="31">
        <f>B32</f>
        <v>0</v>
      </c>
      <c r="E32" s="64">
        <f>(1-C32)*100</f>
        <v>0</v>
      </c>
      <c r="F32" s="23"/>
      <c r="G32" s="33" t="s">
        <v>468</v>
      </c>
      <c r="H32" s="34" t="s">
        <v>476</v>
      </c>
      <c r="I32" s="35" t="s">
        <v>477</v>
      </c>
      <c r="J32" s="36" t="s">
        <v>478</v>
      </c>
      <c r="K32" s="37"/>
      <c r="L32" s="78"/>
      <c r="M32" s="78"/>
      <c r="N32" s="79"/>
      <c r="O32" s="23"/>
      <c r="P32" s="23"/>
    </row>
    <row r="33" spans="1:16">
      <c r="A33" s="96" t="s">
        <v>485</v>
      </c>
      <c r="B33" s="38">
        <v>10</v>
      </c>
      <c r="C33" s="8">
        <v>0.93566022547382788</v>
      </c>
      <c r="D33" s="31">
        <f>B33</f>
        <v>10</v>
      </c>
      <c r="E33" s="32">
        <f>(1-C33)*100</f>
        <v>6.4339774526172118</v>
      </c>
      <c r="F33" s="23"/>
      <c r="G33" s="38">
        <v>10</v>
      </c>
      <c r="H33" s="39">
        <f>G33*10^(-6)</f>
        <v>9.9999999999999991E-6</v>
      </c>
      <c r="I33" s="40">
        <f>LOG10(H33)</f>
        <v>-5</v>
      </c>
      <c r="J33" s="73">
        <v>6.4339774526172118</v>
      </c>
      <c r="K33" s="41">
        <f>LOG10(J33/(100-J33))</f>
        <v>-1.1626386335750345</v>
      </c>
      <c r="L33" s="79"/>
      <c r="M33" s="79"/>
      <c r="N33" s="79"/>
      <c r="O33" s="23"/>
      <c r="P33" s="23"/>
    </row>
    <row r="34" spans="1:16">
      <c r="A34" s="96"/>
      <c r="B34" s="38">
        <v>20</v>
      </c>
      <c r="C34" s="8">
        <v>1.0023830659680277</v>
      </c>
      <c r="D34" s="31">
        <f t="shared" ref="D34:D36" si="2">B34</f>
        <v>20</v>
      </c>
      <c r="E34" s="32">
        <f t="shared" ref="E34:E36" si="3">(1-C34)*100</f>
        <v>-0.23830659680277311</v>
      </c>
      <c r="F34" s="23"/>
      <c r="G34" s="38">
        <v>20</v>
      </c>
      <c r="H34" s="39">
        <f>G34*10^(-6)</f>
        <v>1.9999999999999998E-5</v>
      </c>
      <c r="I34" s="40">
        <f>LOG10(H34)</f>
        <v>-4.6989700043360187</v>
      </c>
      <c r="J34" s="73">
        <v>-0.23830659680277311</v>
      </c>
      <c r="K34" s="41" t="e">
        <f t="shared" ref="K34:K36" si="4">LOG10(J34/(100-J34))</f>
        <v>#NUM!</v>
      </c>
      <c r="L34" s="79"/>
      <c r="M34" s="79"/>
      <c r="N34" s="79"/>
      <c r="O34" s="23"/>
      <c r="P34" s="23"/>
    </row>
    <row r="35" spans="1:16">
      <c r="A35" s="96"/>
      <c r="B35" s="38">
        <v>40</v>
      </c>
      <c r="C35" s="8">
        <v>0.97727150108119298</v>
      </c>
      <c r="D35" s="31">
        <f t="shared" si="2"/>
        <v>40</v>
      </c>
      <c r="E35" s="32">
        <f t="shared" si="3"/>
        <v>2.2728498918807016</v>
      </c>
      <c r="F35" s="23"/>
      <c r="G35" s="38">
        <v>40</v>
      </c>
      <c r="H35" s="39">
        <f>G35*10^(-6)</f>
        <v>3.9999999999999996E-5</v>
      </c>
      <c r="I35" s="40">
        <f>LOG10(H35)</f>
        <v>-4.3979400086720375</v>
      </c>
      <c r="J35" s="73">
        <v>2.2728498918807016</v>
      </c>
      <c r="K35" s="41">
        <f t="shared" si="4"/>
        <v>-1.6334444800571615</v>
      </c>
      <c r="L35" s="58"/>
      <c r="M35" s="58"/>
      <c r="N35" s="58"/>
      <c r="O35" s="23"/>
      <c r="P35" s="23"/>
    </row>
    <row r="36" spans="1:16" ht="19" thickBot="1">
      <c r="A36" s="97"/>
      <c r="B36" s="42">
        <v>80</v>
      </c>
      <c r="C36" s="43">
        <v>1.0255979451581652</v>
      </c>
      <c r="D36" s="44">
        <f t="shared" si="2"/>
        <v>80</v>
      </c>
      <c r="E36" s="45">
        <f t="shared" si="3"/>
        <v>-2.5597945158165158</v>
      </c>
      <c r="F36" s="23"/>
      <c r="G36" s="42">
        <v>80</v>
      </c>
      <c r="H36" s="46">
        <f>G36*10^(-6)</f>
        <v>7.9999999999999993E-5</v>
      </c>
      <c r="I36" s="47">
        <f>LOG10(H36)</f>
        <v>-4.0969100130080562</v>
      </c>
      <c r="J36" s="74">
        <v>-2.5597945158165158</v>
      </c>
      <c r="K36" s="48" t="e">
        <f t="shared" si="4"/>
        <v>#NUM!</v>
      </c>
      <c r="L36" s="58"/>
      <c r="M36" s="58"/>
      <c r="N36" s="58"/>
      <c r="O36" s="49" t="s">
        <v>479</v>
      </c>
      <c r="P36" s="50" t="e">
        <f>CORREL(K33:K36,I33:I36)</f>
        <v>#NUM!</v>
      </c>
    </row>
    <row r="37" spans="1:16">
      <c r="A37" s="23"/>
      <c r="B37" s="51"/>
      <c r="C37" s="52"/>
      <c r="D37" s="53"/>
      <c r="E37" s="54"/>
      <c r="F37" s="23"/>
      <c r="G37" s="55"/>
      <c r="H37" s="23"/>
      <c r="I37" s="23"/>
      <c r="J37" s="69"/>
      <c r="K37" s="69"/>
      <c r="L37" s="58"/>
      <c r="M37" s="58"/>
      <c r="N37" s="58"/>
      <c r="O37" s="23"/>
      <c r="P37" s="23"/>
    </row>
    <row r="38" spans="1:16">
      <c r="A38" s="23"/>
      <c r="B38" s="51"/>
      <c r="C38" s="52"/>
      <c r="D38" s="56"/>
      <c r="E38" s="54"/>
      <c r="F38" s="23"/>
      <c r="G38" s="23"/>
      <c r="H38" s="23"/>
      <c r="I38" s="23"/>
      <c r="J38" s="69"/>
      <c r="K38" s="69"/>
      <c r="L38" s="58"/>
      <c r="M38" s="58"/>
      <c r="N38" s="58"/>
      <c r="O38" s="23"/>
      <c r="P38" s="23"/>
    </row>
    <row r="39" spans="1:16">
      <c r="A39" s="23"/>
      <c r="F39" s="23"/>
      <c r="G39" s="23"/>
      <c r="H39" s="23"/>
      <c r="I39" s="23"/>
      <c r="J39" s="70" t="s">
        <v>480</v>
      </c>
      <c r="K39" s="70" t="e">
        <f>SLOPE(K33:K36,I33:I36)</f>
        <v>#NUM!</v>
      </c>
      <c r="L39" s="80" t="s">
        <v>481</v>
      </c>
      <c r="M39" s="80" t="e">
        <f>10^(6-(INTERCEPT(K33:K36,I33:I36))/K39)</f>
        <v>#NUM!</v>
      </c>
      <c r="N39" s="80" t="s">
        <v>482</v>
      </c>
      <c r="O39" s="29"/>
      <c r="P39" s="57"/>
    </row>
    <row r="40" spans="1:16">
      <c r="A40" s="23"/>
      <c r="B40" s="51"/>
      <c r="C40" s="58"/>
      <c r="D40" s="59"/>
      <c r="E40" s="60"/>
      <c r="F40" s="23"/>
      <c r="G40" s="23"/>
      <c r="H40" s="23"/>
      <c r="I40" s="23"/>
      <c r="J40" s="69"/>
      <c r="K40" s="69"/>
      <c r="L40" s="58"/>
      <c r="M40" s="16" t="s">
        <v>521</v>
      </c>
    </row>
    <row r="41" spans="1:16">
      <c r="A41" s="23"/>
      <c r="B41" s="51"/>
      <c r="C41" s="58"/>
      <c r="D41" s="59"/>
      <c r="E41" s="60"/>
      <c r="F41" s="23"/>
      <c r="G41" s="23"/>
      <c r="H41" s="23"/>
      <c r="I41" s="23"/>
      <c r="J41" s="69"/>
      <c r="K41" s="69"/>
      <c r="L41" s="58"/>
      <c r="M41" s="58"/>
    </row>
    <row r="42" spans="1:16">
      <c r="A42" s="23"/>
      <c r="B42" s="69"/>
      <c r="C42" s="23"/>
      <c r="D42" s="23"/>
      <c r="E42" s="23"/>
      <c r="F42" s="23"/>
      <c r="G42" s="23"/>
      <c r="H42" s="23"/>
      <c r="I42" s="23"/>
      <c r="J42" s="69"/>
      <c r="K42" s="69"/>
      <c r="L42" s="58"/>
      <c r="M42" s="58"/>
    </row>
    <row r="43" spans="1:16">
      <c r="A43" s="23"/>
      <c r="B43" s="69"/>
      <c r="C43" s="23"/>
      <c r="D43" s="23"/>
      <c r="E43" s="23"/>
      <c r="F43" s="23"/>
      <c r="G43" s="23"/>
      <c r="H43" s="23"/>
      <c r="I43" s="23"/>
      <c r="J43" s="69"/>
      <c r="K43" s="69"/>
      <c r="L43" s="58"/>
      <c r="M43" s="58"/>
    </row>
    <row r="44" spans="1:16">
      <c r="A44" s="23"/>
      <c r="B44" s="69"/>
      <c r="C44" s="23"/>
      <c r="D44" s="23"/>
      <c r="E44" s="23"/>
      <c r="F44" s="23"/>
      <c r="G44" s="23"/>
      <c r="H44" s="23"/>
      <c r="I44" s="23"/>
      <c r="J44" s="69"/>
      <c r="K44" s="69"/>
      <c r="L44" s="58"/>
      <c r="M44" s="58"/>
    </row>
    <row r="45" spans="1:16" ht="19" thickBot="1">
      <c r="A45" s="23"/>
      <c r="B45" s="69"/>
      <c r="C45" s="23"/>
      <c r="D45" s="23"/>
      <c r="E45" s="23"/>
      <c r="F45" s="23"/>
      <c r="G45" s="23"/>
      <c r="H45" s="23"/>
      <c r="I45" s="23"/>
      <c r="J45" s="69"/>
      <c r="K45" s="69"/>
      <c r="L45" s="58"/>
      <c r="M45" s="58"/>
    </row>
    <row r="46" spans="1:16" ht="19" thickBot="1">
      <c r="A46" s="24"/>
      <c r="B46" s="81" t="s">
        <v>468</v>
      </c>
      <c r="C46" s="61" t="s">
        <v>469</v>
      </c>
      <c r="D46" s="62" t="s">
        <v>468</v>
      </c>
      <c r="E46" s="63" t="s">
        <v>470</v>
      </c>
      <c r="F46" s="23"/>
      <c r="G46" s="98" t="s">
        <v>472</v>
      </c>
      <c r="H46" s="99"/>
      <c r="I46" s="26" t="s">
        <v>473</v>
      </c>
      <c r="J46" s="27" t="s">
        <v>474</v>
      </c>
      <c r="K46" s="28" t="s">
        <v>475</v>
      </c>
      <c r="L46" s="78"/>
      <c r="M46" s="100"/>
      <c r="N46" s="100"/>
      <c r="O46" s="23"/>
      <c r="P46" s="23"/>
    </row>
    <row r="47" spans="1:16">
      <c r="A47" s="30" t="s">
        <v>471</v>
      </c>
      <c r="B47" s="82">
        <v>0</v>
      </c>
      <c r="C47" s="52">
        <v>1</v>
      </c>
      <c r="D47" s="31">
        <f>B47</f>
        <v>0</v>
      </c>
      <c r="E47" s="64">
        <f>(1-C47)*100</f>
        <v>0</v>
      </c>
      <c r="F47" s="23"/>
      <c r="G47" s="33" t="s">
        <v>468</v>
      </c>
      <c r="H47" s="34" t="s">
        <v>476</v>
      </c>
      <c r="I47" s="35" t="s">
        <v>477</v>
      </c>
      <c r="J47" s="36" t="s">
        <v>478</v>
      </c>
      <c r="K47" s="37"/>
      <c r="L47" s="78"/>
      <c r="M47" s="78"/>
      <c r="N47" s="79"/>
      <c r="O47" s="23"/>
      <c r="P47" s="23"/>
    </row>
    <row r="48" spans="1:16">
      <c r="A48" s="96" t="s">
        <v>486</v>
      </c>
      <c r="B48" s="38">
        <v>10</v>
      </c>
      <c r="C48" s="8">
        <v>0.91155671292700502</v>
      </c>
      <c r="D48" s="31">
        <f>B48</f>
        <v>10</v>
      </c>
      <c r="E48" s="32">
        <f>(1-C48)*100</f>
        <v>8.844328707299498</v>
      </c>
      <c r="F48" s="23"/>
      <c r="G48" s="38">
        <v>10</v>
      </c>
      <c r="H48" s="39">
        <f>G48*10^(-6)</f>
        <v>9.9999999999999991E-6</v>
      </c>
      <c r="I48" s="40">
        <f>LOG10(H48)</f>
        <v>-5</v>
      </c>
      <c r="J48" s="71">
        <v>8.844328707299498</v>
      </c>
      <c r="K48" s="41">
        <f>LOG10(J48/(100-J48))</f>
        <v>-1.0131188185205626</v>
      </c>
      <c r="L48" s="79"/>
      <c r="M48" s="79"/>
      <c r="N48" s="79"/>
      <c r="O48" s="23"/>
      <c r="P48" s="23"/>
    </row>
    <row r="49" spans="1:16">
      <c r="A49" s="96"/>
      <c r="B49" s="38">
        <v>20</v>
      </c>
      <c r="C49" s="8">
        <v>0.91914813096226056</v>
      </c>
      <c r="D49" s="31">
        <f t="shared" ref="D49:D51" si="5">B49</f>
        <v>20</v>
      </c>
      <c r="E49" s="32">
        <f t="shared" ref="E49:E50" si="6">(1-C49)*100</f>
        <v>8.0851869037739448</v>
      </c>
      <c r="F49" s="23"/>
      <c r="G49" s="38">
        <v>20</v>
      </c>
      <c r="H49" s="39">
        <f>G49*10^(-6)</f>
        <v>1.9999999999999998E-5</v>
      </c>
      <c r="I49" s="40">
        <f>LOG10(H49)</f>
        <v>-4.6989700043360187</v>
      </c>
      <c r="J49" s="71">
        <v>8.0851869037739448</v>
      </c>
      <c r="K49" s="41">
        <f>LOG10(J49/(100-J49))</f>
        <v>-1.055695444557367</v>
      </c>
      <c r="L49" s="79"/>
      <c r="M49" s="79"/>
      <c r="N49" s="79"/>
      <c r="O49" s="23"/>
      <c r="P49" s="23"/>
    </row>
    <row r="50" spans="1:16">
      <c r="A50" s="96"/>
      <c r="B50" s="38">
        <v>40</v>
      </c>
      <c r="C50" s="8">
        <v>0.5862309975931439</v>
      </c>
      <c r="D50" s="31">
        <f t="shared" si="5"/>
        <v>40</v>
      </c>
      <c r="E50" s="32">
        <f t="shared" si="6"/>
        <v>41.376900240685607</v>
      </c>
      <c r="F50" s="23"/>
      <c r="G50" s="38">
        <v>40</v>
      </c>
      <c r="H50" s="39">
        <f>G50*10^(-6)</f>
        <v>3.9999999999999996E-5</v>
      </c>
      <c r="I50" s="40">
        <f>LOG10(H50)</f>
        <v>-4.3979400086720375</v>
      </c>
      <c r="J50" s="71">
        <v>41.376900240685607</v>
      </c>
      <c r="K50" s="41">
        <f>LOG10(J50/(100-J50))</f>
        <v>-0.1513108262118473</v>
      </c>
      <c r="L50" s="58"/>
      <c r="M50" s="58"/>
      <c r="N50" s="58"/>
      <c r="O50" s="23"/>
      <c r="P50" s="23"/>
    </row>
    <row r="51" spans="1:16" ht="19" thickBot="1">
      <c r="A51" s="97"/>
      <c r="B51" s="42">
        <v>80</v>
      </c>
      <c r="C51" s="43">
        <v>8.5118770724790169E-2</v>
      </c>
      <c r="D51" s="44">
        <f t="shared" si="5"/>
        <v>80</v>
      </c>
      <c r="E51" s="45">
        <f>(1-C51)*100</f>
        <v>91.48812292752099</v>
      </c>
      <c r="F51" s="23"/>
      <c r="G51" s="42">
        <v>80</v>
      </c>
      <c r="H51" s="46">
        <f>G51*10^(-6)</f>
        <v>7.9999999999999993E-5</v>
      </c>
      <c r="I51" s="47">
        <f>LOG10(H51)</f>
        <v>-4.0969100130080562</v>
      </c>
      <c r="J51" s="72">
        <v>91.48812292752099</v>
      </c>
      <c r="K51" s="48">
        <f>LOG10(J51/(100-J51))</f>
        <v>1.0313393742489465</v>
      </c>
      <c r="L51" s="58"/>
      <c r="M51" s="58"/>
      <c r="N51" s="58"/>
      <c r="O51" s="49" t="s">
        <v>479</v>
      </c>
      <c r="P51" s="50">
        <f>CORREL(K48:K51,I48:I51)</f>
        <v>0.92824852120507417</v>
      </c>
    </row>
    <row r="52" spans="1:16">
      <c r="A52" s="23"/>
      <c r="B52" s="51"/>
      <c r="C52" s="52"/>
      <c r="D52" s="53"/>
      <c r="E52" s="54"/>
      <c r="F52" s="23"/>
      <c r="G52" s="55"/>
      <c r="H52" s="23"/>
      <c r="I52" s="23"/>
      <c r="J52" s="69"/>
      <c r="K52" s="69"/>
      <c r="L52" s="58"/>
      <c r="M52" s="58"/>
      <c r="N52" s="58"/>
      <c r="O52" s="23"/>
      <c r="P52" s="23"/>
    </row>
    <row r="53" spans="1:16">
      <c r="A53" s="23"/>
      <c r="B53" s="51"/>
      <c r="C53" s="52"/>
      <c r="D53" s="56"/>
      <c r="E53" s="54"/>
      <c r="F53" s="23"/>
      <c r="G53" s="23"/>
      <c r="H53" s="23"/>
      <c r="I53" s="23"/>
      <c r="J53" s="69"/>
      <c r="K53" s="69"/>
      <c r="L53" s="58"/>
      <c r="M53" s="58"/>
      <c r="N53" s="58"/>
      <c r="O53" s="23"/>
      <c r="P53" s="23"/>
    </row>
    <row r="54" spans="1:16">
      <c r="A54" s="23"/>
      <c r="F54" s="23"/>
      <c r="G54" s="23"/>
      <c r="H54" s="23"/>
      <c r="I54" s="23"/>
      <c r="J54" s="70" t="s">
        <v>480</v>
      </c>
      <c r="K54" s="70">
        <f>SLOPE(K48:K51,I48:I51)</f>
        <v>2.3378930000416989</v>
      </c>
      <c r="L54" s="80" t="s">
        <v>481</v>
      </c>
      <c r="M54" s="80">
        <f>10^(6-(INTERCEPT(K48:K51,I48:I51))/K54)</f>
        <v>37.902379700013235</v>
      </c>
      <c r="N54" s="80" t="s">
        <v>482</v>
      </c>
      <c r="O54" s="29"/>
      <c r="P54" s="57"/>
    </row>
    <row r="57" spans="1:16">
      <c r="A57" s="23"/>
      <c r="B57" s="69"/>
      <c r="C57" s="23"/>
      <c r="D57" s="23"/>
      <c r="E57" s="23"/>
      <c r="F57" s="23"/>
      <c r="G57" s="23"/>
      <c r="H57" s="23"/>
      <c r="I57" s="23"/>
      <c r="J57" s="69"/>
      <c r="K57" s="69"/>
      <c r="L57" s="58"/>
    </row>
    <row r="58" spans="1:16" ht="19" thickBot="1">
      <c r="A58" s="23"/>
      <c r="B58" s="69"/>
      <c r="C58" s="23"/>
      <c r="D58" s="23"/>
      <c r="E58" s="23"/>
      <c r="F58" s="23"/>
      <c r="G58" s="23"/>
      <c r="H58" s="23"/>
      <c r="I58" s="23"/>
      <c r="J58" s="69"/>
      <c r="K58" s="69"/>
      <c r="L58" s="58"/>
    </row>
    <row r="59" spans="1:16" ht="19" thickBot="1">
      <c r="A59" s="24"/>
      <c r="B59" s="81" t="s">
        <v>468</v>
      </c>
      <c r="C59" s="61" t="s">
        <v>469</v>
      </c>
      <c r="D59" s="62" t="s">
        <v>468</v>
      </c>
      <c r="E59" s="63" t="s">
        <v>470</v>
      </c>
      <c r="F59" s="23"/>
      <c r="G59" s="98" t="s">
        <v>472</v>
      </c>
      <c r="H59" s="99"/>
      <c r="I59" s="26" t="s">
        <v>473</v>
      </c>
      <c r="J59" s="27" t="s">
        <v>474</v>
      </c>
      <c r="K59" s="28" t="s">
        <v>475</v>
      </c>
      <c r="L59" s="78"/>
      <c r="M59" s="100"/>
      <c r="N59" s="100"/>
      <c r="O59" s="23"/>
      <c r="P59" s="23"/>
    </row>
    <row r="60" spans="1:16">
      <c r="A60" s="30" t="s">
        <v>471</v>
      </c>
      <c r="B60" s="82">
        <v>0</v>
      </c>
      <c r="C60" s="52">
        <v>0</v>
      </c>
      <c r="D60" s="31">
        <f>B60</f>
        <v>0</v>
      </c>
      <c r="E60" s="64">
        <f>(1-C60)*100</f>
        <v>100</v>
      </c>
      <c r="F60" s="23"/>
      <c r="G60" s="33" t="s">
        <v>468</v>
      </c>
      <c r="H60" s="34" t="s">
        <v>476</v>
      </c>
      <c r="I60" s="35" t="s">
        <v>477</v>
      </c>
      <c r="J60" s="36" t="s">
        <v>478</v>
      </c>
      <c r="K60" s="37"/>
      <c r="L60" s="78"/>
      <c r="M60" s="78"/>
      <c r="N60" s="79"/>
      <c r="O60" s="23"/>
      <c r="P60" s="23"/>
    </row>
    <row r="61" spans="1:16">
      <c r="A61" s="96" t="s">
        <v>488</v>
      </c>
      <c r="B61" s="38">
        <v>10</v>
      </c>
      <c r="C61" s="8">
        <v>0.90461703367533453</v>
      </c>
      <c r="D61" s="31">
        <f>B61</f>
        <v>10</v>
      </c>
      <c r="E61" s="32">
        <f>(1-C61)*100</f>
        <v>9.5382966324665475</v>
      </c>
      <c r="F61" s="23"/>
      <c r="G61" s="38">
        <v>10</v>
      </c>
      <c r="H61" s="39">
        <f>G61*10^(-6)</f>
        <v>9.9999999999999991E-6</v>
      </c>
      <c r="I61" s="40">
        <f>LOG10(H61)</f>
        <v>-5</v>
      </c>
      <c r="J61" s="71">
        <v>9.5382966324665475</v>
      </c>
      <c r="K61" s="41">
        <f>LOG10(J61/(100-J61))</f>
        <v>-0.97699393664896506</v>
      </c>
      <c r="L61" s="79"/>
      <c r="M61" s="79"/>
      <c r="N61" s="79"/>
      <c r="O61" s="23"/>
      <c r="P61" s="23"/>
    </row>
    <row r="62" spans="1:16">
      <c r="A62" s="96"/>
      <c r="B62" s="38">
        <v>20</v>
      </c>
      <c r="C62" s="8">
        <v>1.0000682984456255</v>
      </c>
      <c r="D62" s="31">
        <f t="shared" ref="D62:D64" si="7">B62</f>
        <v>20</v>
      </c>
      <c r="E62" s="32">
        <f t="shared" ref="E62:E64" si="8">(1-C62)*100</f>
        <v>-6.8298445625503135E-3</v>
      </c>
      <c r="F62" s="23"/>
      <c r="G62" s="38">
        <v>20</v>
      </c>
      <c r="H62" s="39">
        <f>G62*10^(-6)</f>
        <v>1.9999999999999998E-5</v>
      </c>
      <c r="I62" s="40">
        <f>LOG10(H62)</f>
        <v>-4.6989700043360187</v>
      </c>
      <c r="J62" s="71">
        <v>-6.8298445625503135E-3</v>
      </c>
      <c r="K62" s="41" t="e">
        <f t="shared" ref="K62:K64" si="9">LOG10(J62/(100-J62))</f>
        <v>#NUM!</v>
      </c>
      <c r="L62" s="79"/>
      <c r="M62" s="79"/>
      <c r="N62" s="79"/>
      <c r="O62" s="23"/>
      <c r="P62" s="23"/>
    </row>
    <row r="63" spans="1:16">
      <c r="A63" s="96"/>
      <c r="B63" s="38">
        <v>40</v>
      </c>
      <c r="C63" s="8">
        <v>0.92190081023448167</v>
      </c>
      <c r="D63" s="31">
        <f t="shared" si="7"/>
        <v>40</v>
      </c>
      <c r="E63" s="32">
        <f t="shared" si="8"/>
        <v>7.8099189765518329</v>
      </c>
      <c r="F63" s="23"/>
      <c r="G63" s="38">
        <v>40</v>
      </c>
      <c r="H63" s="39">
        <f>G63*10^(-6)</f>
        <v>3.9999999999999996E-5</v>
      </c>
      <c r="I63" s="40">
        <f>LOG10(H63)</f>
        <v>-4.3979400086720375</v>
      </c>
      <c r="J63" s="71">
        <v>7.8099189765518329</v>
      </c>
      <c r="K63" s="41">
        <f t="shared" si="9"/>
        <v>-1.072037668322755</v>
      </c>
      <c r="L63" s="58"/>
      <c r="M63" s="58"/>
      <c r="N63" s="58"/>
      <c r="O63" s="23"/>
      <c r="P63" s="23"/>
    </row>
    <row r="64" spans="1:16" ht="19" thickBot="1">
      <c r="A64" s="97"/>
      <c r="B64" s="42">
        <v>80</v>
      </c>
      <c r="C64" s="43">
        <v>0.90203151938722426</v>
      </c>
      <c r="D64" s="44">
        <f t="shared" si="7"/>
        <v>80</v>
      </c>
      <c r="E64" s="45">
        <f t="shared" si="8"/>
        <v>9.7968480612775739</v>
      </c>
      <c r="F64" s="23"/>
      <c r="G64" s="42">
        <v>80</v>
      </c>
      <c r="H64" s="46">
        <f>G64*10^(-6)</f>
        <v>7.9999999999999993E-5</v>
      </c>
      <c r="I64" s="47">
        <f>LOG10(H64)</f>
        <v>-4.0969100130080562</v>
      </c>
      <c r="J64" s="72">
        <v>9.7968480612775739</v>
      </c>
      <c r="K64" s="48">
        <f t="shared" si="9"/>
        <v>-0.96413534056031314</v>
      </c>
      <c r="L64" s="58"/>
      <c r="M64" s="58"/>
      <c r="N64" s="58"/>
      <c r="O64" s="49" t="s">
        <v>479</v>
      </c>
      <c r="P64" s="50" t="e">
        <f>CORREL(K61:K64,I61:I64)</f>
        <v>#NUM!</v>
      </c>
    </row>
    <row r="65" spans="1:16">
      <c r="A65" s="23"/>
      <c r="B65" s="51"/>
      <c r="C65" s="52"/>
      <c r="D65" s="53"/>
      <c r="E65" s="54"/>
      <c r="F65" s="23"/>
      <c r="G65" s="55"/>
      <c r="H65" s="23"/>
      <c r="I65" s="23"/>
      <c r="J65" s="69"/>
      <c r="K65" s="69"/>
      <c r="L65" s="58"/>
      <c r="M65" s="58"/>
      <c r="N65" s="58"/>
      <c r="O65" s="23"/>
      <c r="P65" s="23"/>
    </row>
    <row r="66" spans="1:16">
      <c r="A66" s="23"/>
      <c r="B66" s="51"/>
      <c r="C66" s="52"/>
      <c r="D66" s="56"/>
      <c r="E66" s="54"/>
      <c r="F66" s="23"/>
      <c r="G66" s="23"/>
      <c r="H66" s="23"/>
      <c r="I66" s="23"/>
      <c r="J66" s="69"/>
      <c r="K66" s="69"/>
      <c r="L66" s="58"/>
      <c r="M66" s="58"/>
      <c r="N66" s="58"/>
      <c r="O66" s="23"/>
      <c r="P66" s="23"/>
    </row>
    <row r="67" spans="1:16">
      <c r="A67" s="23"/>
      <c r="F67" s="23"/>
      <c r="G67" s="23"/>
      <c r="H67" s="23"/>
      <c r="I67" s="23"/>
      <c r="J67" s="70" t="s">
        <v>480</v>
      </c>
      <c r="K67" s="70" t="e">
        <f>SLOPE(K61:K64,I61:I64)</f>
        <v>#NUM!</v>
      </c>
      <c r="L67" s="80" t="s">
        <v>481</v>
      </c>
      <c r="M67" s="80" t="e">
        <f>10^(6-(INTERCEPT(K61:K64,I61:I64))/K67)</f>
        <v>#NUM!</v>
      </c>
      <c r="N67" s="80" t="s">
        <v>482</v>
      </c>
      <c r="O67" s="29"/>
      <c r="P67" s="57"/>
    </row>
    <row r="68" spans="1:16">
      <c r="A68" s="23"/>
      <c r="B68" s="51"/>
      <c r="C68" s="58"/>
      <c r="D68" s="59"/>
      <c r="E68" s="60"/>
      <c r="F68" s="23"/>
      <c r="M68" s="16" t="s">
        <v>521</v>
      </c>
    </row>
    <row r="69" spans="1:16" ht="19" thickBot="1">
      <c r="A69" s="23"/>
      <c r="B69" s="51"/>
      <c r="C69" s="58"/>
      <c r="D69" s="59"/>
      <c r="E69" s="60"/>
      <c r="F69" s="23"/>
      <c r="G69" s="23"/>
      <c r="H69" s="23"/>
      <c r="I69" s="23"/>
      <c r="J69" s="69"/>
      <c r="K69" s="69"/>
      <c r="L69" s="58"/>
      <c r="M69" s="58"/>
    </row>
    <row r="70" spans="1:16" ht="19" thickBot="1">
      <c r="A70" s="24"/>
      <c r="B70" s="81" t="s">
        <v>468</v>
      </c>
      <c r="C70" s="61" t="s">
        <v>469</v>
      </c>
      <c r="D70" s="62" t="s">
        <v>468</v>
      </c>
      <c r="E70" s="63" t="s">
        <v>470</v>
      </c>
      <c r="F70" s="23"/>
      <c r="G70" s="98" t="s">
        <v>472</v>
      </c>
      <c r="H70" s="99"/>
      <c r="I70" s="26" t="s">
        <v>473</v>
      </c>
      <c r="J70" s="27" t="s">
        <v>474</v>
      </c>
      <c r="K70" s="28" t="s">
        <v>475</v>
      </c>
      <c r="L70" s="78"/>
      <c r="M70" s="100"/>
      <c r="N70" s="100"/>
      <c r="O70" s="23"/>
      <c r="P70" s="23"/>
    </row>
    <row r="71" spans="1:16">
      <c r="A71" s="30" t="s">
        <v>471</v>
      </c>
      <c r="B71" s="82">
        <v>0</v>
      </c>
      <c r="C71" s="52">
        <v>0</v>
      </c>
      <c r="D71" s="31">
        <f>B71</f>
        <v>0</v>
      </c>
      <c r="E71" s="64">
        <f>(1-C71)*100</f>
        <v>100</v>
      </c>
      <c r="F71" s="23"/>
      <c r="G71" s="33" t="s">
        <v>468</v>
      </c>
      <c r="H71" s="34" t="s">
        <v>476</v>
      </c>
      <c r="I71" s="35" t="s">
        <v>477</v>
      </c>
      <c r="J71" s="36" t="s">
        <v>478</v>
      </c>
      <c r="K71" s="37"/>
      <c r="L71" s="78"/>
      <c r="M71" s="78"/>
      <c r="N71" s="79"/>
      <c r="O71" s="23"/>
      <c r="P71" s="23"/>
    </row>
    <row r="72" spans="1:16">
      <c r="A72" s="96" t="s">
        <v>493</v>
      </c>
      <c r="B72" s="38">
        <v>10</v>
      </c>
      <c r="C72" s="8">
        <v>0.73732522234921716</v>
      </c>
      <c r="D72" s="31">
        <f>B72</f>
        <v>10</v>
      </c>
      <c r="E72" s="32">
        <f>(1-C72)*100</f>
        <v>26.267477765078283</v>
      </c>
      <c r="F72" s="23"/>
      <c r="G72" s="38">
        <v>10</v>
      </c>
      <c r="H72" s="39">
        <f>G72*10^(-6)</f>
        <v>9.9999999999999991E-6</v>
      </c>
      <c r="I72" s="40">
        <f>LOG10(H72)</f>
        <v>-5</v>
      </c>
      <c r="J72" s="71">
        <v>26.267477765078283</v>
      </c>
      <c r="K72" s="41">
        <f>LOG10(J72/(100-J72))</f>
        <v>-0.44824071715276154</v>
      </c>
      <c r="L72" s="79"/>
      <c r="M72" s="79"/>
      <c r="N72" s="79"/>
      <c r="O72" s="23"/>
      <c r="P72" s="23"/>
    </row>
    <row r="73" spans="1:16">
      <c r="A73" s="96"/>
      <c r="B73" s="38">
        <v>20</v>
      </c>
      <c r="C73" s="8">
        <v>0.95300446607051426</v>
      </c>
      <c r="D73" s="31">
        <f t="shared" ref="D73:D75" si="10">B73</f>
        <v>20</v>
      </c>
      <c r="E73" s="32">
        <f t="shared" ref="E73:E75" si="11">(1-C73)*100</f>
        <v>4.6995533929485749</v>
      </c>
      <c r="F73" s="23"/>
      <c r="G73" s="38">
        <v>20</v>
      </c>
      <c r="H73" s="39">
        <f>G73*10^(-6)</f>
        <v>1.9999999999999998E-5</v>
      </c>
      <c r="I73" s="40">
        <f>LOG10(H73)</f>
        <v>-4.6989700043360187</v>
      </c>
      <c r="J73" s="71">
        <v>4.6995533929485749</v>
      </c>
      <c r="K73" s="41">
        <f t="shared" ref="K73:K75" si="12">LOG10(J73/(100-J73))</f>
        <v>-1.3070383477726792</v>
      </c>
      <c r="L73" s="79"/>
      <c r="M73" s="79"/>
      <c r="N73" s="79"/>
      <c r="O73" s="23"/>
      <c r="P73" s="23"/>
    </row>
    <row r="74" spans="1:16">
      <c r="A74" s="96"/>
      <c r="B74" s="38">
        <v>40</v>
      </c>
      <c r="C74" s="8">
        <v>1.0022559371103246</v>
      </c>
      <c r="D74" s="31">
        <f t="shared" si="10"/>
        <v>40</v>
      </c>
      <c r="E74" s="32">
        <f t="shared" si="11"/>
        <v>-0.22559371103245685</v>
      </c>
      <c r="F74" s="23"/>
      <c r="G74" s="38">
        <v>40</v>
      </c>
      <c r="H74" s="39">
        <f>G74*10^(-6)</f>
        <v>3.9999999999999996E-5</v>
      </c>
      <c r="I74" s="40">
        <f>LOG10(H74)</f>
        <v>-4.3979400086720375</v>
      </c>
      <c r="J74" s="71">
        <v>-0.22559371103245685</v>
      </c>
      <c r="K74" s="41" t="e">
        <f t="shared" si="12"/>
        <v>#NUM!</v>
      </c>
      <c r="L74" s="58"/>
      <c r="M74" s="58"/>
      <c r="N74" s="58"/>
      <c r="O74" s="23"/>
      <c r="P74" s="23"/>
    </row>
    <row r="75" spans="1:16" ht="19" thickBot="1">
      <c r="A75" s="97"/>
      <c r="B75" s="42">
        <v>80</v>
      </c>
      <c r="C75" s="43">
        <v>0.63182531646553353</v>
      </c>
      <c r="D75" s="44">
        <f t="shared" si="10"/>
        <v>80</v>
      </c>
      <c r="E75" s="45">
        <f t="shared" si="11"/>
        <v>36.81746835344665</v>
      </c>
      <c r="F75" s="23"/>
      <c r="G75" s="42">
        <v>80</v>
      </c>
      <c r="H75" s="46">
        <f>G75*10^(-6)</f>
        <v>7.9999999999999993E-5</v>
      </c>
      <c r="I75" s="47">
        <f>LOG10(H75)</f>
        <v>-4.0969100130080562</v>
      </c>
      <c r="J75" s="72">
        <v>36.81746835344665</v>
      </c>
      <c r="K75" s="48">
        <f t="shared" si="12"/>
        <v>-0.23454310137227663</v>
      </c>
      <c r="L75" s="58"/>
      <c r="M75" s="58"/>
      <c r="N75" s="58"/>
      <c r="O75" s="49" t="s">
        <v>479</v>
      </c>
      <c r="P75" s="50" t="e">
        <f>CORREL(K72:K75,I72:I75)</f>
        <v>#NUM!</v>
      </c>
    </row>
    <row r="76" spans="1:16">
      <c r="A76" s="23"/>
      <c r="B76" s="51"/>
      <c r="C76" s="52"/>
      <c r="D76" s="53"/>
      <c r="E76" s="54"/>
      <c r="F76" s="23"/>
      <c r="G76" s="55"/>
      <c r="H76" s="23"/>
      <c r="I76" s="23"/>
      <c r="J76" s="69"/>
      <c r="K76" s="69"/>
      <c r="L76" s="58"/>
      <c r="M76" s="58"/>
      <c r="N76" s="58"/>
      <c r="O76" s="23"/>
      <c r="P76" s="23"/>
    </row>
    <row r="77" spans="1:16">
      <c r="A77" s="23"/>
      <c r="B77" s="51"/>
      <c r="C77" s="52"/>
      <c r="D77" s="56"/>
      <c r="E77" s="54"/>
      <c r="F77" s="23"/>
      <c r="G77" s="23"/>
      <c r="H77" s="23"/>
      <c r="I77" s="23"/>
      <c r="J77" s="69"/>
      <c r="K77" s="69"/>
      <c r="L77" s="58"/>
      <c r="M77" s="58"/>
      <c r="N77" s="58"/>
      <c r="O77" s="23"/>
      <c r="P77" s="23"/>
    </row>
    <row r="78" spans="1:16">
      <c r="A78" s="23"/>
      <c r="F78" s="23"/>
      <c r="G78" s="23"/>
      <c r="H78" s="23"/>
      <c r="I78" s="23"/>
      <c r="J78" s="70" t="s">
        <v>480</v>
      </c>
      <c r="K78" s="70" t="e">
        <f>SLOPE(K72:K75,I72:I75)</f>
        <v>#NUM!</v>
      </c>
      <c r="L78" s="80" t="s">
        <v>481</v>
      </c>
      <c r="M78" s="80" t="e">
        <f>10^(6-(INTERCEPT(K72:K75,I72:I75))/K78)</f>
        <v>#NUM!</v>
      </c>
      <c r="N78" s="80" t="s">
        <v>482</v>
      </c>
      <c r="O78" s="29"/>
      <c r="P78" s="57"/>
    </row>
    <row r="79" spans="1:16">
      <c r="A79" s="23"/>
      <c r="B79" s="51"/>
      <c r="C79" s="58"/>
      <c r="D79" s="59"/>
      <c r="E79" s="60"/>
      <c r="F79" s="23"/>
      <c r="G79" s="23"/>
      <c r="H79" s="23"/>
      <c r="I79" s="23"/>
      <c r="J79" s="69"/>
      <c r="K79" s="69"/>
      <c r="L79" s="58"/>
      <c r="M79" s="16" t="s">
        <v>521</v>
      </c>
    </row>
    <row r="80" spans="1:16" ht="19" thickBot="1">
      <c r="A80" s="23"/>
      <c r="B80" s="51"/>
      <c r="C80" s="58"/>
      <c r="D80" s="59"/>
      <c r="E80" s="60"/>
      <c r="F80" s="23"/>
      <c r="G80" s="23"/>
      <c r="H80" s="23"/>
      <c r="I80" s="23"/>
      <c r="J80" s="69"/>
      <c r="K80" s="69"/>
      <c r="L80" s="58"/>
      <c r="M80" s="58"/>
    </row>
    <row r="81" spans="1:16" ht="19" thickBot="1">
      <c r="A81" s="24"/>
      <c r="B81" s="81" t="s">
        <v>468</v>
      </c>
      <c r="C81" s="61" t="s">
        <v>469</v>
      </c>
      <c r="D81" s="62" t="s">
        <v>468</v>
      </c>
      <c r="E81" s="63" t="s">
        <v>470</v>
      </c>
      <c r="F81" s="23"/>
      <c r="G81" s="98" t="s">
        <v>472</v>
      </c>
      <c r="H81" s="99"/>
      <c r="I81" s="26" t="s">
        <v>473</v>
      </c>
      <c r="J81" s="27" t="s">
        <v>474</v>
      </c>
      <c r="K81" s="28" t="s">
        <v>475</v>
      </c>
      <c r="L81" s="78"/>
      <c r="M81" s="100"/>
      <c r="N81" s="100"/>
      <c r="O81" s="23"/>
      <c r="P81" s="23"/>
    </row>
    <row r="82" spans="1:16">
      <c r="A82" s="30" t="s">
        <v>471</v>
      </c>
      <c r="B82" s="82">
        <v>0</v>
      </c>
      <c r="C82" s="52">
        <v>1</v>
      </c>
      <c r="D82" s="31">
        <f>B82</f>
        <v>0</v>
      </c>
      <c r="E82" s="64">
        <f>(1-C82)*100</f>
        <v>0</v>
      </c>
      <c r="F82" s="23"/>
      <c r="G82" s="33" t="s">
        <v>468</v>
      </c>
      <c r="H82" s="34" t="s">
        <v>476</v>
      </c>
      <c r="I82" s="35" t="s">
        <v>477</v>
      </c>
      <c r="J82" s="36" t="s">
        <v>478</v>
      </c>
      <c r="K82" s="37"/>
      <c r="L82" s="78"/>
      <c r="M82" s="78"/>
      <c r="N82" s="79"/>
      <c r="O82" s="23"/>
      <c r="P82" s="23"/>
    </row>
    <row r="83" spans="1:16">
      <c r="A83" s="96" t="s">
        <v>494</v>
      </c>
      <c r="B83" s="38">
        <v>10</v>
      </c>
      <c r="C83" s="8">
        <v>0.60381693944452175</v>
      </c>
      <c r="D83" s="31">
        <f>B83</f>
        <v>10</v>
      </c>
      <c r="E83" s="32">
        <f>(1-C83)*100</f>
        <v>39.618306055547826</v>
      </c>
      <c r="F83" s="23"/>
      <c r="G83" s="38">
        <v>10</v>
      </c>
      <c r="H83" s="39">
        <f>G83*10^(-6)</f>
        <v>9.9999999999999991E-6</v>
      </c>
      <c r="I83" s="40">
        <f>LOG10(H83)</f>
        <v>-5</v>
      </c>
      <c r="J83" s="71">
        <v>39.618306055547826</v>
      </c>
      <c r="K83" s="41">
        <f>LOG10(J83/(100-J83))</f>
        <v>-0.18300938988976087</v>
      </c>
      <c r="L83" s="79"/>
      <c r="M83" s="79"/>
      <c r="N83" s="79"/>
      <c r="O83" s="23"/>
      <c r="P83" s="23"/>
    </row>
    <row r="84" spans="1:16">
      <c r="A84" s="96"/>
      <c r="B84" s="38">
        <v>20</v>
      </c>
      <c r="C84" s="8">
        <v>0.70076303344463964</v>
      </c>
      <c r="D84" s="31">
        <f t="shared" ref="D84:D86" si="13">B84</f>
        <v>20</v>
      </c>
      <c r="E84" s="32">
        <f t="shared" ref="E84:E86" si="14">(1-C84)*100</f>
        <v>29.923696655536038</v>
      </c>
      <c r="F84" s="23"/>
      <c r="G84" s="38">
        <v>20</v>
      </c>
      <c r="H84" s="39">
        <f>G84*10^(-6)</f>
        <v>1.9999999999999998E-5</v>
      </c>
      <c r="I84" s="40">
        <f>LOG10(H84)</f>
        <v>-4.6989700043360187</v>
      </c>
      <c r="J84" s="71">
        <v>29.923696655536038</v>
      </c>
      <c r="K84" s="41">
        <f>LOG10(J84/(100-J84))</f>
        <v>-0.36955594038629741</v>
      </c>
      <c r="L84" s="79"/>
      <c r="M84" s="79"/>
      <c r="N84" s="79"/>
      <c r="O84" s="23"/>
      <c r="P84" s="23"/>
    </row>
    <row r="85" spans="1:16">
      <c r="A85" s="96"/>
      <c r="B85" s="38">
        <v>40</v>
      </c>
      <c r="C85" s="8">
        <v>0.54517835747692178</v>
      </c>
      <c r="D85" s="31">
        <f t="shared" si="13"/>
        <v>40</v>
      </c>
      <c r="E85" s="32">
        <f t="shared" si="14"/>
        <v>45.482164252307825</v>
      </c>
      <c r="F85" s="23"/>
      <c r="G85" s="38">
        <v>40</v>
      </c>
      <c r="H85" s="39">
        <f>G85*10^(-6)</f>
        <v>3.9999999999999996E-5</v>
      </c>
      <c r="I85" s="40">
        <f>LOG10(H85)</f>
        <v>-4.3979400086720375</v>
      </c>
      <c r="J85" s="71">
        <v>45.482164252307825</v>
      </c>
      <c r="K85" s="41">
        <f>LOG10(J85/(100-J85))</f>
        <v>-7.8697484603514695E-2</v>
      </c>
      <c r="L85" s="58"/>
      <c r="M85" s="58"/>
      <c r="N85" s="58"/>
      <c r="O85" s="23"/>
      <c r="P85" s="23"/>
    </row>
    <row r="86" spans="1:16" ht="19" thickBot="1">
      <c r="A86" s="97"/>
      <c r="B86" s="42">
        <v>80</v>
      </c>
      <c r="C86" s="43">
        <v>0.28131690511807855</v>
      </c>
      <c r="D86" s="44">
        <f t="shared" si="13"/>
        <v>80</v>
      </c>
      <c r="E86" s="45">
        <f t="shared" si="14"/>
        <v>71.868309488192139</v>
      </c>
      <c r="F86" s="23"/>
      <c r="G86" s="42">
        <v>80</v>
      </c>
      <c r="H86" s="46">
        <f>G86*10^(-6)</f>
        <v>7.9999999999999993E-5</v>
      </c>
      <c r="I86" s="47">
        <f>LOG10(H86)</f>
        <v>-4.0969100130080562</v>
      </c>
      <c r="J86" s="72">
        <v>71.868309488192139</v>
      </c>
      <c r="K86" s="48">
        <f>LOG10(J86/(100-J86))</f>
        <v>0.40734159843134471</v>
      </c>
      <c r="L86" s="58"/>
      <c r="M86" s="58"/>
      <c r="N86" s="58"/>
      <c r="O86" s="49" t="s">
        <v>479</v>
      </c>
      <c r="P86" s="50">
        <f>CORREL(K83:K86,I83:I86)</f>
        <v>0.80302471438836787</v>
      </c>
    </row>
    <row r="87" spans="1:16">
      <c r="A87" s="23"/>
      <c r="B87" s="51"/>
      <c r="C87" s="52"/>
      <c r="D87" s="53"/>
      <c r="E87" s="54"/>
      <c r="F87" s="23"/>
      <c r="G87" s="55"/>
      <c r="H87" s="23"/>
      <c r="I87" s="23"/>
      <c r="J87" s="69"/>
      <c r="K87" s="69"/>
      <c r="L87" s="58"/>
      <c r="M87" s="58"/>
      <c r="N87" s="58"/>
      <c r="O87" s="23"/>
      <c r="P87" s="23"/>
    </row>
    <row r="88" spans="1:16">
      <c r="A88" s="23"/>
      <c r="F88" s="23"/>
      <c r="G88" s="23"/>
      <c r="H88" s="23"/>
      <c r="I88" s="23"/>
      <c r="J88" s="69"/>
      <c r="K88" s="69"/>
      <c r="L88" s="58"/>
      <c r="M88" s="58"/>
      <c r="N88" s="58"/>
      <c r="O88" s="23"/>
      <c r="P88" s="23"/>
    </row>
    <row r="89" spans="1:16">
      <c r="A89" s="23"/>
      <c r="F89" s="23"/>
      <c r="G89" s="23"/>
      <c r="H89" s="23"/>
      <c r="I89" s="23"/>
      <c r="J89" s="70" t="s">
        <v>480</v>
      </c>
      <c r="K89" s="70">
        <f>SLOPE(K83:K86,I83:I86)</f>
        <v>0.68495214777455837</v>
      </c>
      <c r="L89" s="80" t="s">
        <v>481</v>
      </c>
      <c r="M89" s="80">
        <f>10^(6-(INTERCEPT(K83:K86,I83:I86))/K89)</f>
        <v>34.140806374863573</v>
      </c>
      <c r="N89" s="80" t="s">
        <v>482</v>
      </c>
      <c r="O89" s="29"/>
      <c r="P89" s="57"/>
    </row>
    <row r="90" spans="1:16">
      <c r="A90" s="23"/>
      <c r="B90" s="51"/>
      <c r="C90" s="58"/>
      <c r="D90" s="59"/>
      <c r="E90" s="60"/>
      <c r="F90" s="23"/>
      <c r="G90" s="23"/>
      <c r="H90" s="23"/>
      <c r="I90" s="23"/>
      <c r="J90" s="69"/>
      <c r="K90" s="69"/>
      <c r="L90" s="58"/>
      <c r="M90" s="58"/>
    </row>
    <row r="91" spans="1:16" ht="19" thickBot="1">
      <c r="A91" s="23"/>
      <c r="B91" s="51"/>
      <c r="C91" s="58"/>
      <c r="D91" s="59"/>
      <c r="E91" s="60"/>
      <c r="F91" s="23"/>
      <c r="G91" s="23"/>
      <c r="H91" s="23"/>
      <c r="I91" s="23"/>
      <c r="J91" s="69"/>
      <c r="K91" s="69"/>
      <c r="L91" s="58"/>
      <c r="M91" s="58"/>
    </row>
    <row r="92" spans="1:16" ht="19" thickBot="1">
      <c r="A92" s="24"/>
      <c r="B92" s="81" t="s">
        <v>468</v>
      </c>
      <c r="C92" s="61" t="s">
        <v>469</v>
      </c>
      <c r="D92" s="62" t="s">
        <v>468</v>
      </c>
      <c r="E92" s="63" t="s">
        <v>470</v>
      </c>
      <c r="F92" s="23"/>
      <c r="G92" s="98" t="s">
        <v>472</v>
      </c>
      <c r="H92" s="99"/>
      <c r="I92" s="26" t="s">
        <v>473</v>
      </c>
      <c r="J92" s="27" t="s">
        <v>474</v>
      </c>
      <c r="K92" s="28" t="s">
        <v>475</v>
      </c>
      <c r="L92" s="78"/>
      <c r="M92" s="100"/>
      <c r="N92" s="100"/>
      <c r="O92" s="23"/>
      <c r="P92" s="23"/>
    </row>
    <row r="93" spans="1:16">
      <c r="A93" s="30" t="s">
        <v>471</v>
      </c>
      <c r="B93" s="82">
        <v>0</v>
      </c>
      <c r="C93" s="52">
        <v>1</v>
      </c>
      <c r="D93" s="31">
        <f>B93</f>
        <v>0</v>
      </c>
      <c r="E93" s="64">
        <f>(1-C93)*100</f>
        <v>0</v>
      </c>
      <c r="F93" s="23"/>
      <c r="G93" s="33" t="s">
        <v>468</v>
      </c>
      <c r="H93" s="34" t="s">
        <v>476</v>
      </c>
      <c r="I93" s="35" t="s">
        <v>477</v>
      </c>
      <c r="J93" s="36" t="s">
        <v>478</v>
      </c>
      <c r="K93" s="37"/>
      <c r="L93" s="78"/>
      <c r="M93" s="78"/>
      <c r="N93" s="79"/>
      <c r="O93" s="23"/>
      <c r="P93" s="23"/>
    </row>
    <row r="94" spans="1:16">
      <c r="A94" s="96" t="s">
        <v>496</v>
      </c>
      <c r="B94" s="38">
        <v>10</v>
      </c>
      <c r="C94" s="8">
        <v>0.90005645247934973</v>
      </c>
      <c r="D94" s="31">
        <f>B94</f>
        <v>10</v>
      </c>
      <c r="E94" s="32">
        <f>(1-C94)*100</f>
        <v>9.9943547520650267</v>
      </c>
      <c r="F94" s="23"/>
      <c r="G94" s="38">
        <v>10</v>
      </c>
      <c r="H94" s="39">
        <f>G94*10^(-6)</f>
        <v>9.9999999999999991E-6</v>
      </c>
      <c r="I94" s="40">
        <f>LOG10(H94)</f>
        <v>-5</v>
      </c>
      <c r="J94" s="71">
        <v>9.9943547520650267</v>
      </c>
      <c r="K94" s="41">
        <f>LOG10(J94/(100-J94))</f>
        <v>-0.95451498892746556</v>
      </c>
      <c r="L94" s="79"/>
      <c r="M94" s="79"/>
      <c r="N94" s="79"/>
      <c r="O94" s="23"/>
      <c r="P94" s="23"/>
    </row>
    <row r="95" spans="1:16">
      <c r="A95" s="96"/>
      <c r="B95" s="38">
        <v>20</v>
      </c>
      <c r="C95" s="8">
        <v>0.9476292643291625</v>
      </c>
      <c r="D95" s="31">
        <f t="shared" ref="D95:D97" si="15">B95</f>
        <v>20</v>
      </c>
      <c r="E95" s="32">
        <f t="shared" ref="E95:E97" si="16">(1-C95)*100</f>
        <v>5.2370735670837494</v>
      </c>
      <c r="F95" s="23"/>
      <c r="G95" s="38">
        <v>20</v>
      </c>
      <c r="H95" s="39">
        <f>G95*10^(-6)</f>
        <v>1.9999999999999998E-5</v>
      </c>
      <c r="I95" s="40">
        <f>LOG10(H95)</f>
        <v>-4.6989700043360187</v>
      </c>
      <c r="J95" s="71">
        <v>5.2370735670837494</v>
      </c>
      <c r="K95" s="41">
        <f>LOG10(J95/(100-J95))</f>
        <v>-1.2575497893386158</v>
      </c>
      <c r="L95" s="79"/>
      <c r="M95" s="79"/>
      <c r="N95" s="79"/>
      <c r="O95" s="23"/>
      <c r="P95" s="23"/>
    </row>
    <row r="96" spans="1:16">
      <c r="A96" s="96"/>
      <c r="B96" s="38">
        <v>40</v>
      </c>
      <c r="C96" s="8">
        <v>0.66431015255438519</v>
      </c>
      <c r="D96" s="31">
        <f t="shared" si="15"/>
        <v>40</v>
      </c>
      <c r="E96" s="32">
        <f t="shared" si="16"/>
        <v>33.568984744561483</v>
      </c>
      <c r="F96" s="23"/>
      <c r="G96" s="38">
        <v>40</v>
      </c>
      <c r="H96" s="39">
        <f>G96*10^(-6)</f>
        <v>3.9999999999999996E-5</v>
      </c>
      <c r="I96" s="40">
        <f>LOG10(H96)</f>
        <v>-4.3979400086720375</v>
      </c>
      <c r="J96" s="71">
        <v>33.568984744561483</v>
      </c>
      <c r="K96" s="41">
        <f>LOG10(J96/(100-J96))</f>
        <v>-0.29643268304279852</v>
      </c>
      <c r="L96" s="58"/>
      <c r="M96" s="58"/>
      <c r="N96" s="58"/>
      <c r="O96" s="23"/>
      <c r="P96" s="23"/>
    </row>
    <row r="97" spans="1:16" ht="19" thickBot="1">
      <c r="A97" s="97"/>
      <c r="B97" s="42">
        <v>80</v>
      </c>
      <c r="C97" s="43">
        <v>0.37618823398885648</v>
      </c>
      <c r="D97" s="44">
        <f t="shared" si="15"/>
        <v>80</v>
      </c>
      <c r="E97" s="45">
        <f t="shared" si="16"/>
        <v>62.381176601114355</v>
      </c>
      <c r="F97" s="23"/>
      <c r="G97" s="42">
        <v>80</v>
      </c>
      <c r="H97" s="46">
        <f>G97*10^(-6)</f>
        <v>7.9999999999999993E-5</v>
      </c>
      <c r="I97" s="47">
        <f>LOG10(H97)</f>
        <v>-4.0969100130080562</v>
      </c>
      <c r="J97" s="72">
        <v>62.381176601114355</v>
      </c>
      <c r="K97" s="48">
        <f>LOG10(J97/(100-J97))</f>
        <v>0.21964835390278281</v>
      </c>
      <c r="L97" s="58"/>
      <c r="M97" s="58"/>
      <c r="N97" s="58"/>
      <c r="O97" s="49" t="s">
        <v>479</v>
      </c>
      <c r="P97" s="50">
        <f>CORREL(K94:K97,I94:I97)</f>
        <v>0.87297126713901707</v>
      </c>
    </row>
    <row r="98" spans="1:16">
      <c r="A98" s="23"/>
      <c r="B98" s="51"/>
      <c r="C98" s="52"/>
      <c r="D98" s="53"/>
      <c r="E98" s="54"/>
      <c r="F98" s="23"/>
      <c r="G98" s="55"/>
      <c r="H98" s="23"/>
      <c r="I98" s="23"/>
      <c r="J98" s="69"/>
      <c r="K98" s="69"/>
      <c r="L98" s="58"/>
      <c r="M98" s="58"/>
      <c r="N98" s="58"/>
      <c r="O98" s="23"/>
      <c r="P98" s="23"/>
    </row>
    <row r="99" spans="1:16">
      <c r="A99" s="23"/>
      <c r="B99" s="51"/>
      <c r="C99" s="52"/>
      <c r="D99" s="56"/>
      <c r="E99" s="54"/>
      <c r="F99" s="23"/>
      <c r="G99" s="23"/>
      <c r="H99" s="23"/>
      <c r="I99" s="23"/>
      <c r="J99" s="69"/>
      <c r="K99" s="69"/>
      <c r="L99" s="58"/>
      <c r="M99" s="58"/>
      <c r="N99" s="58"/>
      <c r="O99" s="23"/>
      <c r="P99" s="23"/>
    </row>
    <row r="100" spans="1:16">
      <c r="A100" s="23"/>
      <c r="F100" s="23"/>
      <c r="G100" s="23"/>
      <c r="H100" s="23"/>
      <c r="I100" s="23"/>
      <c r="J100" s="70" t="s">
        <v>480</v>
      </c>
      <c r="K100" s="70">
        <f>SLOPE(K94:K97,I94:I97)</f>
        <v>1.4894220507484905</v>
      </c>
      <c r="L100" s="80" t="s">
        <v>481</v>
      </c>
      <c r="M100" s="80">
        <f>10^(6-(INTERCEPT(K94:K97,I94:I97))/K100)</f>
        <v>68.506076948987342</v>
      </c>
      <c r="N100" s="80" t="s">
        <v>482</v>
      </c>
      <c r="O100" s="29"/>
      <c r="P100" s="57"/>
    </row>
    <row r="101" spans="1:16">
      <c r="A101" s="23"/>
      <c r="B101" s="51"/>
      <c r="C101" s="58"/>
      <c r="D101" s="59"/>
      <c r="E101" s="60"/>
      <c r="F101" s="23"/>
      <c r="G101" s="23"/>
      <c r="H101" s="23"/>
      <c r="I101" s="23"/>
      <c r="J101" s="69"/>
      <c r="K101" s="69"/>
      <c r="L101" s="58"/>
    </row>
    <row r="102" spans="1:16">
      <c r="A102" s="23"/>
      <c r="B102" s="51"/>
      <c r="C102" s="58"/>
      <c r="D102" s="59"/>
      <c r="E102" s="60"/>
      <c r="F102" s="23"/>
      <c r="G102" s="23"/>
      <c r="H102" s="23"/>
      <c r="I102" s="23"/>
      <c r="J102" s="69"/>
      <c r="K102" s="69"/>
      <c r="L102" s="58"/>
    </row>
    <row r="103" spans="1:16" ht="19" thickBot="1"/>
    <row r="104" spans="1:16" ht="19" thickBot="1">
      <c r="A104" s="24"/>
      <c r="B104" s="81" t="s">
        <v>468</v>
      </c>
      <c r="C104" s="61" t="s">
        <v>469</v>
      </c>
      <c r="D104" s="62" t="s">
        <v>468</v>
      </c>
      <c r="E104" s="63" t="s">
        <v>470</v>
      </c>
      <c r="F104" s="23"/>
      <c r="G104" s="98" t="s">
        <v>472</v>
      </c>
      <c r="H104" s="99"/>
      <c r="I104" s="26" t="s">
        <v>473</v>
      </c>
      <c r="J104" s="27" t="s">
        <v>474</v>
      </c>
      <c r="K104" s="28" t="s">
        <v>475</v>
      </c>
      <c r="L104" s="78"/>
      <c r="M104" s="100"/>
      <c r="N104" s="100"/>
      <c r="O104" s="23"/>
      <c r="P104" s="23"/>
    </row>
    <row r="105" spans="1:16">
      <c r="A105" s="30" t="s">
        <v>471</v>
      </c>
      <c r="B105" s="82">
        <v>0</v>
      </c>
      <c r="C105" s="52">
        <v>1</v>
      </c>
      <c r="D105" s="31">
        <f>B105</f>
        <v>0</v>
      </c>
      <c r="E105" s="64">
        <f>(1-C105)*100</f>
        <v>0</v>
      </c>
      <c r="F105" s="23"/>
      <c r="G105" s="33" t="s">
        <v>468</v>
      </c>
      <c r="H105" s="34" t="s">
        <v>476</v>
      </c>
      <c r="I105" s="35" t="s">
        <v>477</v>
      </c>
      <c r="J105" s="36" t="s">
        <v>478</v>
      </c>
      <c r="K105" s="37"/>
      <c r="L105" s="78"/>
      <c r="M105" s="78"/>
      <c r="N105" s="79"/>
      <c r="O105" s="23"/>
      <c r="P105" s="23"/>
    </row>
    <row r="106" spans="1:16">
      <c r="A106" s="96" t="s">
        <v>501</v>
      </c>
      <c r="B106" s="38">
        <v>10</v>
      </c>
      <c r="C106" s="8">
        <v>0.89542871512146005</v>
      </c>
      <c r="D106" s="31">
        <f>B106</f>
        <v>10</v>
      </c>
      <c r="E106" s="32">
        <f>(1-C106)*100</f>
        <v>10.457128487853995</v>
      </c>
      <c r="F106" s="23"/>
      <c r="G106" s="38">
        <v>10</v>
      </c>
      <c r="H106" s="39">
        <f>G106*10^(-6)</f>
        <v>9.9999999999999991E-6</v>
      </c>
      <c r="I106" s="40">
        <f>LOG10(H106)</f>
        <v>-5</v>
      </c>
      <c r="J106" s="71">
        <v>10.457128487853995</v>
      </c>
      <c r="K106" s="41">
        <f>LOG10(J106/(100-J106))</f>
        <v>-0.93261857320088093</v>
      </c>
      <c r="L106" s="79"/>
      <c r="M106" s="79"/>
      <c r="N106" s="79"/>
      <c r="O106" s="23"/>
      <c r="P106" s="23"/>
    </row>
    <row r="107" spans="1:16">
      <c r="A107" s="96"/>
      <c r="B107" s="38">
        <v>20</v>
      </c>
      <c r="C107" s="8">
        <v>0.84946919711386304</v>
      </c>
      <c r="D107" s="31">
        <f t="shared" ref="D107:D109" si="17">B107</f>
        <v>20</v>
      </c>
      <c r="E107" s="32">
        <f t="shared" ref="E107:E109" si="18">(1-C107)*100</f>
        <v>15.053080288613696</v>
      </c>
      <c r="F107" s="23"/>
      <c r="G107" s="38">
        <v>20</v>
      </c>
      <c r="H107" s="39">
        <f>G107*10^(-6)</f>
        <v>1.9999999999999998E-5</v>
      </c>
      <c r="I107" s="40">
        <f>LOG10(H107)</f>
        <v>-4.6989700043360187</v>
      </c>
      <c r="J107" s="71">
        <v>15.053080288613696</v>
      </c>
      <c r="K107" s="41">
        <f>LOG10(J107/(100-J107))</f>
        <v>-0.75152225735939859</v>
      </c>
      <c r="L107" s="79"/>
      <c r="M107" s="79"/>
      <c r="N107" s="79"/>
      <c r="O107" s="23"/>
      <c r="P107" s="23"/>
    </row>
    <row r="108" spans="1:16">
      <c r="A108" s="96"/>
      <c r="B108" s="38">
        <v>40</v>
      </c>
      <c r="C108" s="8">
        <v>0.73682322389253407</v>
      </c>
      <c r="D108" s="31">
        <f t="shared" si="17"/>
        <v>40</v>
      </c>
      <c r="E108" s="32">
        <f t="shared" si="18"/>
        <v>26.317677610746593</v>
      </c>
      <c r="F108" s="23"/>
      <c r="G108" s="38">
        <v>40</v>
      </c>
      <c r="H108" s="39">
        <f>G108*10^(-6)</f>
        <v>3.9999999999999996E-5</v>
      </c>
      <c r="I108" s="40">
        <f>LOG10(H108)</f>
        <v>-4.3979400086720375</v>
      </c>
      <c r="J108" s="71">
        <v>26.317677610746593</v>
      </c>
      <c r="K108" s="41">
        <f>LOG10(J108/(100-J108))</f>
        <v>-0.44711574335885251</v>
      </c>
      <c r="L108" s="58"/>
      <c r="M108" s="58"/>
      <c r="N108" s="58"/>
      <c r="O108" s="23"/>
      <c r="P108" s="23"/>
    </row>
    <row r="109" spans="1:16" ht="19" thickBot="1">
      <c r="A109" s="97"/>
      <c r="B109" s="42">
        <v>80</v>
      </c>
      <c r="C109" s="43">
        <v>0.52503878248797109</v>
      </c>
      <c r="D109" s="44">
        <f t="shared" si="17"/>
        <v>80</v>
      </c>
      <c r="E109" s="45">
        <f t="shared" si="18"/>
        <v>47.496121751202892</v>
      </c>
      <c r="F109" s="23"/>
      <c r="G109" s="42">
        <v>80</v>
      </c>
      <c r="H109" s="46">
        <f>G109*10^(-6)</f>
        <v>7.9999999999999993E-5</v>
      </c>
      <c r="I109" s="47">
        <f>LOG10(H109)</f>
        <v>-4.0969100130080562</v>
      </c>
      <c r="J109" s="72">
        <v>47.496121751202892</v>
      </c>
      <c r="K109" s="48">
        <f>LOG10(J109/(100-J109))</f>
        <v>-4.3533234978241804E-2</v>
      </c>
      <c r="L109" s="58"/>
      <c r="M109" s="58"/>
      <c r="N109" s="58"/>
      <c r="O109" s="49" t="s">
        <v>479</v>
      </c>
      <c r="P109" s="50">
        <f>CORREL(K106:K109,I106:I109)</f>
        <v>0.98624269716561275</v>
      </c>
    </row>
    <row r="110" spans="1:16">
      <c r="A110" s="23"/>
      <c r="B110" s="51"/>
      <c r="C110" s="52"/>
      <c r="D110" s="53"/>
      <c r="E110" s="54"/>
      <c r="F110" s="23"/>
      <c r="G110" s="55"/>
      <c r="H110" s="23"/>
      <c r="I110" s="23"/>
      <c r="J110" s="69"/>
      <c r="K110" s="69"/>
      <c r="L110" s="58"/>
      <c r="M110" s="58"/>
      <c r="N110" s="58"/>
      <c r="O110" s="23"/>
      <c r="P110" s="23"/>
    </row>
    <row r="111" spans="1:16">
      <c r="A111" s="23"/>
      <c r="B111" s="51"/>
      <c r="C111" s="52"/>
      <c r="D111" s="56"/>
      <c r="E111" s="54"/>
      <c r="F111" s="23"/>
      <c r="G111" s="23"/>
      <c r="H111" s="23"/>
      <c r="I111" s="23"/>
      <c r="J111" s="69"/>
      <c r="K111" s="69"/>
      <c r="L111" s="58"/>
      <c r="M111" s="58"/>
      <c r="N111" s="58"/>
      <c r="O111" s="23"/>
      <c r="P111" s="23"/>
    </row>
    <row r="112" spans="1:16">
      <c r="A112" s="23"/>
      <c r="F112" s="23"/>
      <c r="G112" s="23"/>
      <c r="H112" s="23"/>
      <c r="I112" s="23"/>
      <c r="J112" s="70" t="s">
        <v>480</v>
      </c>
      <c r="K112" s="70">
        <f>SLOPE(K106:K109,I106:I109)</f>
        <v>0.98716492425077873</v>
      </c>
      <c r="L112" s="80" t="s">
        <v>481</v>
      </c>
      <c r="M112" s="80">
        <f>10^(6-(INTERCEPT(K106:K109,I106:I109))/K112)</f>
        <v>100.53367918772796</v>
      </c>
      <c r="N112" s="80" t="s">
        <v>482</v>
      </c>
      <c r="O112" s="29"/>
      <c r="P112" s="57"/>
    </row>
    <row r="113" spans="1:16">
      <c r="M113" s="16" t="s">
        <v>521</v>
      </c>
    </row>
    <row r="115" spans="1:16">
      <c r="A115" s="23"/>
      <c r="B115" s="51"/>
      <c r="C115" s="58"/>
      <c r="D115" s="59"/>
      <c r="E115" s="60"/>
      <c r="F115" s="23"/>
      <c r="G115" s="23"/>
      <c r="H115" s="23"/>
      <c r="I115" s="23"/>
      <c r="J115" s="69"/>
      <c r="K115" s="69"/>
      <c r="L115" s="58"/>
      <c r="M115" s="58"/>
    </row>
    <row r="116" spans="1:16" ht="19" thickBot="1">
      <c r="A116" s="23"/>
      <c r="B116" s="51"/>
      <c r="C116" s="58"/>
      <c r="D116" s="59"/>
      <c r="E116" s="60"/>
      <c r="F116" s="23"/>
      <c r="G116" s="23"/>
      <c r="H116" s="23"/>
      <c r="I116" s="23"/>
      <c r="J116" s="69"/>
      <c r="K116" s="69"/>
      <c r="L116" s="58"/>
      <c r="M116" s="58"/>
    </row>
    <row r="117" spans="1:16" ht="19" thickBot="1">
      <c r="A117" s="24"/>
      <c r="B117" s="81" t="s">
        <v>468</v>
      </c>
      <c r="C117" s="61" t="s">
        <v>469</v>
      </c>
      <c r="D117" s="62" t="s">
        <v>468</v>
      </c>
      <c r="E117" s="63" t="s">
        <v>470</v>
      </c>
      <c r="F117" s="23"/>
      <c r="G117" s="98" t="s">
        <v>472</v>
      </c>
      <c r="H117" s="99"/>
      <c r="I117" s="26" t="s">
        <v>473</v>
      </c>
      <c r="J117" s="27" t="s">
        <v>474</v>
      </c>
      <c r="K117" s="28" t="s">
        <v>475</v>
      </c>
      <c r="L117" s="78"/>
      <c r="M117" s="100"/>
      <c r="N117" s="100"/>
      <c r="O117" s="23"/>
      <c r="P117" s="23"/>
    </row>
    <row r="118" spans="1:16">
      <c r="A118" s="30" t="s">
        <v>471</v>
      </c>
      <c r="B118" s="82">
        <v>0</v>
      </c>
      <c r="C118" s="52">
        <v>1</v>
      </c>
      <c r="D118" s="31">
        <f>B118</f>
        <v>0</v>
      </c>
      <c r="E118" s="64">
        <f>(1-C118)*100</f>
        <v>0</v>
      </c>
      <c r="F118" s="23"/>
      <c r="G118" s="33" t="s">
        <v>468</v>
      </c>
      <c r="H118" s="34" t="s">
        <v>476</v>
      </c>
      <c r="I118" s="35" t="s">
        <v>477</v>
      </c>
      <c r="J118" s="36" t="s">
        <v>478</v>
      </c>
      <c r="K118" s="37"/>
      <c r="L118" s="78"/>
      <c r="M118" s="78"/>
      <c r="N118" s="79"/>
      <c r="O118" s="23"/>
      <c r="P118" s="23"/>
    </row>
    <row r="119" spans="1:16">
      <c r="A119" s="96" t="s">
        <v>497</v>
      </c>
      <c r="B119" s="38">
        <v>10</v>
      </c>
      <c r="C119" s="8">
        <v>0.87743873893412661</v>
      </c>
      <c r="D119" s="31">
        <f>B119</f>
        <v>10</v>
      </c>
      <c r="E119" s="32">
        <f>(1-C119)*100</f>
        <v>12.25612610658734</v>
      </c>
      <c r="F119" s="23"/>
      <c r="G119" s="38">
        <v>10</v>
      </c>
      <c r="H119" s="39">
        <f>G119*10^(-6)</f>
        <v>9.9999999999999991E-6</v>
      </c>
      <c r="I119" s="40">
        <f>LOG10(H119)</f>
        <v>-5</v>
      </c>
      <c r="J119" s="71">
        <v>12.25612610658734</v>
      </c>
      <c r="K119" s="41">
        <f>LOG10(J119/(100-J119))</f>
        <v>-0.85486358371583104</v>
      </c>
      <c r="L119" s="79"/>
      <c r="M119" s="79"/>
      <c r="N119" s="79"/>
      <c r="O119" s="23"/>
      <c r="P119" s="23"/>
    </row>
    <row r="120" spans="1:16">
      <c r="A120" s="96"/>
      <c r="B120" s="38">
        <v>20</v>
      </c>
      <c r="C120" s="8">
        <v>0.85395919719105151</v>
      </c>
      <c r="D120" s="31">
        <f t="shared" ref="D120:D122" si="19">B120</f>
        <v>20</v>
      </c>
      <c r="E120" s="32">
        <f t="shared" ref="E120:E122" si="20">(1-C120)*100</f>
        <v>14.604080280894848</v>
      </c>
      <c r="F120" s="23"/>
      <c r="G120" s="38">
        <v>20</v>
      </c>
      <c r="H120" s="39">
        <f>G120*10^(-6)</f>
        <v>1.9999999999999998E-5</v>
      </c>
      <c r="I120" s="40">
        <f>LOG10(H120)</f>
        <v>-4.6989700043360187</v>
      </c>
      <c r="J120" s="71">
        <v>14.604080280894848</v>
      </c>
      <c r="K120" s="41">
        <f>LOG10(J120/(100-J120))</f>
        <v>-0.76696290860127703</v>
      </c>
      <c r="L120" s="79"/>
      <c r="M120" s="79"/>
      <c r="N120" s="79"/>
      <c r="O120" s="23"/>
      <c r="P120" s="23"/>
    </row>
    <row r="121" spans="1:16">
      <c r="A121" s="96"/>
      <c r="B121" s="38">
        <v>40</v>
      </c>
      <c r="C121" s="8">
        <v>0.62097348995169876</v>
      </c>
      <c r="D121" s="31">
        <f t="shared" si="19"/>
        <v>40</v>
      </c>
      <c r="E121" s="32">
        <f t="shared" si="20"/>
        <v>37.902651004830126</v>
      </c>
      <c r="F121" s="23"/>
      <c r="G121" s="38">
        <v>40</v>
      </c>
      <c r="H121" s="39">
        <f>G121*10^(-6)</f>
        <v>3.9999999999999996E-5</v>
      </c>
      <c r="I121" s="40">
        <f>LOG10(H121)</f>
        <v>-4.3979400086720375</v>
      </c>
      <c r="J121" s="71">
        <v>37.902651004830126</v>
      </c>
      <c r="K121" s="41">
        <f>LOG10(J121/(100-J121))</f>
        <v>-0.21440347340144641</v>
      </c>
      <c r="L121" s="58"/>
      <c r="M121" s="58"/>
      <c r="N121" s="58"/>
      <c r="O121" s="23"/>
      <c r="P121" s="23"/>
    </row>
    <row r="122" spans="1:16" ht="19" thickBot="1">
      <c r="A122" s="97"/>
      <c r="B122" s="42">
        <v>80</v>
      </c>
      <c r="C122" s="43">
        <v>0.38562555822731648</v>
      </c>
      <c r="D122" s="44">
        <f t="shared" si="19"/>
        <v>80</v>
      </c>
      <c r="E122" s="45">
        <f t="shared" si="20"/>
        <v>61.437444177268354</v>
      </c>
      <c r="F122" s="23"/>
      <c r="G122" s="42">
        <v>80</v>
      </c>
      <c r="H122" s="46">
        <f>G122*10^(-6)</f>
        <v>7.9999999999999993E-5</v>
      </c>
      <c r="I122" s="47">
        <f>LOG10(H122)</f>
        <v>-4.0969100130080562</v>
      </c>
      <c r="J122" s="72">
        <v>61.437444177268354</v>
      </c>
      <c r="K122" s="48">
        <f>LOG10(J122/(100-J122))</f>
        <v>0.20226733051400167</v>
      </c>
      <c r="L122" s="58"/>
      <c r="M122" s="58"/>
      <c r="N122" s="58"/>
      <c r="O122" s="49" t="s">
        <v>479</v>
      </c>
      <c r="P122" s="50">
        <f>CORREL(K119:K122,I119:I122)</f>
        <v>0.96901307773111112</v>
      </c>
    </row>
    <row r="123" spans="1:16">
      <c r="A123" s="23"/>
      <c r="B123" s="51"/>
      <c r="C123" s="52"/>
      <c r="D123" s="53"/>
      <c r="E123" s="54"/>
      <c r="F123" s="23"/>
      <c r="G123" s="55"/>
      <c r="H123" s="23"/>
      <c r="I123" s="23"/>
      <c r="J123" s="69"/>
      <c r="K123" s="69"/>
      <c r="L123" s="58"/>
      <c r="M123" s="58"/>
      <c r="N123" s="58"/>
      <c r="O123" s="23"/>
      <c r="P123" s="23"/>
    </row>
    <row r="124" spans="1:16">
      <c r="A124" s="23"/>
      <c r="B124" s="51"/>
      <c r="C124" s="52"/>
      <c r="D124" s="56"/>
      <c r="E124" s="54"/>
      <c r="F124" s="23"/>
      <c r="G124" s="23"/>
      <c r="H124" s="23"/>
      <c r="I124" s="23"/>
      <c r="J124" s="69"/>
      <c r="K124" s="69"/>
      <c r="L124" s="58"/>
      <c r="M124" s="58"/>
      <c r="N124" s="58"/>
      <c r="O124" s="23"/>
      <c r="P124" s="23"/>
    </row>
    <row r="125" spans="1:16">
      <c r="A125" s="23"/>
      <c r="F125" s="23"/>
      <c r="G125" s="23"/>
      <c r="H125" s="23"/>
      <c r="I125" s="23"/>
      <c r="J125" s="70" t="s">
        <v>480</v>
      </c>
      <c r="K125" s="70">
        <f>SLOPE(K119:K122,I119:I122)</f>
        <v>1.2370701363747538</v>
      </c>
      <c r="L125" s="80" t="s">
        <v>481</v>
      </c>
      <c r="M125" s="80">
        <f>10^(6-(INTERCEPT(K119:K122,I119:I122))/K125)</f>
        <v>60.499691173819045</v>
      </c>
      <c r="N125" s="80" t="s">
        <v>482</v>
      </c>
      <c r="O125" s="29"/>
      <c r="P125" s="57"/>
    </row>
    <row r="126" spans="1:16">
      <c r="A126" s="23"/>
      <c r="B126" s="51"/>
      <c r="C126" s="58"/>
      <c r="D126" s="59"/>
      <c r="E126" s="60"/>
      <c r="F126" s="23"/>
      <c r="G126" s="23"/>
      <c r="H126" s="23"/>
      <c r="I126" s="23"/>
      <c r="J126" s="69"/>
      <c r="K126" s="69"/>
      <c r="L126" s="58"/>
    </row>
    <row r="127" spans="1:16" ht="19" thickBot="1">
      <c r="A127" s="23"/>
      <c r="B127" s="51"/>
      <c r="C127" s="58"/>
      <c r="D127" s="59"/>
      <c r="E127" s="60"/>
      <c r="F127" s="23"/>
      <c r="G127" s="23"/>
      <c r="H127" s="23"/>
      <c r="I127" s="23"/>
      <c r="J127" s="69"/>
      <c r="K127" s="69"/>
      <c r="L127" s="58"/>
    </row>
    <row r="128" spans="1:16" ht="19" thickBot="1">
      <c r="A128" s="24"/>
      <c r="B128" s="81" t="s">
        <v>468</v>
      </c>
      <c r="C128" s="61" t="s">
        <v>469</v>
      </c>
      <c r="D128" s="62" t="s">
        <v>468</v>
      </c>
      <c r="E128" s="63" t="s">
        <v>470</v>
      </c>
      <c r="F128" s="23"/>
      <c r="G128" s="98" t="s">
        <v>472</v>
      </c>
      <c r="H128" s="99"/>
      <c r="I128" s="26" t="s">
        <v>473</v>
      </c>
      <c r="J128" s="27" t="s">
        <v>474</v>
      </c>
      <c r="K128" s="28" t="s">
        <v>475</v>
      </c>
      <c r="L128" s="78"/>
      <c r="M128" s="100"/>
      <c r="N128" s="100"/>
      <c r="O128" s="23"/>
      <c r="P128" s="23"/>
    </row>
    <row r="129" spans="1:16">
      <c r="A129" s="30" t="s">
        <v>471</v>
      </c>
      <c r="B129" s="82">
        <v>0</v>
      </c>
      <c r="C129" s="52">
        <v>1</v>
      </c>
      <c r="D129" s="31">
        <f>B129</f>
        <v>0</v>
      </c>
      <c r="E129" s="64">
        <f>(1-C129)*100</f>
        <v>0</v>
      </c>
      <c r="F129" s="23"/>
      <c r="G129" s="33" t="s">
        <v>468</v>
      </c>
      <c r="H129" s="34" t="s">
        <v>476</v>
      </c>
      <c r="I129" s="35" t="s">
        <v>477</v>
      </c>
      <c r="J129" s="36" t="s">
        <v>478</v>
      </c>
      <c r="K129" s="37"/>
      <c r="L129" s="78"/>
      <c r="M129" s="78"/>
      <c r="N129" s="79"/>
      <c r="O129" s="23"/>
      <c r="P129" s="23"/>
    </row>
    <row r="130" spans="1:16">
      <c r="A130" s="96" t="s">
        <v>498</v>
      </c>
      <c r="B130" s="38">
        <v>10</v>
      </c>
      <c r="C130" s="8">
        <v>0.62711847544412358</v>
      </c>
      <c r="D130" s="31">
        <f>B130</f>
        <v>10</v>
      </c>
      <c r="E130" s="32">
        <f>(1-C130)*100</f>
        <v>37.288152455587642</v>
      </c>
      <c r="F130" s="23"/>
      <c r="G130" s="38">
        <v>10</v>
      </c>
      <c r="H130" s="39">
        <f>G130*10^(-6)</f>
        <v>9.9999999999999991E-6</v>
      </c>
      <c r="I130" s="40">
        <f>LOG10(H130)</f>
        <v>-5</v>
      </c>
      <c r="J130" s="71">
        <v>37.288152455587642</v>
      </c>
      <c r="K130" s="41">
        <f>LOG10(J130/(100-J130))</f>
        <v>-0.22577873007314272</v>
      </c>
      <c r="L130" s="79"/>
      <c r="M130" s="79"/>
      <c r="N130" s="79"/>
      <c r="O130" s="23"/>
      <c r="P130" s="23"/>
    </row>
    <row r="131" spans="1:16">
      <c r="A131" s="96"/>
      <c r="B131" s="38">
        <v>20</v>
      </c>
      <c r="C131" s="8">
        <v>0.62389234948075456</v>
      </c>
      <c r="D131" s="31">
        <f t="shared" ref="D131:D133" si="21">B131</f>
        <v>20</v>
      </c>
      <c r="E131" s="32">
        <f t="shared" ref="E131:E133" si="22">(1-C131)*100</f>
        <v>37.610765051924545</v>
      </c>
      <c r="F131" s="23"/>
      <c r="G131" s="38">
        <v>20</v>
      </c>
      <c r="H131" s="39">
        <f>G131*10^(-6)</f>
        <v>1.9999999999999998E-5</v>
      </c>
      <c r="I131" s="40">
        <f>LOG10(H131)</f>
        <v>-4.6989700043360187</v>
      </c>
      <c r="J131" s="71">
        <v>37.610765051924545</v>
      </c>
      <c r="K131" s="41">
        <f>LOG10(J131/(100-J131))</f>
        <v>-0.21979749247217228</v>
      </c>
      <c r="L131" s="79"/>
      <c r="M131" s="79"/>
      <c r="N131" s="79"/>
      <c r="O131" s="23"/>
      <c r="P131" s="23"/>
    </row>
    <row r="132" spans="1:16">
      <c r="A132" s="96"/>
      <c r="B132" s="38">
        <v>40</v>
      </c>
      <c r="C132" s="8">
        <v>0.42190312458867824</v>
      </c>
      <c r="D132" s="31">
        <f t="shared" si="21"/>
        <v>40</v>
      </c>
      <c r="E132" s="32">
        <f t="shared" si="22"/>
        <v>57.809687541132185</v>
      </c>
      <c r="F132" s="23"/>
      <c r="G132" s="38">
        <v>40</v>
      </c>
      <c r="H132" s="39">
        <f>G132*10^(-6)</f>
        <v>3.9999999999999996E-5</v>
      </c>
      <c r="I132" s="40">
        <f>LOG10(H132)</f>
        <v>-4.3979400086720375</v>
      </c>
      <c r="J132" s="71">
        <v>57.809687541132185</v>
      </c>
      <c r="K132" s="41">
        <f>LOG10(J132/(100-J132))</f>
        <v>0.13678788028641362</v>
      </c>
      <c r="L132" s="58"/>
      <c r="M132" s="58"/>
      <c r="N132" s="58"/>
      <c r="O132" s="23"/>
      <c r="P132" s="23"/>
    </row>
    <row r="133" spans="1:16" ht="19" thickBot="1">
      <c r="A133" s="97"/>
      <c r="B133" s="42">
        <v>80</v>
      </c>
      <c r="C133" s="43">
        <v>0.2684238313501115</v>
      </c>
      <c r="D133" s="44">
        <f t="shared" si="21"/>
        <v>80</v>
      </c>
      <c r="E133" s="45">
        <f t="shared" si="22"/>
        <v>73.157616864988853</v>
      </c>
      <c r="F133" s="23"/>
      <c r="G133" s="42">
        <v>80</v>
      </c>
      <c r="H133" s="46">
        <f>G133*10^(-6)</f>
        <v>7.9999999999999993E-5</v>
      </c>
      <c r="I133" s="47">
        <f>LOG10(H133)</f>
        <v>-4.0969100130080562</v>
      </c>
      <c r="J133" s="72">
        <v>73.157616864988853</v>
      </c>
      <c r="K133" s="48">
        <f>LOG10(J133/(100-J133))</f>
        <v>0.43543847876301855</v>
      </c>
      <c r="L133" s="58"/>
      <c r="M133" s="58"/>
      <c r="N133" s="58"/>
      <c r="O133" s="49" t="s">
        <v>479</v>
      </c>
      <c r="P133" s="50">
        <f>CORREL(K130:K133,I130:I133)</f>
        <v>0.94972504911934108</v>
      </c>
    </row>
    <row r="134" spans="1:16">
      <c r="A134" s="23"/>
      <c r="B134" s="51"/>
      <c r="C134" s="52"/>
      <c r="D134" s="53"/>
      <c r="E134" s="54"/>
      <c r="F134" s="23"/>
      <c r="G134" s="55"/>
      <c r="H134" s="23"/>
      <c r="I134" s="23"/>
      <c r="J134" s="69"/>
      <c r="K134" s="69"/>
      <c r="L134" s="58"/>
      <c r="M134" s="58"/>
      <c r="N134" s="58"/>
      <c r="O134" s="23"/>
      <c r="P134" s="23"/>
    </row>
    <row r="135" spans="1:16">
      <c r="A135" s="23"/>
      <c r="B135" s="51"/>
      <c r="C135" s="52"/>
      <c r="D135" s="56"/>
      <c r="E135" s="54"/>
      <c r="F135" s="23"/>
      <c r="G135" s="23"/>
      <c r="H135" s="23"/>
      <c r="I135" s="23"/>
      <c r="J135" s="69"/>
      <c r="K135" s="69"/>
      <c r="L135" s="58"/>
      <c r="M135" s="58"/>
      <c r="N135" s="58"/>
      <c r="O135" s="23"/>
      <c r="P135" s="23"/>
    </row>
    <row r="136" spans="1:16">
      <c r="A136" s="23"/>
      <c r="F136" s="23"/>
      <c r="G136" s="23"/>
      <c r="H136" s="23"/>
      <c r="I136" s="23"/>
      <c r="J136" s="70" t="s">
        <v>480</v>
      </c>
      <c r="K136" s="70">
        <f>SLOPE(K130:K133,I130:I133)</f>
        <v>0.77740990365601725</v>
      </c>
      <c r="L136" s="80" t="s">
        <v>481</v>
      </c>
      <c r="M136" s="80">
        <f>10^(6-(INTERCEPT(K130:K133,I130:I133))/K136)</f>
        <v>25.752343545822651</v>
      </c>
      <c r="N136" s="80" t="s">
        <v>482</v>
      </c>
      <c r="O136" s="29"/>
      <c r="P136" s="57"/>
    </row>
    <row r="139" spans="1:16">
      <c r="A139" s="23"/>
      <c r="B139" s="51"/>
      <c r="C139" s="58"/>
      <c r="D139" s="59"/>
      <c r="E139" s="60"/>
      <c r="F139" s="23"/>
      <c r="G139" s="23"/>
      <c r="H139" s="23"/>
      <c r="I139" s="23"/>
      <c r="J139" s="69"/>
      <c r="K139" s="69"/>
      <c r="L139" s="58"/>
      <c r="M139" s="58"/>
    </row>
    <row r="140" spans="1:16" ht="19" thickBot="1">
      <c r="A140" s="23"/>
      <c r="B140" s="51"/>
      <c r="C140" s="58"/>
      <c r="D140" s="59"/>
      <c r="E140" s="60"/>
      <c r="F140" s="23"/>
      <c r="G140" s="23"/>
      <c r="H140" s="23"/>
      <c r="I140" s="23"/>
      <c r="J140" s="69"/>
      <c r="K140" s="69"/>
      <c r="L140" s="58"/>
      <c r="M140" s="58"/>
    </row>
    <row r="141" spans="1:16" ht="19" thickBot="1">
      <c r="A141" s="77"/>
      <c r="B141" s="81" t="s">
        <v>468</v>
      </c>
      <c r="C141" s="61" t="s">
        <v>469</v>
      </c>
      <c r="D141" s="62" t="s">
        <v>468</v>
      </c>
      <c r="E141" s="63" t="s">
        <v>470</v>
      </c>
      <c r="F141" s="23"/>
      <c r="G141" s="98" t="s">
        <v>472</v>
      </c>
      <c r="H141" s="99"/>
      <c r="I141" s="26" t="s">
        <v>473</v>
      </c>
      <c r="J141" s="27" t="s">
        <v>474</v>
      </c>
      <c r="K141" s="28" t="s">
        <v>475</v>
      </c>
      <c r="L141" s="78"/>
      <c r="M141" s="100"/>
      <c r="N141" s="100"/>
      <c r="O141" s="23"/>
      <c r="P141" s="23"/>
    </row>
    <row r="142" spans="1:16">
      <c r="A142" s="30" t="s">
        <v>471</v>
      </c>
      <c r="B142" s="83">
        <v>0</v>
      </c>
      <c r="C142" s="65">
        <v>1</v>
      </c>
      <c r="D142" s="66">
        <f>B142</f>
        <v>0</v>
      </c>
      <c r="E142" s="25">
        <f>(1-C142)*100</f>
        <v>0</v>
      </c>
      <c r="F142" s="23"/>
      <c r="G142" s="33" t="s">
        <v>468</v>
      </c>
      <c r="H142" s="34" t="s">
        <v>476</v>
      </c>
      <c r="I142" s="35" t="s">
        <v>477</v>
      </c>
      <c r="J142" s="36" t="s">
        <v>478</v>
      </c>
      <c r="K142" s="37"/>
      <c r="L142" s="78"/>
      <c r="M142" s="78"/>
      <c r="N142" s="79"/>
      <c r="O142" s="23"/>
      <c r="P142" s="23"/>
    </row>
    <row r="143" spans="1:16">
      <c r="A143" s="96" t="s">
        <v>499</v>
      </c>
      <c r="B143" s="38">
        <v>10</v>
      </c>
      <c r="C143" s="8">
        <v>0.72670210020997283</v>
      </c>
      <c r="D143" s="31">
        <f>B143</f>
        <v>10</v>
      </c>
      <c r="E143" s="32">
        <f>(1-C143)*100</f>
        <v>27.329789979002715</v>
      </c>
      <c r="F143" s="23"/>
      <c r="G143" s="38">
        <v>10</v>
      </c>
      <c r="H143" s="39">
        <f>G143*10^(-6)</f>
        <v>9.9999999999999991E-6</v>
      </c>
      <c r="I143" s="40">
        <f>LOG10(H143)</f>
        <v>-5</v>
      </c>
      <c r="J143" s="71">
        <v>27.329789979002715</v>
      </c>
      <c r="K143" s="41">
        <f>LOG10(J143/(100-J143))</f>
        <v>-0.42472012104408208</v>
      </c>
      <c r="L143" s="79"/>
      <c r="M143" s="79"/>
      <c r="N143" s="79"/>
      <c r="O143" s="23"/>
      <c r="P143" s="23"/>
    </row>
    <row r="144" spans="1:16">
      <c r="A144" s="96"/>
      <c r="B144" s="38">
        <v>20</v>
      </c>
      <c r="C144" s="8">
        <v>0.58897643771321295</v>
      </c>
      <c r="D144" s="31">
        <f t="shared" ref="D144:D146" si="23">B144</f>
        <v>20</v>
      </c>
      <c r="E144" s="32">
        <f t="shared" ref="E144:E146" si="24">(1-C144)*100</f>
        <v>41.102356228678701</v>
      </c>
      <c r="F144" s="23"/>
      <c r="G144" s="38">
        <v>20</v>
      </c>
      <c r="H144" s="39">
        <f>G144*10^(-6)</f>
        <v>1.9999999999999998E-5</v>
      </c>
      <c r="I144" s="40">
        <f>LOG10(H144)</f>
        <v>-4.6989700043360187</v>
      </c>
      <c r="J144" s="71">
        <v>41.102356228678701</v>
      </c>
      <c r="K144" s="41">
        <f>LOG10(J144/(100-J144))</f>
        <v>-0.15623120207177374</v>
      </c>
      <c r="L144" s="79"/>
      <c r="M144" s="79"/>
      <c r="N144" s="79"/>
      <c r="O144" s="23"/>
      <c r="P144" s="23"/>
    </row>
    <row r="145" spans="1:16">
      <c r="A145" s="96"/>
      <c r="B145" s="38">
        <v>40</v>
      </c>
      <c r="C145" s="8">
        <v>0.30823748198430584</v>
      </c>
      <c r="D145" s="31">
        <f t="shared" si="23"/>
        <v>40</v>
      </c>
      <c r="E145" s="32">
        <f t="shared" si="24"/>
        <v>69.176251801569407</v>
      </c>
      <c r="F145" s="23"/>
      <c r="G145" s="38">
        <v>40</v>
      </c>
      <c r="H145" s="39">
        <f>G145*10^(-6)</f>
        <v>3.9999999999999996E-5</v>
      </c>
      <c r="I145" s="40">
        <f>LOG10(H145)</f>
        <v>-4.3979400086720375</v>
      </c>
      <c r="J145" s="71">
        <v>69.176251801569407</v>
      </c>
      <c r="K145" s="41">
        <f>LOG10(J145/(100-J145))</f>
        <v>0.3510715785680229</v>
      </c>
      <c r="L145" s="58"/>
      <c r="M145" s="58"/>
      <c r="N145" s="58"/>
      <c r="O145" s="23"/>
      <c r="P145" s="23"/>
    </row>
    <row r="146" spans="1:16" ht="19" thickBot="1">
      <c r="A146" s="97"/>
      <c r="B146" s="42">
        <v>80</v>
      </c>
      <c r="C146" s="43">
        <v>0.25528549085203972</v>
      </c>
      <c r="D146" s="44">
        <f t="shared" si="23"/>
        <v>80</v>
      </c>
      <c r="E146" s="45">
        <f t="shared" si="24"/>
        <v>74.471450914796037</v>
      </c>
      <c r="F146" s="23"/>
      <c r="G146" s="42">
        <v>80</v>
      </c>
      <c r="H146" s="46">
        <f>G146*10^(-6)</f>
        <v>7.9999999999999993E-5</v>
      </c>
      <c r="I146" s="47">
        <f>LOG10(H146)</f>
        <v>-4.0969100130080562</v>
      </c>
      <c r="J146" s="72">
        <v>74.471450914796037</v>
      </c>
      <c r="K146" s="48">
        <f>LOG10(J146/(100-J146))</f>
        <v>0.46496368282866279</v>
      </c>
      <c r="L146" s="58"/>
      <c r="M146" s="58"/>
      <c r="N146" s="58"/>
      <c r="O146" s="49" t="s">
        <v>479</v>
      </c>
      <c r="P146" s="50">
        <f>CORREL(K143:K146,I143:I146)</f>
        <v>0.97522150736643975</v>
      </c>
    </row>
    <row r="147" spans="1:16">
      <c r="A147" s="23"/>
      <c r="B147" s="51"/>
      <c r="C147" s="52"/>
      <c r="D147" s="53"/>
      <c r="E147" s="54"/>
      <c r="F147" s="23"/>
      <c r="G147" s="55"/>
      <c r="H147" s="23"/>
      <c r="I147" s="23"/>
      <c r="J147" s="69"/>
      <c r="K147" s="69"/>
      <c r="L147" s="58"/>
      <c r="M147" s="58"/>
      <c r="N147" s="58"/>
      <c r="O147" s="23"/>
      <c r="P147" s="23"/>
    </row>
    <row r="148" spans="1:16">
      <c r="A148" s="23"/>
      <c r="B148" s="51"/>
      <c r="C148" s="52"/>
      <c r="D148" s="56"/>
      <c r="E148" s="54"/>
      <c r="F148" s="23"/>
      <c r="G148" s="23"/>
      <c r="H148" s="23"/>
      <c r="I148" s="23"/>
      <c r="J148" s="69"/>
      <c r="K148" s="69"/>
      <c r="L148" s="58"/>
      <c r="M148" s="58"/>
      <c r="N148" s="58"/>
      <c r="O148" s="23"/>
      <c r="P148" s="23"/>
    </row>
    <row r="149" spans="1:16">
      <c r="A149" s="23"/>
      <c r="F149" s="23"/>
      <c r="G149" s="23"/>
      <c r="H149" s="23"/>
      <c r="I149" s="23"/>
      <c r="J149" s="70" t="s">
        <v>480</v>
      </c>
      <c r="K149" s="70">
        <f>SLOPE(K143:K146,I143:I146)</f>
        <v>1.0551620230575207</v>
      </c>
      <c r="L149" s="80" t="s">
        <v>481</v>
      </c>
      <c r="M149" s="80">
        <f>10^(6-(INTERCEPT(K143:K146,I143:I146))/K149)</f>
        <v>24.879775263347799</v>
      </c>
      <c r="N149" s="80" t="s">
        <v>482</v>
      </c>
      <c r="O149" s="29"/>
      <c r="P149" s="57"/>
    </row>
    <row r="150" spans="1:16">
      <c r="A150" s="23"/>
      <c r="B150" s="51"/>
      <c r="C150" s="58"/>
      <c r="D150" s="59"/>
      <c r="E150" s="60"/>
      <c r="F150" s="23"/>
      <c r="G150" s="23"/>
      <c r="H150" s="23"/>
      <c r="I150" s="23"/>
      <c r="J150" s="69"/>
      <c r="K150" s="69"/>
      <c r="L150" s="58"/>
      <c r="M150" s="58"/>
    </row>
    <row r="151" spans="1:16" ht="19" thickBot="1">
      <c r="A151" s="23"/>
      <c r="B151" s="51"/>
      <c r="C151" s="58"/>
      <c r="D151" s="59"/>
      <c r="E151" s="60"/>
      <c r="F151" s="23"/>
    </row>
    <row r="152" spans="1:16" ht="19" thickBot="1">
      <c r="A152" s="24"/>
      <c r="B152" s="81" t="s">
        <v>468</v>
      </c>
      <c r="C152" s="61" t="s">
        <v>469</v>
      </c>
      <c r="D152" s="62" t="s">
        <v>468</v>
      </c>
      <c r="E152" s="63" t="s">
        <v>470</v>
      </c>
      <c r="F152" s="23"/>
      <c r="G152" s="98" t="s">
        <v>472</v>
      </c>
      <c r="H152" s="99"/>
      <c r="I152" s="26" t="s">
        <v>473</v>
      </c>
      <c r="J152" s="27" t="s">
        <v>474</v>
      </c>
      <c r="K152" s="28" t="s">
        <v>475</v>
      </c>
      <c r="L152" s="78"/>
      <c r="M152" s="100"/>
      <c r="N152" s="100"/>
      <c r="O152" s="23"/>
      <c r="P152" s="23"/>
    </row>
    <row r="153" spans="1:16">
      <c r="A153" s="30" t="s">
        <v>471</v>
      </c>
      <c r="B153" s="82">
        <v>0</v>
      </c>
      <c r="C153" s="52">
        <v>1</v>
      </c>
      <c r="D153" s="31">
        <f>B153</f>
        <v>0</v>
      </c>
      <c r="E153" s="64">
        <f>(1-C153)*100</f>
        <v>0</v>
      </c>
      <c r="F153" s="23"/>
      <c r="G153" s="33" t="s">
        <v>468</v>
      </c>
      <c r="H153" s="34" t="s">
        <v>476</v>
      </c>
      <c r="I153" s="35" t="s">
        <v>477</v>
      </c>
      <c r="J153" s="36" t="s">
        <v>478</v>
      </c>
      <c r="K153" s="37"/>
      <c r="L153" s="78"/>
      <c r="M153" s="78"/>
      <c r="N153" s="79"/>
      <c r="O153" s="23"/>
      <c r="P153" s="23"/>
    </row>
    <row r="154" spans="1:16">
      <c r="A154" s="96" t="s">
        <v>500</v>
      </c>
      <c r="B154" s="38">
        <v>10</v>
      </c>
      <c r="C154" s="8">
        <v>0.82279415466410954</v>
      </c>
      <c r="D154" s="31">
        <f>B154</f>
        <v>10</v>
      </c>
      <c r="E154" s="32">
        <f>(1-C154)*100</f>
        <v>17.720584533589047</v>
      </c>
      <c r="F154" s="23"/>
      <c r="G154" s="38">
        <v>10</v>
      </c>
      <c r="H154" s="39">
        <f>G154*10^(-6)</f>
        <v>9.9999999999999991E-6</v>
      </c>
      <c r="I154" s="40">
        <f>LOG10(H154)</f>
        <v>-5</v>
      </c>
      <c r="J154" s="71">
        <v>17.720584533589047</v>
      </c>
      <c r="K154" s="41">
        <f>LOG10(J154/(100-J154))</f>
        <v>-0.66681315421319232</v>
      </c>
      <c r="L154" s="79"/>
      <c r="M154" s="79"/>
      <c r="N154" s="79"/>
      <c r="O154" s="23"/>
      <c r="P154" s="23"/>
    </row>
    <row r="155" spans="1:16">
      <c r="A155" s="96"/>
      <c r="B155" s="38">
        <v>20</v>
      </c>
      <c r="C155" s="8">
        <v>0.53914625995717735</v>
      </c>
      <c r="D155" s="31">
        <f t="shared" ref="D155:D157" si="25">B155</f>
        <v>20</v>
      </c>
      <c r="E155" s="32">
        <f t="shared" ref="E155:E157" si="26">(1-C155)*100</f>
        <v>46.085374004282265</v>
      </c>
      <c r="F155" s="23"/>
      <c r="G155" s="38">
        <v>20</v>
      </c>
      <c r="H155" s="39">
        <f>G155*10^(-6)</f>
        <v>1.9999999999999998E-5</v>
      </c>
      <c r="I155" s="40">
        <f>LOG10(H155)</f>
        <v>-4.6989700043360187</v>
      </c>
      <c r="J155" s="71">
        <v>46.085374004282265</v>
      </c>
      <c r="K155" s="41">
        <f>LOG10(J155/(100-J155))</f>
        <v>-6.8143480524756439E-2</v>
      </c>
      <c r="L155" s="79"/>
      <c r="M155" s="79"/>
      <c r="N155" s="79"/>
      <c r="O155" s="23"/>
      <c r="P155" s="23"/>
    </row>
    <row r="156" spans="1:16">
      <c r="A156" s="96"/>
      <c r="B156" s="38">
        <v>40</v>
      </c>
      <c r="C156" s="8">
        <v>0.41496571472091648</v>
      </c>
      <c r="D156" s="31">
        <f t="shared" si="25"/>
        <v>40</v>
      </c>
      <c r="E156" s="32">
        <f t="shared" si="26"/>
        <v>58.503428527908355</v>
      </c>
      <c r="F156" s="23"/>
      <c r="G156" s="38">
        <v>40</v>
      </c>
      <c r="H156" s="39">
        <f>G156*10^(-6)</f>
        <v>3.9999999999999996E-5</v>
      </c>
      <c r="I156" s="40">
        <f>LOG10(H156)</f>
        <v>-4.3979400086720375</v>
      </c>
      <c r="J156" s="71">
        <v>58.503428527908355</v>
      </c>
      <c r="K156" s="41">
        <f>LOG10(J156/(100-J156))</f>
        <v>0.14916910223500571</v>
      </c>
      <c r="L156" s="58"/>
      <c r="M156" s="58"/>
      <c r="N156" s="58"/>
      <c r="O156" s="23"/>
      <c r="P156" s="23"/>
    </row>
    <row r="157" spans="1:16" ht="19" thickBot="1">
      <c r="A157" s="97"/>
      <c r="B157" s="42">
        <v>80</v>
      </c>
      <c r="C157" s="43">
        <v>6.5031466135399466E-2</v>
      </c>
      <c r="D157" s="44">
        <f t="shared" si="25"/>
        <v>80</v>
      </c>
      <c r="E157" s="45">
        <f t="shared" si="26"/>
        <v>93.49685338646006</v>
      </c>
      <c r="F157" s="23"/>
      <c r="G157" s="42">
        <v>80</v>
      </c>
      <c r="H157" s="46">
        <f>G157*10^(-6)</f>
        <v>7.9999999999999993E-5</v>
      </c>
      <c r="I157" s="47">
        <f>LOG10(H157)</f>
        <v>-4.0969100130080562</v>
      </c>
      <c r="J157" s="72">
        <v>93.49685338646006</v>
      </c>
      <c r="K157" s="48">
        <f>LOG10(J157/(100-J157))</f>
        <v>1.1576734497507786</v>
      </c>
      <c r="L157" s="58"/>
      <c r="M157" s="58"/>
      <c r="N157" s="58"/>
      <c r="O157" s="49" t="s">
        <v>479</v>
      </c>
      <c r="P157" s="50">
        <f>CORREL(K154:K157,I154:I157)</f>
        <v>0.96746615340200925</v>
      </c>
    </row>
    <row r="158" spans="1:16">
      <c r="A158" s="23"/>
      <c r="B158" s="51"/>
      <c r="C158" s="52"/>
      <c r="D158" s="53"/>
      <c r="E158" s="54"/>
      <c r="F158" s="23"/>
      <c r="G158" s="55"/>
      <c r="H158" s="23"/>
      <c r="I158" s="23"/>
      <c r="J158" s="69"/>
      <c r="K158" s="69"/>
      <c r="L158" s="58"/>
      <c r="M158" s="58"/>
      <c r="N158" s="58"/>
      <c r="O158" s="23"/>
      <c r="P158" s="23"/>
    </row>
    <row r="159" spans="1:16">
      <c r="A159" s="23"/>
      <c r="B159" s="51"/>
      <c r="C159" s="52"/>
      <c r="D159" s="56"/>
      <c r="E159" s="54"/>
      <c r="F159" s="23"/>
      <c r="G159" s="23"/>
      <c r="H159" s="23"/>
      <c r="I159" s="23"/>
      <c r="J159" s="69"/>
      <c r="K159" s="69"/>
      <c r="L159" s="58"/>
      <c r="M159" s="58"/>
      <c r="N159" s="58"/>
      <c r="O159" s="23"/>
      <c r="P159" s="23"/>
    </row>
    <row r="160" spans="1:16">
      <c r="A160" s="23"/>
      <c r="F160" s="23"/>
      <c r="G160" s="23"/>
      <c r="H160" s="23"/>
      <c r="I160" s="23"/>
      <c r="J160" s="70" t="s">
        <v>480</v>
      </c>
      <c r="K160" s="70">
        <f>SLOPE(K154:K157,I154:I157)</f>
        <v>1.8904336699402824</v>
      </c>
      <c r="L160" s="80" t="s">
        <v>481</v>
      </c>
      <c r="M160" s="80">
        <f>10^(6-(INTERCEPT(K154:K157,I154:I157))/K160)</f>
        <v>23.763809463770745</v>
      </c>
      <c r="N160" s="80" t="s">
        <v>482</v>
      </c>
      <c r="O160" s="29"/>
      <c r="P160" s="57"/>
    </row>
  </sheetData>
  <mergeCells count="40">
    <mergeCell ref="A6:A8"/>
    <mergeCell ref="A9:A11"/>
    <mergeCell ref="A12:A14"/>
    <mergeCell ref="A3:A5"/>
    <mergeCell ref="A33:A36"/>
    <mergeCell ref="A20:A23"/>
    <mergeCell ref="A72:A75"/>
    <mergeCell ref="G70:H70"/>
    <mergeCell ref="M70:N70"/>
    <mergeCell ref="A83:A86"/>
    <mergeCell ref="G81:H81"/>
    <mergeCell ref="M81:N81"/>
    <mergeCell ref="G18:H18"/>
    <mergeCell ref="M18:N18"/>
    <mergeCell ref="A61:A64"/>
    <mergeCell ref="G59:H59"/>
    <mergeCell ref="M59:N59"/>
    <mergeCell ref="G31:H31"/>
    <mergeCell ref="M31:N31"/>
    <mergeCell ref="A48:A51"/>
    <mergeCell ref="G46:H46"/>
    <mergeCell ref="M46:N46"/>
    <mergeCell ref="G92:H92"/>
    <mergeCell ref="M92:N92"/>
    <mergeCell ref="A119:A122"/>
    <mergeCell ref="G117:H117"/>
    <mergeCell ref="M117:N117"/>
    <mergeCell ref="A94:A97"/>
    <mergeCell ref="A130:A133"/>
    <mergeCell ref="G128:H128"/>
    <mergeCell ref="M128:N128"/>
    <mergeCell ref="A106:A109"/>
    <mergeCell ref="G104:H104"/>
    <mergeCell ref="M104:N104"/>
    <mergeCell ref="A143:A146"/>
    <mergeCell ref="G141:H141"/>
    <mergeCell ref="M141:N141"/>
    <mergeCell ref="A154:A157"/>
    <mergeCell ref="G152:H152"/>
    <mergeCell ref="M152:N15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8E0E-73D1-C94D-8B36-E97E332271FF}">
  <dimension ref="A1:C66"/>
  <sheetViews>
    <sheetView zoomScale="62" workbookViewId="0">
      <selection activeCell="E12" sqref="E12"/>
    </sheetView>
  </sheetViews>
  <sheetFormatPr baseColWidth="10" defaultRowHeight="18"/>
  <cols>
    <col min="1" max="1" width="31" style="8" bestFit="1" customWidth="1"/>
    <col min="2" max="2" width="27.140625" style="8" customWidth="1"/>
    <col min="3" max="3" width="67.7109375" style="8" bestFit="1" customWidth="1"/>
    <col min="4" max="4" width="10.7109375" style="8"/>
    <col min="5" max="5" width="11" style="8" customWidth="1"/>
    <col min="6" max="16384" width="10.7109375" style="8"/>
  </cols>
  <sheetData>
    <row r="1" spans="1:3" ht="65" customHeight="1" thickBot="1">
      <c r="A1" s="87" t="s">
        <v>727</v>
      </c>
      <c r="B1" s="91" t="s">
        <v>726</v>
      </c>
      <c r="C1" s="84" t="s">
        <v>725</v>
      </c>
    </row>
    <row r="2" spans="1:3">
      <c r="A2" s="88" t="s">
        <v>715</v>
      </c>
      <c r="B2" s="85" t="s">
        <v>618</v>
      </c>
      <c r="C2" s="85" t="s">
        <v>622</v>
      </c>
    </row>
    <row r="3" spans="1:3">
      <c r="A3" s="88" t="s">
        <v>716</v>
      </c>
      <c r="B3" s="85" t="s">
        <v>619</v>
      </c>
      <c r="C3" s="85" t="s">
        <v>623</v>
      </c>
    </row>
    <row r="4" spans="1:3">
      <c r="A4" s="88" t="s">
        <v>717</v>
      </c>
      <c r="B4" s="85" t="s">
        <v>718</v>
      </c>
      <c r="C4" s="85" t="s">
        <v>620</v>
      </c>
    </row>
    <row r="5" spans="1:3">
      <c r="A5" s="88" t="s">
        <v>717</v>
      </c>
      <c r="B5" s="85" t="s">
        <v>719</v>
      </c>
      <c r="C5" s="85" t="s">
        <v>621</v>
      </c>
    </row>
    <row r="6" spans="1:3">
      <c r="A6" s="88" t="s">
        <v>627</v>
      </c>
      <c r="B6" s="85" t="s">
        <v>628</v>
      </c>
      <c r="C6" s="85" t="s">
        <v>630</v>
      </c>
    </row>
    <row r="7" spans="1:3">
      <c r="A7" s="88" t="s">
        <v>627</v>
      </c>
      <c r="B7" s="85" t="s">
        <v>629</v>
      </c>
      <c r="C7" s="85" t="s">
        <v>631</v>
      </c>
    </row>
    <row r="8" spans="1:3">
      <c r="A8" s="88" t="s">
        <v>632</v>
      </c>
      <c r="B8" s="85" t="s">
        <v>628</v>
      </c>
      <c r="C8" s="85" t="s">
        <v>649</v>
      </c>
    </row>
    <row r="9" spans="1:3">
      <c r="A9" s="88" t="s">
        <v>632</v>
      </c>
      <c r="B9" s="85" t="s">
        <v>629</v>
      </c>
      <c r="C9" s="85" t="s">
        <v>650</v>
      </c>
    </row>
    <row r="10" spans="1:3">
      <c r="A10" s="88" t="s">
        <v>633</v>
      </c>
      <c r="B10" s="85" t="s">
        <v>628</v>
      </c>
      <c r="C10" s="90" t="s">
        <v>651</v>
      </c>
    </row>
    <row r="11" spans="1:3">
      <c r="A11" s="88" t="s">
        <v>633</v>
      </c>
      <c r="B11" s="85" t="s">
        <v>629</v>
      </c>
      <c r="C11" s="90" t="s">
        <v>652</v>
      </c>
    </row>
    <row r="12" spans="1:3">
      <c r="A12" s="88" t="s">
        <v>634</v>
      </c>
      <c r="B12" s="85" t="s">
        <v>628</v>
      </c>
      <c r="C12" s="85" t="s">
        <v>653</v>
      </c>
    </row>
    <row r="13" spans="1:3">
      <c r="A13" s="88" t="s">
        <v>634</v>
      </c>
      <c r="B13" s="85" t="s">
        <v>629</v>
      </c>
      <c r="C13" s="85" t="s">
        <v>654</v>
      </c>
    </row>
    <row r="14" spans="1:3">
      <c r="A14" s="88" t="s">
        <v>635</v>
      </c>
      <c r="B14" s="85" t="s">
        <v>628</v>
      </c>
      <c r="C14" s="85" t="s">
        <v>655</v>
      </c>
    </row>
    <row r="15" spans="1:3">
      <c r="A15" s="88" t="s">
        <v>635</v>
      </c>
      <c r="B15" s="85" t="s">
        <v>629</v>
      </c>
      <c r="C15" s="85" t="s">
        <v>656</v>
      </c>
    </row>
    <row r="16" spans="1:3">
      <c r="A16" s="88" t="s">
        <v>636</v>
      </c>
      <c r="B16" s="85" t="s">
        <v>628</v>
      </c>
      <c r="C16" s="85" t="s">
        <v>657</v>
      </c>
    </row>
    <row r="17" spans="1:3">
      <c r="A17" s="88" t="s">
        <v>636</v>
      </c>
      <c r="B17" s="85" t="s">
        <v>629</v>
      </c>
      <c r="C17" s="85" t="s">
        <v>658</v>
      </c>
    </row>
    <row r="18" spans="1:3">
      <c r="A18" s="88" t="s">
        <v>637</v>
      </c>
      <c r="B18" s="85" t="s">
        <v>628</v>
      </c>
      <c r="C18" s="85" t="s">
        <v>659</v>
      </c>
    </row>
    <row r="19" spans="1:3">
      <c r="A19" s="88" t="s">
        <v>637</v>
      </c>
      <c r="B19" s="85" t="s">
        <v>629</v>
      </c>
      <c r="C19" s="85" t="s">
        <v>660</v>
      </c>
    </row>
    <row r="20" spans="1:3">
      <c r="A20" s="88" t="s">
        <v>638</v>
      </c>
      <c r="B20" s="85" t="s">
        <v>628</v>
      </c>
      <c r="C20" s="85" t="s">
        <v>661</v>
      </c>
    </row>
    <row r="21" spans="1:3">
      <c r="A21" s="88" t="s">
        <v>638</v>
      </c>
      <c r="B21" s="85" t="s">
        <v>629</v>
      </c>
      <c r="C21" s="85" t="s">
        <v>662</v>
      </c>
    </row>
    <row r="22" spans="1:3">
      <c r="A22" s="88" t="s">
        <v>639</v>
      </c>
      <c r="B22" s="85" t="s">
        <v>628</v>
      </c>
      <c r="C22" s="85" t="s">
        <v>663</v>
      </c>
    </row>
    <row r="23" spans="1:3">
      <c r="A23" s="88" t="s">
        <v>639</v>
      </c>
      <c r="B23" s="85" t="s">
        <v>629</v>
      </c>
      <c r="C23" s="85" t="s">
        <v>664</v>
      </c>
    </row>
    <row r="24" spans="1:3">
      <c r="A24" s="88" t="s">
        <v>640</v>
      </c>
      <c r="B24" s="85" t="s">
        <v>628</v>
      </c>
      <c r="C24" s="85" t="s">
        <v>665</v>
      </c>
    </row>
    <row r="25" spans="1:3">
      <c r="A25" s="88" t="s">
        <v>640</v>
      </c>
      <c r="B25" s="85" t="s">
        <v>629</v>
      </c>
      <c r="C25" s="85" t="s">
        <v>666</v>
      </c>
    </row>
    <row r="26" spans="1:3">
      <c r="A26" s="88" t="s">
        <v>641</v>
      </c>
      <c r="B26" s="85" t="s">
        <v>628</v>
      </c>
      <c r="C26" s="85" t="s">
        <v>667</v>
      </c>
    </row>
    <row r="27" spans="1:3">
      <c r="A27" s="88" t="s">
        <v>641</v>
      </c>
      <c r="B27" s="85" t="s">
        <v>629</v>
      </c>
      <c r="C27" s="85" t="s">
        <v>668</v>
      </c>
    </row>
    <row r="28" spans="1:3">
      <c r="A28" s="88" t="s">
        <v>642</v>
      </c>
      <c r="B28" s="85" t="s">
        <v>628</v>
      </c>
      <c r="C28" s="85" t="s">
        <v>669</v>
      </c>
    </row>
    <row r="29" spans="1:3">
      <c r="A29" s="88" t="s">
        <v>642</v>
      </c>
      <c r="B29" s="85" t="s">
        <v>629</v>
      </c>
      <c r="C29" s="85" t="s">
        <v>670</v>
      </c>
    </row>
    <row r="30" spans="1:3">
      <c r="A30" s="88" t="s">
        <v>643</v>
      </c>
      <c r="B30" s="85" t="s">
        <v>628</v>
      </c>
      <c r="C30" s="85" t="s">
        <v>671</v>
      </c>
    </row>
    <row r="31" spans="1:3">
      <c r="A31" s="88" t="s">
        <v>643</v>
      </c>
      <c r="B31" s="85" t="s">
        <v>629</v>
      </c>
      <c r="C31" s="85" t="s">
        <v>672</v>
      </c>
    </row>
    <row r="32" spans="1:3">
      <c r="A32" s="88" t="s">
        <v>644</v>
      </c>
      <c r="B32" s="85" t="s">
        <v>628</v>
      </c>
      <c r="C32" s="85" t="s">
        <v>673</v>
      </c>
    </row>
    <row r="33" spans="1:3">
      <c r="A33" s="88" t="s">
        <v>644</v>
      </c>
      <c r="B33" s="85" t="s">
        <v>629</v>
      </c>
      <c r="C33" s="85" t="s">
        <v>674</v>
      </c>
    </row>
    <row r="34" spans="1:3">
      <c r="A34" s="88" t="s">
        <v>645</v>
      </c>
      <c r="B34" s="85" t="s">
        <v>628</v>
      </c>
      <c r="C34" s="85" t="s">
        <v>675</v>
      </c>
    </row>
    <row r="35" spans="1:3">
      <c r="A35" s="88" t="s">
        <v>645</v>
      </c>
      <c r="B35" s="85" t="s">
        <v>629</v>
      </c>
      <c r="C35" s="85" t="s">
        <v>676</v>
      </c>
    </row>
    <row r="36" spans="1:3">
      <c r="A36" s="88" t="s">
        <v>646</v>
      </c>
      <c r="B36" s="85" t="s">
        <v>628</v>
      </c>
      <c r="C36" s="85" t="s">
        <v>677</v>
      </c>
    </row>
    <row r="37" spans="1:3">
      <c r="A37" s="88" t="s">
        <v>646</v>
      </c>
      <c r="B37" s="85" t="s">
        <v>629</v>
      </c>
      <c r="C37" s="85" t="s">
        <v>678</v>
      </c>
    </row>
    <row r="38" spans="1:3">
      <c r="A38" s="88" t="s">
        <v>647</v>
      </c>
      <c r="B38" s="85" t="s">
        <v>628</v>
      </c>
      <c r="C38" s="85" t="s">
        <v>679</v>
      </c>
    </row>
    <row r="39" spans="1:3">
      <c r="A39" s="88" t="s">
        <v>647</v>
      </c>
      <c r="B39" s="85" t="s">
        <v>629</v>
      </c>
      <c r="C39" s="85" t="s">
        <v>680</v>
      </c>
    </row>
    <row r="40" spans="1:3">
      <c r="A40" s="88" t="s">
        <v>648</v>
      </c>
      <c r="B40" s="85" t="s">
        <v>628</v>
      </c>
      <c r="C40" s="85" t="s">
        <v>681</v>
      </c>
    </row>
    <row r="41" spans="1:3" ht="22" customHeight="1">
      <c r="A41" s="88" t="s">
        <v>648</v>
      </c>
      <c r="B41" s="85" t="s">
        <v>629</v>
      </c>
      <c r="C41" s="85" t="s">
        <v>682</v>
      </c>
    </row>
    <row r="42" spans="1:3">
      <c r="A42" s="88" t="s">
        <v>683</v>
      </c>
      <c r="B42" s="85" t="s">
        <v>628</v>
      </c>
      <c r="C42" s="85" t="s">
        <v>687</v>
      </c>
    </row>
    <row r="43" spans="1:3">
      <c r="A43" s="88" t="s">
        <v>683</v>
      </c>
      <c r="B43" s="85" t="s">
        <v>629</v>
      </c>
      <c r="C43" s="85" t="s">
        <v>688</v>
      </c>
    </row>
    <row r="44" spans="1:3">
      <c r="A44" s="88" t="s">
        <v>684</v>
      </c>
      <c r="B44" s="85" t="s">
        <v>628</v>
      </c>
      <c r="C44" s="85" t="s">
        <v>689</v>
      </c>
    </row>
    <row r="45" spans="1:3">
      <c r="A45" s="88" t="s">
        <v>684</v>
      </c>
      <c r="B45" s="85" t="s">
        <v>629</v>
      </c>
      <c r="C45" s="85" t="s">
        <v>690</v>
      </c>
    </row>
    <row r="46" spans="1:3">
      <c r="A46" s="88" t="s">
        <v>685</v>
      </c>
      <c r="B46" s="85" t="s">
        <v>628</v>
      </c>
      <c r="C46" s="85" t="s">
        <v>691</v>
      </c>
    </row>
    <row r="47" spans="1:3">
      <c r="A47" s="88" t="s">
        <v>685</v>
      </c>
      <c r="B47" s="85" t="s">
        <v>629</v>
      </c>
      <c r="C47" s="85" t="s">
        <v>692</v>
      </c>
    </row>
    <row r="48" spans="1:3">
      <c r="A48" s="88" t="s">
        <v>686</v>
      </c>
      <c r="B48" s="85" t="s">
        <v>628</v>
      </c>
      <c r="C48" s="85" t="s">
        <v>693</v>
      </c>
    </row>
    <row r="49" spans="1:3">
      <c r="A49" s="88" t="s">
        <v>686</v>
      </c>
      <c r="B49" s="85" t="s">
        <v>629</v>
      </c>
      <c r="C49" s="85" t="s">
        <v>694</v>
      </c>
    </row>
    <row r="50" spans="1:3">
      <c r="A50" s="88" t="s">
        <v>713</v>
      </c>
      <c r="B50" s="85" t="s">
        <v>629</v>
      </c>
      <c r="C50" s="85" t="s">
        <v>714</v>
      </c>
    </row>
    <row r="51" spans="1:3">
      <c r="A51" s="88" t="s">
        <v>707</v>
      </c>
      <c r="B51" s="85" t="s">
        <v>628</v>
      </c>
      <c r="C51" s="85" t="s">
        <v>708</v>
      </c>
    </row>
    <row r="52" spans="1:3">
      <c r="A52" s="88" t="s">
        <v>707</v>
      </c>
      <c r="B52" s="85" t="s">
        <v>629</v>
      </c>
      <c r="C52" s="85" t="s">
        <v>709</v>
      </c>
    </row>
    <row r="53" spans="1:3">
      <c r="A53" s="88" t="s">
        <v>721</v>
      </c>
      <c r="B53" s="85" t="s">
        <v>722</v>
      </c>
      <c r="C53" s="85" t="s">
        <v>720</v>
      </c>
    </row>
    <row r="54" spans="1:3">
      <c r="A54" s="88" t="s">
        <v>721</v>
      </c>
      <c r="B54" s="85" t="s">
        <v>723</v>
      </c>
      <c r="C54" s="85" t="s">
        <v>724</v>
      </c>
    </row>
    <row r="55" spans="1:3">
      <c r="A55" s="88" t="s">
        <v>703</v>
      </c>
      <c r="B55" s="85" t="s">
        <v>628</v>
      </c>
      <c r="C55" s="85" t="s">
        <v>695</v>
      </c>
    </row>
    <row r="56" spans="1:3">
      <c r="A56" s="88" t="s">
        <v>703</v>
      </c>
      <c r="B56" s="85" t="s">
        <v>629</v>
      </c>
      <c r="C56" s="85" t="s">
        <v>696</v>
      </c>
    </row>
    <row r="57" spans="1:3">
      <c r="A57" s="88" t="s">
        <v>704</v>
      </c>
      <c r="B57" s="85" t="s">
        <v>628</v>
      </c>
      <c r="C57" s="85" t="s">
        <v>697</v>
      </c>
    </row>
    <row r="58" spans="1:3">
      <c r="A58" s="88" t="s">
        <v>704</v>
      </c>
      <c r="B58" s="85" t="s">
        <v>629</v>
      </c>
      <c r="C58" s="85" t="s">
        <v>698</v>
      </c>
    </row>
    <row r="59" spans="1:3">
      <c r="A59" s="88" t="s">
        <v>705</v>
      </c>
      <c r="B59" s="85" t="s">
        <v>628</v>
      </c>
      <c r="C59" s="85" t="s">
        <v>699</v>
      </c>
    </row>
    <row r="60" spans="1:3">
      <c r="A60" s="88" t="s">
        <v>705</v>
      </c>
      <c r="B60" s="85" t="s">
        <v>629</v>
      </c>
      <c r="C60" s="85" t="s">
        <v>700</v>
      </c>
    </row>
    <row r="61" spans="1:3">
      <c r="A61" s="88" t="s">
        <v>626</v>
      </c>
      <c r="B61" s="85" t="s">
        <v>618</v>
      </c>
      <c r="C61" s="85" t="s">
        <v>624</v>
      </c>
    </row>
    <row r="62" spans="1:3">
      <c r="A62" s="88" t="s">
        <v>626</v>
      </c>
      <c r="B62" s="85" t="s">
        <v>619</v>
      </c>
      <c r="C62" s="85" t="s">
        <v>625</v>
      </c>
    </row>
    <row r="63" spans="1:3">
      <c r="A63" s="88" t="s">
        <v>706</v>
      </c>
      <c r="B63" s="85" t="s">
        <v>628</v>
      </c>
      <c r="C63" s="85" t="s">
        <v>701</v>
      </c>
    </row>
    <row r="64" spans="1:3">
      <c r="A64" s="88" t="s">
        <v>706</v>
      </c>
      <c r="B64" s="85" t="s">
        <v>629</v>
      </c>
      <c r="C64" s="85" t="s">
        <v>702</v>
      </c>
    </row>
    <row r="65" spans="1:3">
      <c r="A65" s="88" t="s">
        <v>712</v>
      </c>
      <c r="B65" s="85" t="s">
        <v>628</v>
      </c>
      <c r="C65" s="85" t="s">
        <v>710</v>
      </c>
    </row>
    <row r="66" spans="1:3" ht="19" thickBot="1">
      <c r="A66" s="89" t="s">
        <v>712</v>
      </c>
      <c r="B66" s="86" t="s">
        <v>629</v>
      </c>
      <c r="C66" s="86" t="s">
        <v>711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66E04-D5BC-784A-A813-3A23D048EC00}">
  <dimension ref="A1:X30"/>
  <sheetViews>
    <sheetView zoomScale="60" workbookViewId="0">
      <selection activeCell="G11" sqref="G4:G11"/>
    </sheetView>
  </sheetViews>
  <sheetFormatPr baseColWidth="10" defaultRowHeight="20"/>
  <cols>
    <col min="1" max="1" width="10.7109375" style="8"/>
    <col min="7" max="7" width="10.7109375" style="8"/>
    <col min="13" max="13" width="10.7109375" style="15"/>
    <col min="19" max="19" width="10.7109375" style="8"/>
  </cols>
  <sheetData>
    <row r="1" spans="1:19">
      <c r="A1" s="8" t="s">
        <v>508</v>
      </c>
    </row>
    <row r="2" spans="1:19">
      <c r="A2" s="8" t="s">
        <v>0</v>
      </c>
    </row>
    <row r="4" spans="1:19">
      <c r="B4" s="1"/>
      <c r="C4" s="1"/>
      <c r="D4" s="1"/>
      <c r="E4" s="1"/>
      <c r="F4" s="1"/>
      <c r="G4" s="13">
        <v>75</v>
      </c>
      <c r="H4" s="1"/>
      <c r="I4" s="1"/>
      <c r="J4" s="1"/>
      <c r="K4" s="1"/>
      <c r="S4" s="13">
        <v>75</v>
      </c>
    </row>
    <row r="5" spans="1:19">
      <c r="B5" s="1"/>
      <c r="C5" s="1"/>
      <c r="D5" s="1"/>
      <c r="E5" s="1"/>
      <c r="F5" s="1"/>
      <c r="G5" s="13">
        <v>50</v>
      </c>
      <c r="H5" s="1"/>
      <c r="I5" s="1"/>
      <c r="J5" s="1"/>
      <c r="K5" s="1"/>
      <c r="S5" s="13">
        <v>50</v>
      </c>
    </row>
    <row r="6" spans="1:19">
      <c r="B6" s="1"/>
      <c r="C6" s="1"/>
      <c r="D6" s="1"/>
      <c r="E6" s="1"/>
      <c r="F6" s="1"/>
      <c r="G6" s="13">
        <v>37</v>
      </c>
      <c r="H6" s="1"/>
      <c r="I6" s="1"/>
      <c r="J6" s="1"/>
      <c r="K6" s="1"/>
      <c r="S6" s="13">
        <v>37</v>
      </c>
    </row>
    <row r="7" spans="1:19">
      <c r="B7" s="1"/>
      <c r="C7" s="1"/>
      <c r="D7" s="1"/>
      <c r="E7" s="1"/>
      <c r="F7" s="1"/>
      <c r="G7" s="13">
        <v>25</v>
      </c>
      <c r="H7" s="1"/>
      <c r="I7" s="1"/>
      <c r="J7" s="1"/>
      <c r="K7" s="1"/>
      <c r="S7" s="13">
        <v>25</v>
      </c>
    </row>
    <row r="8" spans="1:19">
      <c r="B8" s="1"/>
      <c r="C8" s="1"/>
      <c r="D8" s="1"/>
      <c r="E8" s="1"/>
      <c r="F8" s="1"/>
      <c r="G8" s="13">
        <v>20</v>
      </c>
      <c r="H8" s="1"/>
      <c r="I8" s="1"/>
      <c r="J8" s="1"/>
      <c r="K8" s="1"/>
      <c r="S8" s="13">
        <v>20</v>
      </c>
    </row>
    <row r="9" spans="1:19">
      <c r="B9" s="1"/>
      <c r="C9" s="1"/>
      <c r="D9" s="1"/>
      <c r="E9" s="1"/>
      <c r="F9" s="1"/>
      <c r="G9" s="13">
        <v>15</v>
      </c>
      <c r="H9" s="1"/>
      <c r="I9" s="1"/>
      <c r="J9" s="1"/>
      <c r="K9" s="1"/>
      <c r="S9" s="13">
        <v>15</v>
      </c>
    </row>
    <row r="10" spans="1:19">
      <c r="B10" s="1"/>
      <c r="C10" s="1"/>
      <c r="D10" s="1"/>
      <c r="E10" s="1"/>
      <c r="F10" s="1"/>
      <c r="G10" s="13">
        <v>10</v>
      </c>
      <c r="H10" s="1"/>
      <c r="I10" s="1"/>
      <c r="J10" s="1"/>
      <c r="K10" s="1"/>
      <c r="S10" s="13">
        <v>10</v>
      </c>
    </row>
    <row r="11" spans="1:19">
      <c r="B11" s="1"/>
      <c r="C11" s="1"/>
      <c r="D11" s="1"/>
      <c r="E11" s="1"/>
      <c r="F11" s="1"/>
      <c r="G11" s="13" t="s">
        <v>417</v>
      </c>
      <c r="H11" s="1"/>
      <c r="I11" s="1"/>
      <c r="J11" s="1"/>
      <c r="K11" s="1"/>
      <c r="S11" s="13" t="s">
        <v>417</v>
      </c>
    </row>
    <row r="12" spans="1:19">
      <c r="B12" s="1"/>
      <c r="C12" s="1"/>
      <c r="D12" s="1"/>
      <c r="E12" s="1"/>
      <c r="F12" s="1"/>
      <c r="G12" s="13"/>
      <c r="H12" s="1"/>
      <c r="I12" s="1"/>
      <c r="J12" s="1"/>
      <c r="K12" s="1"/>
      <c r="S12" s="13"/>
    </row>
    <row r="13" spans="1:19">
      <c r="B13" s="1"/>
      <c r="C13" s="1"/>
      <c r="D13" s="1"/>
      <c r="E13" s="1"/>
      <c r="F13" s="1"/>
      <c r="G13" s="13"/>
      <c r="H13" s="1"/>
      <c r="I13" s="1"/>
      <c r="J13" s="1"/>
      <c r="K13" s="1"/>
      <c r="S13" s="13"/>
    </row>
    <row r="14" spans="1:19">
      <c r="B14" s="1"/>
      <c r="C14" s="1"/>
      <c r="D14" s="1"/>
      <c r="E14" s="1"/>
      <c r="F14" s="1"/>
      <c r="G14" s="13"/>
      <c r="H14" s="1"/>
      <c r="I14" s="1"/>
      <c r="J14" s="1"/>
      <c r="K14" s="1"/>
      <c r="S14" s="13"/>
    </row>
    <row r="15" spans="1:19">
      <c r="B15" s="1"/>
      <c r="C15" s="1"/>
      <c r="D15" s="1"/>
      <c r="E15" s="1"/>
      <c r="F15" s="1"/>
      <c r="G15" s="13"/>
      <c r="H15" s="1"/>
      <c r="I15" s="1"/>
      <c r="J15" s="1"/>
      <c r="K15" s="1"/>
      <c r="S15" s="13"/>
    </row>
    <row r="16" spans="1:19">
      <c r="B16" s="1"/>
      <c r="C16" s="1"/>
      <c r="D16" s="1"/>
      <c r="E16" s="1"/>
      <c r="F16" s="1"/>
      <c r="G16" s="13"/>
      <c r="H16" s="1"/>
      <c r="I16" s="1"/>
      <c r="J16" s="1"/>
      <c r="K16" s="1"/>
      <c r="S16" s="13"/>
    </row>
    <row r="17" spans="1:24">
      <c r="A17" s="8" t="s">
        <v>1</v>
      </c>
      <c r="B17" s="1"/>
      <c r="C17" s="1"/>
      <c r="D17" s="1"/>
      <c r="E17" s="1"/>
      <c r="F17" s="1"/>
      <c r="H17" s="1"/>
      <c r="I17" s="1"/>
      <c r="J17" s="1"/>
      <c r="K17" s="1"/>
    </row>
    <row r="18" spans="1:24">
      <c r="B18" s="1"/>
      <c r="C18" s="1"/>
      <c r="D18" s="1"/>
      <c r="E18" s="1"/>
      <c r="F18" s="1"/>
      <c r="G18" s="13">
        <v>75</v>
      </c>
      <c r="H18" s="1"/>
      <c r="I18" s="1"/>
      <c r="J18" s="1"/>
      <c r="K18" s="1"/>
      <c r="S18" s="13">
        <v>75</v>
      </c>
    </row>
    <row r="19" spans="1:24">
      <c r="B19" s="1"/>
      <c r="C19" s="1"/>
      <c r="D19" s="1"/>
      <c r="E19" s="1"/>
      <c r="F19" s="1"/>
      <c r="G19" s="13">
        <v>50</v>
      </c>
      <c r="H19" s="1"/>
      <c r="I19" s="1"/>
      <c r="J19" s="1"/>
      <c r="K19" s="1"/>
      <c r="S19" s="13">
        <v>50</v>
      </c>
    </row>
    <row r="20" spans="1:24">
      <c r="B20" s="1"/>
      <c r="C20" s="1"/>
      <c r="D20" s="1"/>
      <c r="E20" s="1"/>
      <c r="F20" s="1"/>
      <c r="G20" s="13">
        <v>37</v>
      </c>
      <c r="H20" s="1"/>
      <c r="I20" s="1"/>
      <c r="J20" s="1"/>
      <c r="K20" s="1"/>
      <c r="S20" s="13">
        <v>37</v>
      </c>
    </row>
    <row r="21" spans="1:24">
      <c r="B21" s="1"/>
      <c r="C21" s="1"/>
      <c r="D21" s="1"/>
      <c r="E21" s="1"/>
      <c r="F21" s="1"/>
      <c r="G21" s="13">
        <v>25</v>
      </c>
      <c r="H21" s="1"/>
      <c r="I21" s="1"/>
      <c r="J21" s="1"/>
      <c r="K21" s="1"/>
      <c r="S21" s="13">
        <v>25</v>
      </c>
    </row>
    <row r="22" spans="1:24">
      <c r="B22" s="1"/>
      <c r="C22" s="1"/>
      <c r="D22" s="1"/>
      <c r="E22" s="1"/>
      <c r="F22" s="1"/>
      <c r="G22" s="13">
        <v>20</v>
      </c>
      <c r="H22" s="1"/>
      <c r="I22" s="1"/>
      <c r="J22" s="1"/>
      <c r="K22" s="1"/>
      <c r="S22" s="13">
        <v>20</v>
      </c>
    </row>
    <row r="23" spans="1:24">
      <c r="B23" s="1"/>
      <c r="C23" s="1"/>
      <c r="D23" s="1"/>
      <c r="E23" s="1"/>
      <c r="F23" s="1"/>
      <c r="G23" s="13">
        <v>15</v>
      </c>
      <c r="H23" s="1"/>
      <c r="I23" s="1"/>
      <c r="J23" s="1"/>
      <c r="K23" s="1"/>
      <c r="S23" s="13">
        <v>15</v>
      </c>
    </row>
    <row r="24" spans="1:24">
      <c r="B24" s="1"/>
      <c r="C24" s="1"/>
      <c r="D24" s="1"/>
      <c r="E24" s="1"/>
      <c r="F24" s="1"/>
      <c r="G24" s="13">
        <v>10</v>
      </c>
      <c r="H24" s="1"/>
      <c r="I24" s="1"/>
      <c r="J24" s="1"/>
      <c r="K24" s="1"/>
      <c r="S24" s="13">
        <v>10</v>
      </c>
    </row>
    <row r="25" spans="1:24">
      <c r="B25" s="1"/>
      <c r="C25" s="1"/>
      <c r="D25" s="1"/>
      <c r="E25" s="1"/>
      <c r="F25" s="1"/>
      <c r="G25" s="13" t="s">
        <v>417</v>
      </c>
      <c r="H25" s="1"/>
      <c r="I25" s="1"/>
      <c r="J25" s="1"/>
      <c r="K25" s="1"/>
      <c r="S25" s="13" t="s">
        <v>417</v>
      </c>
    </row>
    <row r="30" spans="1:24">
      <c r="B30" s="93" t="s">
        <v>420</v>
      </c>
      <c r="C30" s="94"/>
      <c r="D30" s="94"/>
      <c r="E30" s="94"/>
      <c r="F30" s="95"/>
      <c r="H30" s="93" t="s">
        <v>502</v>
      </c>
      <c r="I30" s="94"/>
      <c r="J30" s="94"/>
      <c r="K30" s="94"/>
      <c r="L30" s="95"/>
      <c r="N30" s="93" t="s">
        <v>420</v>
      </c>
      <c r="O30" s="94"/>
      <c r="P30" s="94"/>
      <c r="Q30" s="94"/>
      <c r="R30" s="95"/>
      <c r="T30" s="93" t="s">
        <v>502</v>
      </c>
      <c r="U30" s="94"/>
      <c r="V30" s="94"/>
      <c r="W30" s="94"/>
      <c r="X30" s="95"/>
    </row>
  </sheetData>
  <mergeCells count="4">
    <mergeCell ref="B30:F30"/>
    <mergeCell ref="H30:L30"/>
    <mergeCell ref="N30:R30"/>
    <mergeCell ref="T30:X30"/>
  </mergeCells>
  <phoneticPr fontId="1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1F34-3532-834F-9BF8-F1C0D47CF2A8}">
  <dimension ref="A1:M35"/>
  <sheetViews>
    <sheetView zoomScale="68" workbookViewId="0">
      <selection activeCell="A3" sqref="A3"/>
    </sheetView>
  </sheetViews>
  <sheetFormatPr baseColWidth="10" defaultRowHeight="20"/>
  <cols>
    <col min="1" max="1" width="10.7109375" style="8"/>
    <col min="7" max="7" width="10.7109375" style="8"/>
  </cols>
  <sheetData>
    <row r="1" spans="1:8">
      <c r="A1" s="8" t="s">
        <v>508</v>
      </c>
      <c r="G1"/>
      <c r="H1" s="8"/>
    </row>
    <row r="2" spans="1:8">
      <c r="A2" s="8" t="s">
        <v>0</v>
      </c>
      <c r="G2"/>
      <c r="H2" s="8"/>
    </row>
    <row r="3" spans="1:8">
      <c r="G3"/>
      <c r="H3" s="8"/>
    </row>
    <row r="4" spans="1:8">
      <c r="G4"/>
      <c r="H4" s="13">
        <v>75</v>
      </c>
    </row>
    <row r="5" spans="1:8">
      <c r="G5"/>
      <c r="H5" s="13">
        <v>50</v>
      </c>
    </row>
    <row r="6" spans="1:8">
      <c r="G6"/>
      <c r="H6" s="13">
        <v>37</v>
      </c>
    </row>
    <row r="7" spans="1:8">
      <c r="G7"/>
      <c r="H7" s="13">
        <v>25</v>
      </c>
    </row>
    <row r="8" spans="1:8">
      <c r="G8"/>
      <c r="H8" s="13">
        <v>20</v>
      </c>
    </row>
    <row r="9" spans="1:8">
      <c r="G9"/>
      <c r="H9" s="13" t="s">
        <v>417</v>
      </c>
    </row>
    <row r="10" spans="1:8">
      <c r="G10"/>
      <c r="H10" s="8"/>
    </row>
    <row r="11" spans="1:8">
      <c r="G11"/>
      <c r="H11" s="8"/>
    </row>
    <row r="12" spans="1:8">
      <c r="G12"/>
      <c r="H12" s="8"/>
    </row>
    <row r="13" spans="1:8">
      <c r="G13"/>
      <c r="H13" s="8"/>
    </row>
    <row r="14" spans="1:8">
      <c r="G14"/>
      <c r="H14" s="8"/>
    </row>
    <row r="15" spans="1:8">
      <c r="G15"/>
      <c r="H15" s="8"/>
    </row>
    <row r="16" spans="1:8">
      <c r="G16"/>
      <c r="H16" s="8"/>
    </row>
    <row r="17" spans="1:13">
      <c r="A17" s="8" t="s">
        <v>1</v>
      </c>
      <c r="G17"/>
      <c r="H17" s="8"/>
    </row>
    <row r="18" spans="1:13">
      <c r="G18"/>
      <c r="H18" s="8"/>
    </row>
    <row r="19" spans="1:13">
      <c r="G19"/>
      <c r="H19" s="13">
        <v>75</v>
      </c>
    </row>
    <row r="20" spans="1:13">
      <c r="G20"/>
      <c r="H20" s="13">
        <v>50</v>
      </c>
    </row>
    <row r="21" spans="1:13">
      <c r="G21"/>
      <c r="H21" s="13">
        <v>37</v>
      </c>
    </row>
    <row r="22" spans="1:13">
      <c r="G22"/>
      <c r="H22" s="13">
        <v>25</v>
      </c>
    </row>
    <row r="23" spans="1:13">
      <c r="G23"/>
      <c r="H23" s="13">
        <v>20</v>
      </c>
    </row>
    <row r="24" spans="1:13">
      <c r="G24"/>
      <c r="H24" s="13">
        <v>15</v>
      </c>
    </row>
    <row r="25" spans="1:13">
      <c r="G25"/>
      <c r="H25" s="13">
        <v>10</v>
      </c>
    </row>
    <row r="26" spans="1:13">
      <c r="G26"/>
      <c r="H26" s="13" t="s">
        <v>417</v>
      </c>
    </row>
    <row r="27" spans="1:13">
      <c r="G27"/>
      <c r="H27" s="8"/>
    </row>
    <row r="28" spans="1:13">
      <c r="G28"/>
      <c r="H28" s="8"/>
    </row>
    <row r="29" spans="1:13">
      <c r="G29"/>
      <c r="H29" s="8"/>
    </row>
    <row r="30" spans="1:13">
      <c r="G30"/>
      <c r="H30" s="8"/>
    </row>
    <row r="31" spans="1:13">
      <c r="C31" s="93" t="s">
        <v>420</v>
      </c>
      <c r="D31" s="94"/>
      <c r="E31" s="94"/>
      <c r="F31" s="94"/>
      <c r="G31" s="95"/>
      <c r="H31" s="8"/>
      <c r="I31" s="93" t="s">
        <v>502</v>
      </c>
      <c r="J31" s="94"/>
      <c r="K31" s="94"/>
      <c r="L31" s="94"/>
      <c r="M31" s="95"/>
    </row>
    <row r="32" spans="1:13">
      <c r="G32"/>
      <c r="H32" s="8"/>
    </row>
    <row r="33" spans="7:8">
      <c r="G33"/>
      <c r="H33" s="8"/>
    </row>
    <row r="34" spans="7:8">
      <c r="G34"/>
      <c r="H34" s="8"/>
    </row>
    <row r="35" spans="7:8">
      <c r="G35"/>
      <c r="H35" s="8"/>
    </row>
  </sheetData>
  <mergeCells count="2">
    <mergeCell ref="C31:G31"/>
    <mergeCell ref="I31:M31"/>
  </mergeCells>
  <phoneticPr fontId="1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7955-403F-1B4C-818B-6324CC0889BC}">
  <dimension ref="A1:I59"/>
  <sheetViews>
    <sheetView workbookViewId="0">
      <selection sqref="A1:A4"/>
    </sheetView>
  </sheetViews>
  <sheetFormatPr baseColWidth="10" defaultRowHeight="18"/>
  <cols>
    <col min="1" max="1" width="10.7109375" style="8"/>
    <col min="2" max="2" width="37.5703125" style="8" bestFit="1" customWidth="1"/>
    <col min="3" max="3" width="17.7109375" style="8" bestFit="1" customWidth="1"/>
    <col min="4" max="4" width="20.5703125" style="8" bestFit="1" customWidth="1"/>
    <col min="5" max="5" width="17.42578125" style="8" bestFit="1" customWidth="1"/>
    <col min="6" max="6" width="17.5703125" style="8" bestFit="1" customWidth="1"/>
    <col min="7" max="16384" width="10.7109375" style="8"/>
  </cols>
  <sheetData>
    <row r="1" spans="1:6">
      <c r="A1" s="8" t="s">
        <v>507</v>
      </c>
      <c r="B1" s="9" t="s">
        <v>95</v>
      </c>
      <c r="C1" s="9" t="s">
        <v>84</v>
      </c>
      <c r="D1" s="9" t="s">
        <v>442</v>
      </c>
      <c r="E1" s="9" t="s">
        <v>249</v>
      </c>
      <c r="F1" s="9" t="s">
        <v>250</v>
      </c>
    </row>
    <row r="2" spans="1:6">
      <c r="A2" s="8" t="s">
        <v>504</v>
      </c>
      <c r="B2" s="10">
        <v>0.11190661</v>
      </c>
      <c r="C2" s="10">
        <v>1.0038389599999999</v>
      </c>
      <c r="D2" s="10">
        <v>0.13981182</v>
      </c>
      <c r="E2" s="10">
        <v>0.14504411</v>
      </c>
      <c r="F2" s="10">
        <v>0.70410532999999997</v>
      </c>
    </row>
    <row r="3" spans="1:6">
      <c r="A3" s="8" t="s">
        <v>505</v>
      </c>
      <c r="B3" s="10">
        <v>0.11603722</v>
      </c>
      <c r="C3" s="10">
        <v>1.01059375</v>
      </c>
      <c r="D3" s="10">
        <v>0.14904949000000001</v>
      </c>
      <c r="E3" s="10">
        <v>0.14716750000000001</v>
      </c>
      <c r="F3" s="10">
        <v>0.80731430999999998</v>
      </c>
    </row>
    <row r="4" spans="1:6">
      <c r="A4" s="8" t="s">
        <v>506</v>
      </c>
      <c r="B4" s="10">
        <v>0.11413611</v>
      </c>
      <c r="C4" s="10">
        <v>0.98556728999999998</v>
      </c>
      <c r="D4" s="10">
        <v>0.14639077</v>
      </c>
      <c r="E4" s="10">
        <v>0.14626790000000001</v>
      </c>
      <c r="F4" s="10">
        <v>0.71450853999999997</v>
      </c>
    </row>
    <row r="9" spans="1:6">
      <c r="A9" s="11" t="s">
        <v>9</v>
      </c>
      <c r="B9" s="10" t="s">
        <v>251</v>
      </c>
      <c r="C9" s="10"/>
      <c r="D9" s="10"/>
      <c r="E9" s="10"/>
      <c r="F9" s="10"/>
    </row>
    <row r="10" spans="1:6">
      <c r="A10" s="11" t="s">
        <v>11</v>
      </c>
      <c r="B10" s="10" t="s">
        <v>12</v>
      </c>
      <c r="C10" s="10"/>
      <c r="D10" s="10"/>
      <c r="E10" s="10"/>
      <c r="F10" s="10"/>
    </row>
    <row r="11" spans="1:6">
      <c r="A11" s="11"/>
      <c r="B11" s="10"/>
      <c r="C11" s="10"/>
      <c r="D11" s="10"/>
      <c r="E11" s="10"/>
      <c r="F11" s="10"/>
    </row>
    <row r="12" spans="1:6">
      <c r="A12" s="11" t="s">
        <v>13</v>
      </c>
      <c r="B12" s="10"/>
      <c r="C12" s="10"/>
      <c r="D12" s="10"/>
      <c r="E12" s="10"/>
      <c r="F12" s="10"/>
    </row>
    <row r="13" spans="1:6">
      <c r="A13" s="11" t="s">
        <v>14</v>
      </c>
      <c r="B13" s="10">
        <v>748.8</v>
      </c>
      <c r="C13" s="10"/>
      <c r="D13" s="10"/>
      <c r="E13" s="10"/>
      <c r="F13" s="10"/>
    </row>
    <row r="14" spans="1:6">
      <c r="A14" s="11" t="s">
        <v>15</v>
      </c>
      <c r="B14" s="10" t="s">
        <v>16</v>
      </c>
      <c r="C14" s="10"/>
      <c r="D14" s="10"/>
      <c r="E14" s="10"/>
      <c r="F14" s="10"/>
    </row>
    <row r="15" spans="1:6">
      <c r="A15" s="11" t="s">
        <v>17</v>
      </c>
      <c r="B15" s="10" t="s">
        <v>18</v>
      </c>
      <c r="C15" s="10"/>
      <c r="D15" s="10"/>
      <c r="E15" s="10"/>
      <c r="F15" s="10"/>
    </row>
    <row r="16" spans="1:6">
      <c r="A16" s="11" t="s">
        <v>19</v>
      </c>
      <c r="B16" s="10" t="s">
        <v>20</v>
      </c>
      <c r="C16" s="10"/>
      <c r="D16" s="10"/>
      <c r="E16" s="10"/>
      <c r="F16" s="10"/>
    </row>
    <row r="17" spans="1:6">
      <c r="A17" s="11" t="s">
        <v>21</v>
      </c>
      <c r="B17" s="10">
        <v>0.99670000000000003</v>
      </c>
      <c r="C17" s="10"/>
      <c r="D17" s="10"/>
      <c r="E17" s="10"/>
      <c r="F17" s="10"/>
    </row>
    <row r="18" spans="1:6">
      <c r="A18" s="11"/>
      <c r="B18" s="10"/>
      <c r="C18" s="10"/>
      <c r="D18" s="10"/>
      <c r="E18" s="10"/>
      <c r="F18" s="10"/>
    </row>
    <row r="19" spans="1:6">
      <c r="A19" s="11" t="s">
        <v>22</v>
      </c>
      <c r="B19" s="10"/>
      <c r="C19" s="10"/>
      <c r="D19" s="10"/>
      <c r="E19" s="10"/>
      <c r="F19" s="10"/>
    </row>
    <row r="20" spans="1:6">
      <c r="A20" s="11" t="s">
        <v>23</v>
      </c>
      <c r="B20" s="10" t="s">
        <v>252</v>
      </c>
      <c r="C20" s="10"/>
      <c r="D20" s="10"/>
      <c r="E20" s="10"/>
      <c r="F20" s="10"/>
    </row>
    <row r="21" spans="1:6">
      <c r="A21" s="11" t="s">
        <v>15</v>
      </c>
      <c r="B21" s="10">
        <v>0.39760000000000001</v>
      </c>
      <c r="C21" s="10"/>
      <c r="D21" s="10"/>
      <c r="E21" s="10"/>
      <c r="F21" s="10"/>
    </row>
    <row r="22" spans="1:6">
      <c r="A22" s="11" t="s">
        <v>17</v>
      </c>
      <c r="B22" s="10" t="s">
        <v>25</v>
      </c>
      <c r="C22" s="10"/>
      <c r="D22" s="10"/>
      <c r="E22" s="10"/>
      <c r="F22" s="10"/>
    </row>
    <row r="23" spans="1:6">
      <c r="A23" s="11" t="s">
        <v>26</v>
      </c>
      <c r="B23" s="10" t="s">
        <v>27</v>
      </c>
      <c r="C23" s="10"/>
      <c r="D23" s="10"/>
      <c r="E23" s="10"/>
      <c r="F23" s="10"/>
    </row>
    <row r="24" spans="1:6">
      <c r="A24" s="11"/>
      <c r="B24" s="10"/>
      <c r="C24" s="10"/>
      <c r="D24" s="10"/>
      <c r="E24" s="10"/>
      <c r="F24" s="10"/>
    </row>
    <row r="25" spans="1:6">
      <c r="A25" s="11" t="s">
        <v>28</v>
      </c>
      <c r="B25" s="10"/>
      <c r="C25" s="10"/>
      <c r="D25" s="10"/>
      <c r="E25" s="10"/>
      <c r="F25" s="10"/>
    </row>
    <row r="26" spans="1:6">
      <c r="A26" s="11" t="s">
        <v>29</v>
      </c>
      <c r="B26" s="10"/>
      <c r="C26" s="10"/>
      <c r="D26" s="10"/>
      <c r="E26" s="10"/>
      <c r="F26" s="10"/>
    </row>
    <row r="27" spans="1:6">
      <c r="A27" s="11" t="s">
        <v>15</v>
      </c>
      <c r="B27" s="10"/>
      <c r="C27" s="10"/>
      <c r="D27" s="10"/>
      <c r="E27" s="10"/>
      <c r="F27" s="10"/>
    </row>
    <row r="28" spans="1:6">
      <c r="A28" s="11" t="s">
        <v>17</v>
      </c>
      <c r="B28" s="10"/>
      <c r="C28" s="10"/>
      <c r="D28" s="10"/>
      <c r="E28" s="10"/>
      <c r="F28" s="10"/>
    </row>
    <row r="29" spans="1:6">
      <c r="A29" s="11" t="s">
        <v>26</v>
      </c>
      <c r="B29" s="10"/>
      <c r="C29" s="10"/>
      <c r="D29" s="10"/>
      <c r="E29" s="10"/>
      <c r="F29" s="10"/>
    </row>
    <row r="30" spans="1:6">
      <c r="A30" s="11"/>
      <c r="B30" s="10"/>
      <c r="C30" s="10"/>
      <c r="D30" s="10"/>
      <c r="E30" s="10"/>
      <c r="F30" s="10"/>
    </row>
    <row r="31" spans="1:6">
      <c r="A31" s="11" t="s">
        <v>30</v>
      </c>
      <c r="B31" s="10" t="s">
        <v>31</v>
      </c>
      <c r="C31" s="10" t="s">
        <v>32</v>
      </c>
      <c r="D31" s="10" t="s">
        <v>33</v>
      </c>
      <c r="E31" s="10" t="s">
        <v>23</v>
      </c>
      <c r="F31" s="10" t="s">
        <v>15</v>
      </c>
    </row>
    <row r="32" spans="1:6">
      <c r="A32" s="11" t="s">
        <v>34</v>
      </c>
      <c r="B32" s="10">
        <v>2.0510000000000002</v>
      </c>
      <c r="C32" s="10">
        <v>4</v>
      </c>
      <c r="D32" s="10">
        <v>0.51290000000000002</v>
      </c>
      <c r="E32" s="10" t="s">
        <v>253</v>
      </c>
      <c r="F32" s="10" t="s">
        <v>36</v>
      </c>
    </row>
    <row r="33" spans="1:9">
      <c r="A33" s="11" t="s">
        <v>37</v>
      </c>
      <c r="B33" s="10">
        <v>6.8490000000000001E-3</v>
      </c>
      <c r="C33" s="10">
        <v>10</v>
      </c>
      <c r="D33" s="10">
        <v>6.8490000000000001E-4</v>
      </c>
      <c r="E33" s="10"/>
      <c r="F33" s="10"/>
    </row>
    <row r="34" spans="1:9">
      <c r="A34" s="11" t="s">
        <v>38</v>
      </c>
      <c r="B34" s="10">
        <v>2.0579999999999998</v>
      </c>
      <c r="C34" s="10">
        <v>14</v>
      </c>
      <c r="D34" s="10"/>
      <c r="E34" s="10"/>
      <c r="F34" s="10"/>
    </row>
    <row r="35" spans="1:9">
      <c r="A35" s="11"/>
      <c r="B35" s="10"/>
      <c r="C35" s="10"/>
      <c r="D35" s="10"/>
      <c r="E35" s="10"/>
      <c r="F35" s="10"/>
    </row>
    <row r="36" spans="1:9">
      <c r="A36" s="11" t="s">
        <v>39</v>
      </c>
      <c r="B36" s="10"/>
      <c r="C36" s="10"/>
      <c r="D36" s="10"/>
      <c r="E36" s="10"/>
      <c r="F36" s="10"/>
    </row>
    <row r="37" spans="1:9">
      <c r="A37" s="11" t="s">
        <v>40</v>
      </c>
      <c r="B37" s="10">
        <v>5</v>
      </c>
      <c r="C37" s="10"/>
      <c r="D37" s="10"/>
      <c r="E37" s="10"/>
      <c r="F37" s="10"/>
    </row>
    <row r="38" spans="1:9">
      <c r="A38" s="11" t="s">
        <v>41</v>
      </c>
      <c r="B38" s="10">
        <v>15</v>
      </c>
      <c r="C38" s="10"/>
      <c r="D38" s="10"/>
      <c r="E38" s="10"/>
      <c r="F38" s="10"/>
    </row>
    <row r="45" spans="1:9">
      <c r="A45" s="11" t="s">
        <v>42</v>
      </c>
      <c r="B45" s="10">
        <v>1</v>
      </c>
      <c r="C45" s="10"/>
      <c r="D45" s="10"/>
      <c r="E45" s="10"/>
      <c r="F45" s="10"/>
      <c r="G45" s="10"/>
      <c r="H45" s="10"/>
      <c r="I45" s="10"/>
    </row>
    <row r="46" spans="1:9">
      <c r="A46" s="11" t="s">
        <v>43</v>
      </c>
      <c r="B46" s="10">
        <v>4</v>
      </c>
      <c r="C46" s="10"/>
      <c r="D46" s="10"/>
      <c r="E46" s="10"/>
      <c r="F46" s="10"/>
      <c r="G46" s="10"/>
      <c r="H46" s="10"/>
      <c r="I46" s="10"/>
    </row>
    <row r="47" spans="1:9">
      <c r="A47" s="11" t="s">
        <v>44</v>
      </c>
      <c r="B47" s="10">
        <v>0.05</v>
      </c>
      <c r="C47" s="10"/>
      <c r="D47" s="10"/>
      <c r="E47" s="10"/>
      <c r="F47" s="10"/>
      <c r="G47" s="10"/>
      <c r="H47" s="10"/>
      <c r="I47" s="10"/>
    </row>
    <row r="48" spans="1:9">
      <c r="A48" s="11"/>
      <c r="B48" s="10"/>
      <c r="C48" s="10"/>
      <c r="D48" s="10"/>
      <c r="E48" s="10"/>
      <c r="F48" s="10"/>
      <c r="G48" s="10"/>
      <c r="H48" s="10"/>
      <c r="I48" s="10"/>
    </row>
    <row r="49" spans="1:9">
      <c r="A49" s="11" t="s">
        <v>45</v>
      </c>
      <c r="B49" s="10" t="s">
        <v>46</v>
      </c>
      <c r="C49" s="10" t="s">
        <v>47</v>
      </c>
      <c r="D49" s="10" t="s">
        <v>48</v>
      </c>
      <c r="E49" s="10" t="s">
        <v>49</v>
      </c>
      <c r="F49" s="10" t="s">
        <v>50</v>
      </c>
      <c r="G49" s="10" t="s">
        <v>120</v>
      </c>
      <c r="H49" s="10"/>
      <c r="I49" s="10"/>
    </row>
    <row r="50" spans="1:9">
      <c r="A50" s="11" t="s">
        <v>254</v>
      </c>
      <c r="B50" s="10">
        <v>0.88600000000000001</v>
      </c>
      <c r="C50" s="10" t="s">
        <v>255</v>
      </c>
      <c r="D50" s="10" t="s">
        <v>20</v>
      </c>
      <c r="E50" s="10" t="s">
        <v>18</v>
      </c>
      <c r="F50" s="10" t="s">
        <v>16</v>
      </c>
      <c r="G50" s="10" t="s">
        <v>54</v>
      </c>
      <c r="H50" s="10" t="s">
        <v>95</v>
      </c>
      <c r="I50" s="10"/>
    </row>
    <row r="51" spans="1:9">
      <c r="A51" s="11" t="s">
        <v>256</v>
      </c>
      <c r="B51" s="10">
        <v>0.85489999999999999</v>
      </c>
      <c r="C51" s="10" t="s">
        <v>257</v>
      </c>
      <c r="D51" s="10" t="s">
        <v>20</v>
      </c>
      <c r="E51" s="10" t="s">
        <v>18</v>
      </c>
      <c r="F51" s="10" t="s">
        <v>16</v>
      </c>
      <c r="G51" s="10" t="s">
        <v>59</v>
      </c>
      <c r="H51" s="10" t="s">
        <v>84</v>
      </c>
      <c r="I51" s="10"/>
    </row>
    <row r="52" spans="1:9">
      <c r="A52" s="11" t="s">
        <v>258</v>
      </c>
      <c r="B52" s="10">
        <v>0.8538</v>
      </c>
      <c r="C52" s="10" t="s">
        <v>259</v>
      </c>
      <c r="D52" s="10" t="s">
        <v>20</v>
      </c>
      <c r="E52" s="10" t="s">
        <v>18</v>
      </c>
      <c r="F52" s="10" t="s">
        <v>16</v>
      </c>
      <c r="G52" s="10" t="s">
        <v>112</v>
      </c>
      <c r="H52" s="10" t="s">
        <v>249</v>
      </c>
      <c r="I52" s="10"/>
    </row>
    <row r="53" spans="1:9">
      <c r="A53" s="11" t="s">
        <v>260</v>
      </c>
      <c r="B53" s="10">
        <v>0.25800000000000001</v>
      </c>
      <c r="C53" s="10" t="s">
        <v>261</v>
      </c>
      <c r="D53" s="10" t="s">
        <v>20</v>
      </c>
      <c r="E53" s="10" t="s">
        <v>18</v>
      </c>
      <c r="F53" s="10" t="s">
        <v>16</v>
      </c>
      <c r="G53" s="10" t="s">
        <v>62</v>
      </c>
      <c r="H53" s="10" t="s">
        <v>250</v>
      </c>
      <c r="I53" s="10"/>
    </row>
    <row r="54" spans="1:9">
      <c r="A54" s="11"/>
      <c r="B54" s="10"/>
      <c r="C54" s="10"/>
      <c r="D54" s="10"/>
      <c r="E54" s="10"/>
      <c r="F54" s="10"/>
      <c r="G54" s="10"/>
      <c r="H54" s="10"/>
      <c r="I54" s="10"/>
    </row>
    <row r="55" spans="1:9">
      <c r="A55" s="11" t="s">
        <v>63</v>
      </c>
      <c r="B55" s="10" t="s">
        <v>64</v>
      </c>
      <c r="C55" s="10" t="s">
        <v>65</v>
      </c>
      <c r="D55" s="10" t="s">
        <v>46</v>
      </c>
      <c r="E55" s="10" t="s">
        <v>66</v>
      </c>
      <c r="F55" s="10" t="s">
        <v>67</v>
      </c>
      <c r="G55" s="10" t="s">
        <v>68</v>
      </c>
      <c r="H55" s="10" t="s">
        <v>69</v>
      </c>
      <c r="I55" s="10" t="s">
        <v>32</v>
      </c>
    </row>
    <row r="56" spans="1:9">
      <c r="A56" s="11" t="s">
        <v>254</v>
      </c>
      <c r="B56" s="10">
        <v>1</v>
      </c>
      <c r="C56" s="10">
        <v>0.114</v>
      </c>
      <c r="D56" s="10">
        <v>0.88600000000000001</v>
      </c>
      <c r="E56" s="10">
        <v>2.137E-2</v>
      </c>
      <c r="F56" s="10">
        <v>3</v>
      </c>
      <c r="G56" s="10">
        <v>3</v>
      </c>
      <c r="H56" s="10">
        <v>41.46</v>
      </c>
      <c r="I56" s="10">
        <v>10</v>
      </c>
    </row>
    <row r="57" spans="1:9">
      <c r="A57" s="11" t="s">
        <v>256</v>
      </c>
      <c r="B57" s="10">
        <v>1</v>
      </c>
      <c r="C57" s="10">
        <v>0.14510000000000001</v>
      </c>
      <c r="D57" s="10">
        <v>0.85489999999999999</v>
      </c>
      <c r="E57" s="10">
        <v>2.137E-2</v>
      </c>
      <c r="F57" s="10">
        <v>3</v>
      </c>
      <c r="G57" s="10">
        <v>3</v>
      </c>
      <c r="H57" s="10">
        <v>40.01</v>
      </c>
      <c r="I57" s="10">
        <v>10</v>
      </c>
    </row>
    <row r="58" spans="1:9">
      <c r="A58" s="11" t="s">
        <v>258</v>
      </c>
      <c r="B58" s="10">
        <v>1</v>
      </c>
      <c r="C58" s="10">
        <v>0.1462</v>
      </c>
      <c r="D58" s="10">
        <v>0.8538</v>
      </c>
      <c r="E58" s="10">
        <v>2.137E-2</v>
      </c>
      <c r="F58" s="10">
        <v>3</v>
      </c>
      <c r="G58" s="10">
        <v>3</v>
      </c>
      <c r="H58" s="10">
        <v>39.96</v>
      </c>
      <c r="I58" s="10">
        <v>10</v>
      </c>
    </row>
    <row r="59" spans="1:9">
      <c r="A59" s="11" t="s">
        <v>260</v>
      </c>
      <c r="B59" s="10">
        <v>1</v>
      </c>
      <c r="C59" s="10">
        <v>0.74199999999999999</v>
      </c>
      <c r="D59" s="10">
        <v>0.25800000000000001</v>
      </c>
      <c r="E59" s="10">
        <v>2.137E-2</v>
      </c>
      <c r="F59" s="10">
        <v>3</v>
      </c>
      <c r="G59" s="10">
        <v>3</v>
      </c>
      <c r="H59" s="10">
        <v>12.08</v>
      </c>
      <c r="I59" s="10">
        <v>10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B15F-0400-7A40-AB5C-EE2477BA31A5}">
  <dimension ref="A1:I67"/>
  <sheetViews>
    <sheetView workbookViewId="0">
      <selection activeCell="A2" sqref="A2:A5"/>
    </sheetView>
  </sheetViews>
  <sheetFormatPr baseColWidth="10" defaultRowHeight="18"/>
  <cols>
    <col min="1" max="1" width="10.7109375" style="8"/>
    <col min="2" max="2" width="37.42578125" style="8" bestFit="1" customWidth="1"/>
    <col min="3" max="3" width="18.85546875" style="8" bestFit="1" customWidth="1"/>
    <col min="4" max="4" width="17.7109375" style="8" bestFit="1" customWidth="1"/>
    <col min="5" max="5" width="17.42578125" style="8" bestFit="1" customWidth="1"/>
    <col min="6" max="6" width="17.5703125" style="8" bestFit="1" customWidth="1"/>
    <col min="7" max="7" width="13.28515625" style="8" bestFit="1" customWidth="1"/>
    <col min="8" max="8" width="15.7109375" style="8" bestFit="1" customWidth="1"/>
    <col min="9" max="9" width="13.28515625" style="8" bestFit="1" customWidth="1"/>
    <col min="10" max="16384" width="10.7109375" style="8"/>
  </cols>
  <sheetData>
    <row r="1" spans="1:9">
      <c r="C1" s="93" t="s">
        <v>444</v>
      </c>
      <c r="D1" s="94"/>
      <c r="E1" s="94"/>
      <c r="F1" s="94"/>
      <c r="G1" s="94"/>
      <c r="H1" s="94"/>
      <c r="I1" s="95"/>
    </row>
    <row r="2" spans="1:9">
      <c r="A2" s="8" t="s">
        <v>507</v>
      </c>
      <c r="B2" s="9" t="s">
        <v>2</v>
      </c>
      <c r="C2" s="9" t="s">
        <v>445</v>
      </c>
      <c r="D2" s="9" t="s">
        <v>443</v>
      </c>
      <c r="E2" s="9" t="s">
        <v>262</v>
      </c>
      <c r="F2" s="9" t="s">
        <v>263</v>
      </c>
      <c r="G2" s="9" t="s">
        <v>264</v>
      </c>
      <c r="H2" s="9" t="s">
        <v>265</v>
      </c>
      <c r="I2" s="9" t="s">
        <v>266</v>
      </c>
    </row>
    <row r="3" spans="1:9">
      <c r="A3" s="8" t="s">
        <v>504</v>
      </c>
      <c r="B3" s="10">
        <v>0</v>
      </c>
      <c r="C3" s="10">
        <v>1.0227985799999999</v>
      </c>
      <c r="D3" s="10">
        <v>0.15786494000000001</v>
      </c>
      <c r="E3" s="10">
        <v>0.15735921</v>
      </c>
      <c r="F3" s="10">
        <v>0.79328591999999998</v>
      </c>
      <c r="G3" s="10">
        <v>0.95646748000000004</v>
      </c>
      <c r="H3" s="10">
        <v>0.43309946999999999</v>
      </c>
      <c r="I3" s="10">
        <v>0.70502175</v>
      </c>
    </row>
    <row r="4" spans="1:9">
      <c r="A4" s="8" t="s">
        <v>505</v>
      </c>
      <c r="B4" s="10">
        <v>0</v>
      </c>
      <c r="C4" s="10">
        <v>0.99763791000000002</v>
      </c>
      <c r="D4" s="10">
        <v>0.15721124</v>
      </c>
      <c r="E4" s="10">
        <v>0.15599515999999999</v>
      </c>
      <c r="F4" s="10">
        <v>0.73344436000000002</v>
      </c>
      <c r="G4" s="10">
        <v>0.8563383</v>
      </c>
      <c r="H4" s="10">
        <v>0.33576085999999999</v>
      </c>
      <c r="I4" s="10">
        <v>0.45387055999999998</v>
      </c>
    </row>
    <row r="5" spans="1:9">
      <c r="A5" s="8" t="s">
        <v>506</v>
      </c>
      <c r="B5" s="10">
        <v>0.18174056999999999</v>
      </c>
      <c r="C5" s="10">
        <v>0.97956350000000003</v>
      </c>
      <c r="D5" s="10">
        <v>0.16075068000000001</v>
      </c>
      <c r="E5" s="10">
        <v>0.1647228</v>
      </c>
      <c r="F5" s="10">
        <v>0.57043657000000003</v>
      </c>
      <c r="G5" s="10">
        <v>0.88086995999999995</v>
      </c>
      <c r="H5" s="10">
        <v>0.63717124999999997</v>
      </c>
      <c r="I5" s="10">
        <v>0.76790826000000001</v>
      </c>
    </row>
    <row r="11" spans="1:9">
      <c r="A11" s="11" t="s">
        <v>9</v>
      </c>
      <c r="B11" s="10" t="s">
        <v>267</v>
      </c>
      <c r="C11" s="10"/>
      <c r="D11" s="10"/>
      <c r="E11" s="10"/>
      <c r="F11" s="10"/>
    </row>
    <row r="12" spans="1:9">
      <c r="A12" s="11" t="s">
        <v>11</v>
      </c>
      <c r="B12" s="10" t="s">
        <v>268</v>
      </c>
      <c r="C12" s="10"/>
      <c r="D12" s="10"/>
      <c r="E12" s="10"/>
      <c r="F12" s="10"/>
    </row>
    <row r="13" spans="1:9">
      <c r="A13" s="11"/>
      <c r="B13" s="10"/>
      <c r="C13" s="10"/>
      <c r="D13" s="10"/>
      <c r="E13" s="10"/>
      <c r="F13" s="10"/>
    </row>
    <row r="14" spans="1:9">
      <c r="A14" s="11" t="s">
        <v>13</v>
      </c>
      <c r="B14" s="10"/>
      <c r="C14" s="10"/>
      <c r="D14" s="10"/>
      <c r="E14" s="10"/>
      <c r="F14" s="10"/>
    </row>
    <row r="15" spans="1:9">
      <c r="A15" s="11" t="s">
        <v>14</v>
      </c>
      <c r="B15" s="10">
        <v>38.89</v>
      </c>
      <c r="C15" s="10"/>
      <c r="D15" s="10"/>
      <c r="E15" s="10"/>
      <c r="F15" s="10"/>
    </row>
    <row r="16" spans="1:9">
      <c r="A16" s="11" t="s">
        <v>15</v>
      </c>
      <c r="B16" s="10" t="s">
        <v>16</v>
      </c>
      <c r="C16" s="10"/>
      <c r="D16" s="10"/>
      <c r="E16" s="10"/>
      <c r="F16" s="10"/>
    </row>
    <row r="17" spans="1:6">
      <c r="A17" s="11" t="s">
        <v>17</v>
      </c>
      <c r="B17" s="10" t="s">
        <v>18</v>
      </c>
      <c r="C17" s="10"/>
      <c r="D17" s="10"/>
      <c r="E17" s="10"/>
      <c r="F17" s="10"/>
    </row>
    <row r="18" spans="1:6">
      <c r="A18" s="11" t="s">
        <v>19</v>
      </c>
      <c r="B18" s="10" t="s">
        <v>20</v>
      </c>
      <c r="C18" s="10"/>
      <c r="D18" s="10"/>
      <c r="E18" s="10"/>
      <c r="F18" s="10"/>
    </row>
    <row r="19" spans="1:6">
      <c r="A19" s="11" t="s">
        <v>21</v>
      </c>
      <c r="B19" s="10">
        <v>0.94450000000000001</v>
      </c>
      <c r="C19" s="10"/>
      <c r="D19" s="10"/>
      <c r="E19" s="10"/>
      <c r="F19" s="10"/>
    </row>
    <row r="20" spans="1:6">
      <c r="A20" s="11"/>
      <c r="B20" s="10"/>
      <c r="C20" s="10"/>
      <c r="D20" s="10"/>
      <c r="E20" s="10"/>
      <c r="F20" s="10"/>
    </row>
    <row r="21" spans="1:6">
      <c r="A21" s="11" t="s">
        <v>22</v>
      </c>
      <c r="B21" s="10"/>
      <c r="C21" s="10"/>
      <c r="D21" s="10"/>
      <c r="E21" s="10"/>
      <c r="F21" s="10"/>
    </row>
    <row r="22" spans="1:6">
      <c r="A22" s="11" t="s">
        <v>23</v>
      </c>
      <c r="B22" s="10" t="s">
        <v>269</v>
      </c>
      <c r="C22" s="10"/>
      <c r="D22" s="10"/>
      <c r="E22" s="10"/>
      <c r="F22" s="10"/>
    </row>
    <row r="23" spans="1:6">
      <c r="A23" s="11" t="s">
        <v>15</v>
      </c>
      <c r="B23" s="10">
        <v>0.52780000000000005</v>
      </c>
      <c r="C23" s="10"/>
      <c r="D23" s="10"/>
      <c r="E23" s="10"/>
      <c r="F23" s="10"/>
    </row>
    <row r="24" spans="1:6">
      <c r="A24" s="11" t="s">
        <v>17</v>
      </c>
      <c r="B24" s="10" t="s">
        <v>25</v>
      </c>
      <c r="C24" s="10"/>
      <c r="D24" s="10"/>
      <c r="E24" s="10"/>
      <c r="F24" s="10"/>
    </row>
    <row r="25" spans="1:6">
      <c r="A25" s="11" t="s">
        <v>26</v>
      </c>
      <c r="B25" s="10" t="s">
        <v>27</v>
      </c>
      <c r="C25" s="10"/>
      <c r="D25" s="10"/>
      <c r="E25" s="10"/>
      <c r="F25" s="10"/>
    </row>
    <row r="26" spans="1:6">
      <c r="A26" s="11"/>
      <c r="B26" s="10"/>
      <c r="C26" s="10"/>
      <c r="D26" s="10"/>
      <c r="E26" s="10"/>
      <c r="F26" s="10"/>
    </row>
    <row r="27" spans="1:6">
      <c r="A27" s="11" t="s">
        <v>28</v>
      </c>
      <c r="B27" s="10"/>
      <c r="C27" s="10"/>
      <c r="D27" s="10"/>
      <c r="E27" s="10"/>
      <c r="F27" s="10"/>
    </row>
    <row r="28" spans="1:6">
      <c r="A28" s="11" t="s">
        <v>29</v>
      </c>
      <c r="B28" s="10"/>
      <c r="C28" s="10"/>
      <c r="D28" s="10"/>
      <c r="E28" s="10"/>
      <c r="F28" s="10"/>
    </row>
    <row r="29" spans="1:6">
      <c r="A29" s="11" t="s">
        <v>15</v>
      </c>
      <c r="B29" s="10"/>
      <c r="C29" s="10"/>
      <c r="D29" s="10"/>
      <c r="E29" s="10"/>
      <c r="F29" s="10"/>
    </row>
    <row r="30" spans="1:6">
      <c r="A30" s="11" t="s">
        <v>17</v>
      </c>
      <c r="B30" s="10"/>
      <c r="C30" s="10"/>
      <c r="D30" s="10"/>
      <c r="E30" s="10"/>
      <c r="F30" s="10"/>
    </row>
    <row r="31" spans="1:6">
      <c r="A31" s="11" t="s">
        <v>26</v>
      </c>
      <c r="B31" s="10"/>
      <c r="C31" s="10"/>
      <c r="D31" s="10"/>
      <c r="E31" s="10"/>
      <c r="F31" s="10"/>
    </row>
    <row r="32" spans="1:6">
      <c r="A32" s="11"/>
      <c r="B32" s="10"/>
      <c r="C32" s="10"/>
      <c r="D32" s="10"/>
      <c r="E32" s="10"/>
      <c r="F32" s="10"/>
    </row>
    <row r="33" spans="1:9">
      <c r="A33" s="11" t="s">
        <v>30</v>
      </c>
      <c r="B33" s="10" t="s">
        <v>31</v>
      </c>
      <c r="C33" s="10" t="s">
        <v>32</v>
      </c>
      <c r="D33" s="10" t="s">
        <v>33</v>
      </c>
      <c r="E33" s="10" t="s">
        <v>23</v>
      </c>
      <c r="F33" s="10" t="s">
        <v>15</v>
      </c>
    </row>
    <row r="34" spans="1:9">
      <c r="A34" s="11" t="s">
        <v>34</v>
      </c>
      <c r="B34" s="10">
        <v>2.6819999999999999</v>
      </c>
      <c r="C34" s="10">
        <v>7</v>
      </c>
      <c r="D34" s="10">
        <v>0.3831</v>
      </c>
      <c r="E34" s="10" t="s">
        <v>270</v>
      </c>
      <c r="F34" s="10" t="s">
        <v>36</v>
      </c>
    </row>
    <row r="35" spans="1:9">
      <c r="A35" s="11" t="s">
        <v>37</v>
      </c>
      <c r="B35" s="10">
        <v>0.15759999999999999</v>
      </c>
      <c r="C35" s="10">
        <v>16</v>
      </c>
      <c r="D35" s="10">
        <v>9.8499999999999994E-3</v>
      </c>
      <c r="E35" s="10"/>
      <c r="F35" s="10"/>
    </row>
    <row r="36" spans="1:9">
      <c r="A36" s="11" t="s">
        <v>38</v>
      </c>
      <c r="B36" s="10">
        <v>2.839</v>
      </c>
      <c r="C36" s="10">
        <v>23</v>
      </c>
      <c r="D36" s="10"/>
      <c r="E36" s="10"/>
      <c r="F36" s="10"/>
    </row>
    <row r="37" spans="1:9">
      <c r="A37" s="11"/>
      <c r="B37" s="10"/>
      <c r="C37" s="10"/>
      <c r="D37" s="10"/>
      <c r="E37" s="10"/>
      <c r="F37" s="10"/>
    </row>
    <row r="38" spans="1:9">
      <c r="A38" s="11" t="s">
        <v>39</v>
      </c>
      <c r="B38" s="10"/>
      <c r="C38" s="10"/>
      <c r="D38" s="10"/>
      <c r="E38" s="10"/>
      <c r="F38" s="10"/>
    </row>
    <row r="39" spans="1:9">
      <c r="A39" s="11" t="s">
        <v>40</v>
      </c>
      <c r="B39" s="10">
        <v>8</v>
      </c>
      <c r="C39" s="10"/>
      <c r="D39" s="10"/>
      <c r="E39" s="10"/>
      <c r="F39" s="10"/>
    </row>
    <row r="40" spans="1:9">
      <c r="A40" s="11" t="s">
        <v>41</v>
      </c>
      <c r="B40" s="10">
        <v>24</v>
      </c>
      <c r="C40" s="10"/>
      <c r="D40" s="10"/>
      <c r="E40" s="10"/>
      <c r="F40" s="10"/>
    </row>
    <row r="47" spans="1:9">
      <c r="A47" s="11" t="s">
        <v>42</v>
      </c>
      <c r="B47" s="10">
        <v>1</v>
      </c>
      <c r="C47" s="10"/>
      <c r="D47" s="10"/>
      <c r="E47" s="10"/>
      <c r="F47" s="10"/>
      <c r="G47" s="10"/>
      <c r="H47" s="10"/>
      <c r="I47" s="10"/>
    </row>
    <row r="48" spans="1:9">
      <c r="A48" s="11" t="s">
        <v>43</v>
      </c>
      <c r="B48" s="10">
        <v>7</v>
      </c>
      <c r="C48" s="10"/>
      <c r="D48" s="10"/>
      <c r="E48" s="10"/>
      <c r="F48" s="10"/>
      <c r="G48" s="10"/>
      <c r="H48" s="10"/>
      <c r="I48" s="10"/>
    </row>
    <row r="49" spans="1:9">
      <c r="A49" s="11" t="s">
        <v>44</v>
      </c>
      <c r="B49" s="10">
        <v>0.05</v>
      </c>
      <c r="C49" s="10"/>
      <c r="D49" s="10"/>
      <c r="E49" s="10"/>
      <c r="F49" s="10"/>
      <c r="G49" s="10"/>
      <c r="H49" s="10"/>
      <c r="I49" s="10"/>
    </row>
    <row r="50" spans="1:9">
      <c r="A50" s="11"/>
      <c r="B50" s="10"/>
      <c r="C50" s="10"/>
      <c r="D50" s="10"/>
      <c r="E50" s="10"/>
      <c r="F50" s="10"/>
      <c r="G50" s="10"/>
      <c r="H50" s="10"/>
      <c r="I50" s="10"/>
    </row>
    <row r="51" spans="1:9">
      <c r="A51" s="11" t="s">
        <v>45</v>
      </c>
      <c r="B51" s="10" t="s">
        <v>46</v>
      </c>
      <c r="C51" s="10" t="s">
        <v>47</v>
      </c>
      <c r="D51" s="10" t="s">
        <v>48</v>
      </c>
      <c r="E51" s="10" t="s">
        <v>49</v>
      </c>
      <c r="F51" s="10" t="s">
        <v>50</v>
      </c>
      <c r="G51" s="10" t="s">
        <v>120</v>
      </c>
      <c r="H51" s="10"/>
      <c r="I51" s="10"/>
    </row>
    <row r="52" spans="1:9">
      <c r="A52" s="11" t="s">
        <v>144</v>
      </c>
      <c r="B52" s="10">
        <v>0.93940000000000001</v>
      </c>
      <c r="C52" s="10" t="s">
        <v>271</v>
      </c>
      <c r="D52" s="10" t="s">
        <v>20</v>
      </c>
      <c r="E52" s="10" t="s">
        <v>18</v>
      </c>
      <c r="F52" s="10" t="s">
        <v>16</v>
      </c>
      <c r="G52" s="10" t="s">
        <v>54</v>
      </c>
      <c r="H52" s="10" t="s">
        <v>2</v>
      </c>
      <c r="I52" s="10"/>
    </row>
    <row r="53" spans="1:9">
      <c r="A53" s="11" t="s">
        <v>146</v>
      </c>
      <c r="B53" s="10">
        <v>0.84140000000000004</v>
      </c>
      <c r="C53" s="10" t="s">
        <v>272</v>
      </c>
      <c r="D53" s="10" t="s">
        <v>20</v>
      </c>
      <c r="E53" s="10" t="s">
        <v>18</v>
      </c>
      <c r="F53" s="10" t="s">
        <v>16</v>
      </c>
      <c r="G53" s="10" t="s">
        <v>59</v>
      </c>
      <c r="H53" s="10" t="s">
        <v>148</v>
      </c>
      <c r="I53" s="10"/>
    </row>
    <row r="54" spans="1:9">
      <c r="A54" s="11" t="s">
        <v>273</v>
      </c>
      <c r="B54" s="10">
        <v>0.84060000000000001</v>
      </c>
      <c r="C54" s="10" t="s">
        <v>274</v>
      </c>
      <c r="D54" s="10" t="s">
        <v>20</v>
      </c>
      <c r="E54" s="10" t="s">
        <v>18</v>
      </c>
      <c r="F54" s="10" t="s">
        <v>16</v>
      </c>
      <c r="G54" s="10" t="s">
        <v>112</v>
      </c>
      <c r="H54" s="10" t="s">
        <v>262</v>
      </c>
      <c r="I54" s="10"/>
    </row>
    <row r="55" spans="1:9">
      <c r="A55" s="11" t="s">
        <v>275</v>
      </c>
      <c r="B55" s="10">
        <v>0.3009</v>
      </c>
      <c r="C55" s="10" t="s">
        <v>276</v>
      </c>
      <c r="D55" s="10" t="s">
        <v>20</v>
      </c>
      <c r="E55" s="10" t="s">
        <v>223</v>
      </c>
      <c r="F55" s="10">
        <v>1.04E-2</v>
      </c>
      <c r="G55" s="10" t="s">
        <v>62</v>
      </c>
      <c r="H55" s="10" t="s">
        <v>263</v>
      </c>
      <c r="I55" s="10"/>
    </row>
    <row r="56" spans="1:9">
      <c r="A56" s="11" t="s">
        <v>277</v>
      </c>
      <c r="B56" s="10">
        <v>0.1021</v>
      </c>
      <c r="C56" s="10" t="s">
        <v>278</v>
      </c>
      <c r="D56" s="10" t="s">
        <v>27</v>
      </c>
      <c r="E56" s="10" t="s">
        <v>25</v>
      </c>
      <c r="F56" s="10">
        <v>0.69030000000000002</v>
      </c>
      <c r="G56" s="10" t="s">
        <v>14</v>
      </c>
      <c r="H56" s="10" t="s">
        <v>264</v>
      </c>
      <c r="I56" s="10"/>
    </row>
    <row r="57" spans="1:9">
      <c r="A57" s="11" t="s">
        <v>279</v>
      </c>
      <c r="B57" s="10">
        <v>0.53129999999999999</v>
      </c>
      <c r="C57" s="10" t="s">
        <v>280</v>
      </c>
      <c r="D57" s="10" t="s">
        <v>20</v>
      </c>
      <c r="E57" s="10" t="s">
        <v>18</v>
      </c>
      <c r="F57" s="10" t="s">
        <v>16</v>
      </c>
      <c r="G57" s="10" t="s">
        <v>134</v>
      </c>
      <c r="H57" s="10" t="s">
        <v>265</v>
      </c>
      <c r="I57" s="10"/>
    </row>
    <row r="58" spans="1:9">
      <c r="A58" s="11" t="s">
        <v>281</v>
      </c>
      <c r="B58" s="10">
        <v>0.35770000000000002</v>
      </c>
      <c r="C58" s="10" t="s">
        <v>282</v>
      </c>
      <c r="D58" s="10" t="s">
        <v>20</v>
      </c>
      <c r="E58" s="10" t="s">
        <v>210</v>
      </c>
      <c r="F58" s="10">
        <v>2.5000000000000001E-3</v>
      </c>
      <c r="G58" s="10" t="s">
        <v>107</v>
      </c>
      <c r="H58" s="10" t="s">
        <v>266</v>
      </c>
      <c r="I58" s="10"/>
    </row>
    <row r="59" spans="1:9">
      <c r="A59" s="11"/>
      <c r="B59" s="10"/>
      <c r="C59" s="10"/>
      <c r="D59" s="10"/>
      <c r="E59" s="10"/>
      <c r="F59" s="10"/>
      <c r="G59" s="10"/>
      <c r="H59" s="10"/>
      <c r="I59" s="10"/>
    </row>
    <row r="60" spans="1:9">
      <c r="A60" s="11" t="s">
        <v>63</v>
      </c>
      <c r="B60" s="10" t="s">
        <v>64</v>
      </c>
      <c r="C60" s="10" t="s">
        <v>65</v>
      </c>
      <c r="D60" s="10" t="s">
        <v>46</v>
      </c>
      <c r="E60" s="10" t="s">
        <v>66</v>
      </c>
      <c r="F60" s="10" t="s">
        <v>67</v>
      </c>
      <c r="G60" s="10" t="s">
        <v>68</v>
      </c>
      <c r="H60" s="10" t="s">
        <v>69</v>
      </c>
      <c r="I60" s="10" t="s">
        <v>32</v>
      </c>
    </row>
    <row r="61" spans="1:9">
      <c r="A61" s="11" t="s">
        <v>144</v>
      </c>
      <c r="B61" s="10">
        <v>1</v>
      </c>
      <c r="C61" s="10">
        <v>6.0580000000000002E-2</v>
      </c>
      <c r="D61" s="10">
        <v>0.93940000000000001</v>
      </c>
      <c r="E61" s="10">
        <v>8.1040000000000001E-2</v>
      </c>
      <c r="F61" s="10">
        <v>3</v>
      </c>
      <c r="G61" s="10">
        <v>3</v>
      </c>
      <c r="H61" s="10">
        <v>11.59</v>
      </c>
      <c r="I61" s="10">
        <v>16</v>
      </c>
    </row>
    <row r="62" spans="1:9">
      <c r="A62" s="11" t="s">
        <v>146</v>
      </c>
      <c r="B62" s="10">
        <v>1</v>
      </c>
      <c r="C62" s="10">
        <v>0.15859999999999999</v>
      </c>
      <c r="D62" s="10">
        <v>0.84140000000000004</v>
      </c>
      <c r="E62" s="10">
        <v>8.1040000000000001E-2</v>
      </c>
      <c r="F62" s="10">
        <v>3</v>
      </c>
      <c r="G62" s="10">
        <v>3</v>
      </c>
      <c r="H62" s="10">
        <v>10.38</v>
      </c>
      <c r="I62" s="10">
        <v>16</v>
      </c>
    </row>
    <row r="63" spans="1:9">
      <c r="A63" s="11" t="s">
        <v>273</v>
      </c>
      <c r="B63" s="10">
        <v>1</v>
      </c>
      <c r="C63" s="10">
        <v>0.15939999999999999</v>
      </c>
      <c r="D63" s="10">
        <v>0.84060000000000001</v>
      </c>
      <c r="E63" s="10">
        <v>8.1040000000000001E-2</v>
      </c>
      <c r="F63" s="10">
        <v>3</v>
      </c>
      <c r="G63" s="10">
        <v>3</v>
      </c>
      <c r="H63" s="10">
        <v>10.37</v>
      </c>
      <c r="I63" s="10">
        <v>16</v>
      </c>
    </row>
    <row r="64" spans="1:9">
      <c r="A64" s="11" t="s">
        <v>275</v>
      </c>
      <c r="B64" s="10">
        <v>1</v>
      </c>
      <c r="C64" s="10">
        <v>0.69910000000000005</v>
      </c>
      <c r="D64" s="10">
        <v>0.3009</v>
      </c>
      <c r="E64" s="10">
        <v>8.1040000000000001E-2</v>
      </c>
      <c r="F64" s="10">
        <v>3</v>
      </c>
      <c r="G64" s="10">
        <v>3</v>
      </c>
      <c r="H64" s="10">
        <v>3.714</v>
      </c>
      <c r="I64" s="10">
        <v>16</v>
      </c>
    </row>
    <row r="65" spans="1:9">
      <c r="A65" s="11" t="s">
        <v>277</v>
      </c>
      <c r="B65" s="10">
        <v>1</v>
      </c>
      <c r="C65" s="10">
        <v>0.89790000000000003</v>
      </c>
      <c r="D65" s="10">
        <v>0.1021</v>
      </c>
      <c r="E65" s="10">
        <v>8.1040000000000001E-2</v>
      </c>
      <c r="F65" s="10">
        <v>3</v>
      </c>
      <c r="G65" s="10">
        <v>3</v>
      </c>
      <c r="H65" s="10">
        <v>1.26</v>
      </c>
      <c r="I65" s="10">
        <v>16</v>
      </c>
    </row>
    <row r="66" spans="1:9">
      <c r="A66" s="11" t="s">
        <v>279</v>
      </c>
      <c r="B66" s="10">
        <v>1</v>
      </c>
      <c r="C66" s="10">
        <v>0.46870000000000001</v>
      </c>
      <c r="D66" s="10">
        <v>0.53129999999999999</v>
      </c>
      <c r="E66" s="10">
        <v>8.1040000000000001E-2</v>
      </c>
      <c r="F66" s="10">
        <v>3</v>
      </c>
      <c r="G66" s="10">
        <v>3</v>
      </c>
      <c r="H66" s="10">
        <v>6.5570000000000004</v>
      </c>
      <c r="I66" s="10">
        <v>16</v>
      </c>
    </row>
    <row r="67" spans="1:9">
      <c r="A67" s="11" t="s">
        <v>281</v>
      </c>
      <c r="B67" s="10">
        <v>1</v>
      </c>
      <c r="C67" s="10">
        <v>0.64229999999999998</v>
      </c>
      <c r="D67" s="10">
        <v>0.35770000000000002</v>
      </c>
      <c r="E67" s="10">
        <v>8.1040000000000001E-2</v>
      </c>
      <c r="F67" s="10">
        <v>3</v>
      </c>
      <c r="G67" s="10">
        <v>3</v>
      </c>
      <c r="H67" s="10">
        <v>4.4139999999999997</v>
      </c>
      <c r="I67" s="10">
        <v>16</v>
      </c>
    </row>
  </sheetData>
  <mergeCells count="1">
    <mergeCell ref="C1:I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AA515-247A-2248-B4B9-3BEA97F37CC4}">
  <dimension ref="A1:J70"/>
  <sheetViews>
    <sheetView workbookViewId="0">
      <selection activeCell="A2" sqref="A2:A5"/>
    </sheetView>
  </sheetViews>
  <sheetFormatPr baseColWidth="10" defaultRowHeight="18"/>
  <cols>
    <col min="1" max="16384" width="10.7109375" style="8"/>
  </cols>
  <sheetData>
    <row r="1" spans="1:10">
      <c r="C1" s="93" t="s">
        <v>444</v>
      </c>
      <c r="D1" s="94"/>
      <c r="E1" s="94"/>
      <c r="F1" s="94"/>
      <c r="G1" s="94"/>
      <c r="H1" s="94"/>
      <c r="I1" s="94"/>
      <c r="J1" s="95"/>
    </row>
    <row r="2" spans="1:10">
      <c r="A2" s="8" t="s">
        <v>507</v>
      </c>
      <c r="B2" s="9" t="s">
        <v>2</v>
      </c>
      <c r="C2" s="9" t="s">
        <v>445</v>
      </c>
      <c r="D2" s="9" t="s">
        <v>443</v>
      </c>
      <c r="E2" s="9" t="s">
        <v>262</v>
      </c>
      <c r="F2" s="9" t="s">
        <v>263</v>
      </c>
      <c r="G2" s="9" t="s">
        <v>264</v>
      </c>
      <c r="H2" s="9" t="s">
        <v>265</v>
      </c>
      <c r="I2" s="9" t="s">
        <v>266</v>
      </c>
      <c r="J2" s="9" t="s">
        <v>140</v>
      </c>
    </row>
    <row r="3" spans="1:10">
      <c r="A3" s="8" t="s">
        <v>504</v>
      </c>
      <c r="B3" s="10">
        <v>0.14772726999999999</v>
      </c>
      <c r="C3" s="10">
        <v>0.99350649000000002</v>
      </c>
      <c r="D3" s="10">
        <v>0.12012987</v>
      </c>
      <c r="E3" s="10">
        <v>0.15097403000000001</v>
      </c>
      <c r="F3" s="10">
        <v>0.86038961000000003</v>
      </c>
      <c r="G3" s="10">
        <v>0.95292208</v>
      </c>
      <c r="H3" s="10">
        <v>0.48051948</v>
      </c>
      <c r="I3" s="10">
        <v>0.81006493999999996</v>
      </c>
      <c r="J3" s="10">
        <v>0.38149350999999998</v>
      </c>
    </row>
    <row r="4" spans="1:10">
      <c r="A4" s="8" t="s">
        <v>505</v>
      </c>
      <c r="B4" s="10">
        <v>0.30194805000000002</v>
      </c>
      <c r="C4" s="10">
        <v>1.1412337699999999</v>
      </c>
      <c r="D4" s="10">
        <v>0.15909091</v>
      </c>
      <c r="E4" s="10">
        <v>0.23376622999999999</v>
      </c>
      <c r="F4" s="10">
        <v>0.65422077999999995</v>
      </c>
      <c r="G4" s="10">
        <v>0.94318181999999995</v>
      </c>
      <c r="H4" s="10">
        <v>0.56006493999999996</v>
      </c>
      <c r="I4" s="10">
        <v>0.67857142999999998</v>
      </c>
      <c r="J4" s="10">
        <v>0.43831168999999998</v>
      </c>
    </row>
    <row r="5" spans="1:10">
      <c r="A5" s="8" t="s">
        <v>506</v>
      </c>
      <c r="B5" s="10">
        <v>0.28409090999999997</v>
      </c>
      <c r="C5" s="10">
        <v>0.86525974000000005</v>
      </c>
      <c r="D5" s="10">
        <v>0.25649350999999998</v>
      </c>
      <c r="E5" s="10">
        <v>0.31331168999999998</v>
      </c>
      <c r="F5" s="10">
        <v>0.97889610000000005</v>
      </c>
      <c r="G5" s="10">
        <v>0.72564934999999997</v>
      </c>
      <c r="H5" s="10">
        <v>0.47402597000000002</v>
      </c>
      <c r="I5" s="10">
        <v>0.87987013000000003</v>
      </c>
      <c r="J5" s="10">
        <v>0.4237013</v>
      </c>
    </row>
    <row r="12" spans="1:10">
      <c r="A12" s="11" t="s">
        <v>9</v>
      </c>
      <c r="B12" s="10" t="s">
        <v>284</v>
      </c>
      <c r="C12" s="10"/>
      <c r="D12" s="10"/>
      <c r="E12" s="10"/>
      <c r="F12" s="10"/>
    </row>
    <row r="13" spans="1:10">
      <c r="A13" s="11" t="s">
        <v>11</v>
      </c>
      <c r="B13" s="10" t="s">
        <v>285</v>
      </c>
      <c r="C13" s="10"/>
      <c r="D13" s="10"/>
      <c r="E13" s="10"/>
      <c r="F13" s="10"/>
    </row>
    <row r="14" spans="1:10">
      <c r="A14" s="11"/>
      <c r="B14" s="10"/>
      <c r="C14" s="10"/>
      <c r="D14" s="10"/>
      <c r="E14" s="10"/>
      <c r="F14" s="10"/>
    </row>
    <row r="15" spans="1:10">
      <c r="A15" s="11" t="s">
        <v>13</v>
      </c>
      <c r="B15" s="10"/>
      <c r="C15" s="10"/>
      <c r="D15" s="10"/>
      <c r="E15" s="10"/>
      <c r="F15" s="10"/>
    </row>
    <row r="16" spans="1:10">
      <c r="A16" s="11" t="s">
        <v>14</v>
      </c>
      <c r="B16" s="10">
        <v>28.28</v>
      </c>
      <c r="C16" s="10"/>
      <c r="D16" s="10"/>
      <c r="E16" s="10"/>
      <c r="F16" s="10"/>
    </row>
    <row r="17" spans="1:6">
      <c r="A17" s="11" t="s">
        <v>15</v>
      </c>
      <c r="B17" s="10" t="s">
        <v>16</v>
      </c>
      <c r="C17" s="10"/>
      <c r="D17" s="10"/>
      <c r="E17" s="10"/>
      <c r="F17" s="10"/>
    </row>
    <row r="18" spans="1:6">
      <c r="A18" s="11" t="s">
        <v>17</v>
      </c>
      <c r="B18" s="10" t="s">
        <v>18</v>
      </c>
      <c r="C18" s="10"/>
      <c r="D18" s="10"/>
      <c r="E18" s="10"/>
      <c r="F18" s="10"/>
    </row>
    <row r="19" spans="1:6">
      <c r="A19" s="11" t="s">
        <v>19</v>
      </c>
      <c r="B19" s="10" t="s">
        <v>20</v>
      </c>
      <c r="C19" s="10"/>
      <c r="D19" s="10"/>
      <c r="E19" s="10"/>
      <c r="F19" s="10"/>
    </row>
    <row r="20" spans="1:6">
      <c r="A20" s="11" t="s">
        <v>21</v>
      </c>
      <c r="B20" s="10">
        <v>0.92630000000000001</v>
      </c>
      <c r="C20" s="10"/>
      <c r="D20" s="10"/>
      <c r="E20" s="10"/>
      <c r="F20" s="10"/>
    </row>
    <row r="21" spans="1:6">
      <c r="A21" s="11"/>
      <c r="B21" s="10"/>
      <c r="C21" s="10"/>
      <c r="D21" s="10"/>
      <c r="E21" s="10"/>
      <c r="F21" s="10"/>
    </row>
    <row r="22" spans="1:6">
      <c r="A22" s="11" t="s">
        <v>22</v>
      </c>
      <c r="B22" s="10"/>
      <c r="C22" s="10"/>
      <c r="D22" s="10"/>
      <c r="E22" s="10"/>
      <c r="F22" s="10"/>
    </row>
    <row r="23" spans="1:6">
      <c r="A23" s="11" t="s">
        <v>23</v>
      </c>
      <c r="B23" s="10" t="s">
        <v>286</v>
      </c>
      <c r="C23" s="10"/>
      <c r="D23" s="10"/>
      <c r="E23" s="10"/>
      <c r="F23" s="10"/>
    </row>
    <row r="24" spans="1:6">
      <c r="A24" s="11" t="s">
        <v>15</v>
      </c>
      <c r="B24" s="10">
        <v>0.87070000000000003</v>
      </c>
      <c r="C24" s="10"/>
      <c r="D24" s="10"/>
      <c r="E24" s="10"/>
      <c r="F24" s="10"/>
    </row>
    <row r="25" spans="1:6">
      <c r="A25" s="11" t="s">
        <v>17</v>
      </c>
      <c r="B25" s="10" t="s">
        <v>25</v>
      </c>
      <c r="C25" s="10"/>
      <c r="D25" s="10"/>
      <c r="E25" s="10"/>
      <c r="F25" s="10"/>
    </row>
    <row r="26" spans="1:6">
      <c r="A26" s="11" t="s">
        <v>26</v>
      </c>
      <c r="B26" s="10" t="s">
        <v>27</v>
      </c>
      <c r="C26" s="10"/>
      <c r="D26" s="10"/>
      <c r="E26" s="10"/>
      <c r="F26" s="10"/>
    </row>
    <row r="27" spans="1:6">
      <c r="A27" s="11"/>
      <c r="B27" s="10"/>
      <c r="C27" s="10"/>
      <c r="D27" s="10"/>
      <c r="E27" s="10"/>
      <c r="F27" s="10"/>
    </row>
    <row r="28" spans="1:6">
      <c r="A28" s="11" t="s">
        <v>28</v>
      </c>
      <c r="B28" s="10"/>
      <c r="C28" s="10"/>
      <c r="D28" s="10"/>
      <c r="E28" s="10"/>
      <c r="F28" s="10"/>
    </row>
    <row r="29" spans="1:6">
      <c r="A29" s="11" t="s">
        <v>29</v>
      </c>
      <c r="B29" s="10"/>
      <c r="C29" s="10"/>
      <c r="D29" s="10"/>
      <c r="E29" s="10"/>
      <c r="F29" s="10"/>
    </row>
    <row r="30" spans="1:6">
      <c r="A30" s="11" t="s">
        <v>15</v>
      </c>
      <c r="B30" s="10"/>
      <c r="C30" s="10"/>
      <c r="D30" s="10"/>
      <c r="E30" s="10"/>
      <c r="F30" s="10"/>
    </row>
    <row r="31" spans="1:6">
      <c r="A31" s="11" t="s">
        <v>17</v>
      </c>
      <c r="B31" s="10"/>
      <c r="C31" s="10"/>
      <c r="D31" s="10"/>
      <c r="E31" s="10"/>
      <c r="F31" s="10"/>
    </row>
    <row r="32" spans="1:6">
      <c r="A32" s="11" t="s">
        <v>26</v>
      </c>
      <c r="B32" s="10"/>
      <c r="C32" s="10"/>
      <c r="D32" s="10"/>
      <c r="E32" s="10"/>
      <c r="F32" s="10"/>
    </row>
    <row r="33" spans="1:9">
      <c r="A33" s="11"/>
      <c r="B33" s="10"/>
      <c r="C33" s="10"/>
      <c r="D33" s="10"/>
      <c r="E33" s="10"/>
      <c r="F33" s="10"/>
    </row>
    <row r="34" spans="1:9">
      <c r="A34" s="11" t="s">
        <v>30</v>
      </c>
      <c r="B34" s="10" t="s">
        <v>31</v>
      </c>
      <c r="C34" s="10" t="s">
        <v>32</v>
      </c>
      <c r="D34" s="10" t="s">
        <v>33</v>
      </c>
      <c r="E34" s="10" t="s">
        <v>23</v>
      </c>
      <c r="F34" s="10" t="s">
        <v>15</v>
      </c>
    </row>
    <row r="35" spans="1:9">
      <c r="A35" s="11" t="s">
        <v>34</v>
      </c>
      <c r="B35" s="10">
        <v>2.3839999999999999</v>
      </c>
      <c r="C35" s="10">
        <v>8</v>
      </c>
      <c r="D35" s="10">
        <v>0.29799999999999999</v>
      </c>
      <c r="E35" s="10" t="s">
        <v>287</v>
      </c>
      <c r="F35" s="10" t="s">
        <v>36</v>
      </c>
    </row>
    <row r="36" spans="1:9">
      <c r="A36" s="11" t="s">
        <v>37</v>
      </c>
      <c r="B36" s="10">
        <v>0.18970000000000001</v>
      </c>
      <c r="C36" s="10">
        <v>18</v>
      </c>
      <c r="D36" s="10">
        <v>1.0540000000000001E-2</v>
      </c>
      <c r="E36" s="10"/>
      <c r="F36" s="10"/>
    </row>
    <row r="37" spans="1:9">
      <c r="A37" s="11" t="s">
        <v>38</v>
      </c>
      <c r="B37" s="10">
        <v>2.573</v>
      </c>
      <c r="C37" s="10">
        <v>26</v>
      </c>
      <c r="D37" s="10"/>
      <c r="E37" s="10"/>
      <c r="F37" s="10"/>
    </row>
    <row r="38" spans="1:9">
      <c r="A38" s="11"/>
      <c r="B38" s="10"/>
      <c r="C38" s="10"/>
      <c r="D38" s="10"/>
      <c r="E38" s="10"/>
      <c r="F38" s="10"/>
    </row>
    <row r="39" spans="1:9">
      <c r="A39" s="11" t="s">
        <v>39</v>
      </c>
      <c r="B39" s="10"/>
      <c r="C39" s="10"/>
      <c r="D39" s="10"/>
      <c r="E39" s="10"/>
      <c r="F39" s="10"/>
    </row>
    <row r="40" spans="1:9">
      <c r="A40" s="11" t="s">
        <v>40</v>
      </c>
      <c r="B40" s="10">
        <v>9</v>
      </c>
      <c r="C40" s="10"/>
      <c r="D40" s="10"/>
      <c r="E40" s="10"/>
      <c r="F40" s="10"/>
    </row>
    <row r="41" spans="1:9">
      <c r="A41" s="11" t="s">
        <v>41</v>
      </c>
      <c r="B41" s="10">
        <v>27</v>
      </c>
      <c r="C41" s="10"/>
      <c r="D41" s="10"/>
      <c r="E41" s="10"/>
      <c r="F41" s="10"/>
    </row>
    <row r="48" spans="1:9">
      <c r="A48" s="11" t="s">
        <v>42</v>
      </c>
      <c r="B48" s="10">
        <v>1</v>
      </c>
      <c r="C48" s="10"/>
      <c r="D48" s="10"/>
      <c r="E48" s="10"/>
      <c r="F48" s="10"/>
      <c r="G48" s="10"/>
      <c r="H48" s="10"/>
      <c r="I48" s="10"/>
    </row>
    <row r="49" spans="1:9">
      <c r="A49" s="11" t="s">
        <v>43</v>
      </c>
      <c r="B49" s="10">
        <v>8</v>
      </c>
      <c r="C49" s="10"/>
      <c r="D49" s="10"/>
      <c r="E49" s="10"/>
      <c r="F49" s="10"/>
      <c r="G49" s="10"/>
      <c r="H49" s="10"/>
      <c r="I49" s="10"/>
    </row>
    <row r="50" spans="1:9">
      <c r="A50" s="11" t="s">
        <v>44</v>
      </c>
      <c r="B50" s="10">
        <v>0.05</v>
      </c>
      <c r="C50" s="10"/>
      <c r="D50" s="10"/>
      <c r="E50" s="10"/>
      <c r="F50" s="10"/>
      <c r="G50" s="10"/>
      <c r="H50" s="10"/>
      <c r="I50" s="10"/>
    </row>
    <row r="51" spans="1:9">
      <c r="A51" s="11"/>
      <c r="B51" s="10"/>
      <c r="C51" s="10"/>
      <c r="D51" s="10"/>
      <c r="E51" s="10"/>
      <c r="F51" s="10"/>
      <c r="G51" s="10"/>
      <c r="H51" s="10"/>
      <c r="I51" s="10"/>
    </row>
    <row r="52" spans="1:9">
      <c r="A52" s="11" t="s">
        <v>45</v>
      </c>
      <c r="B52" s="10" t="s">
        <v>46</v>
      </c>
      <c r="C52" s="10" t="s">
        <v>47</v>
      </c>
      <c r="D52" s="10" t="s">
        <v>48</v>
      </c>
      <c r="E52" s="10" t="s">
        <v>49</v>
      </c>
      <c r="F52" s="10" t="s">
        <v>50</v>
      </c>
      <c r="G52" s="10" t="s">
        <v>120</v>
      </c>
      <c r="H52" s="10"/>
      <c r="I52" s="10"/>
    </row>
    <row r="53" spans="1:9">
      <c r="A53" s="11" t="s">
        <v>144</v>
      </c>
      <c r="B53" s="10">
        <v>0.75539999999999996</v>
      </c>
      <c r="C53" s="10" t="s">
        <v>288</v>
      </c>
      <c r="D53" s="10" t="s">
        <v>20</v>
      </c>
      <c r="E53" s="10" t="s">
        <v>18</v>
      </c>
      <c r="F53" s="10" t="s">
        <v>16</v>
      </c>
      <c r="G53" s="10" t="s">
        <v>54</v>
      </c>
      <c r="H53" s="10" t="s">
        <v>2</v>
      </c>
      <c r="I53" s="10"/>
    </row>
    <row r="54" spans="1:9">
      <c r="A54" s="11" t="s">
        <v>146</v>
      </c>
      <c r="B54" s="10">
        <v>0.82140000000000002</v>
      </c>
      <c r="C54" s="10" t="s">
        <v>289</v>
      </c>
      <c r="D54" s="10" t="s">
        <v>20</v>
      </c>
      <c r="E54" s="10" t="s">
        <v>18</v>
      </c>
      <c r="F54" s="10" t="s">
        <v>16</v>
      </c>
      <c r="G54" s="10" t="s">
        <v>59</v>
      </c>
      <c r="H54" s="10" t="s">
        <v>148</v>
      </c>
      <c r="I54" s="10"/>
    </row>
    <row r="55" spans="1:9">
      <c r="A55" s="11" t="s">
        <v>273</v>
      </c>
      <c r="B55" s="10">
        <v>0.76729999999999998</v>
      </c>
      <c r="C55" s="10" t="s">
        <v>290</v>
      </c>
      <c r="D55" s="10" t="s">
        <v>20</v>
      </c>
      <c r="E55" s="10" t="s">
        <v>18</v>
      </c>
      <c r="F55" s="10" t="s">
        <v>16</v>
      </c>
      <c r="G55" s="10" t="s">
        <v>112</v>
      </c>
      <c r="H55" s="10" t="s">
        <v>262</v>
      </c>
      <c r="I55" s="10"/>
    </row>
    <row r="56" spans="1:9">
      <c r="A56" s="11" t="s">
        <v>275</v>
      </c>
      <c r="B56" s="10">
        <v>0.16880000000000001</v>
      </c>
      <c r="C56" s="10" t="s">
        <v>291</v>
      </c>
      <c r="D56" s="10" t="s">
        <v>27</v>
      </c>
      <c r="E56" s="10" t="s">
        <v>25</v>
      </c>
      <c r="F56" s="10">
        <v>0.2702</v>
      </c>
      <c r="G56" s="10" t="s">
        <v>62</v>
      </c>
      <c r="H56" s="10" t="s">
        <v>263</v>
      </c>
      <c r="I56" s="10"/>
    </row>
    <row r="57" spans="1:9">
      <c r="A57" s="11" t="s">
        <v>277</v>
      </c>
      <c r="B57" s="10">
        <v>0.12609999999999999</v>
      </c>
      <c r="C57" s="10" t="s">
        <v>292</v>
      </c>
      <c r="D57" s="10" t="s">
        <v>27</v>
      </c>
      <c r="E57" s="10" t="s">
        <v>25</v>
      </c>
      <c r="F57" s="10">
        <v>0.55710000000000004</v>
      </c>
      <c r="G57" s="10" t="s">
        <v>14</v>
      </c>
      <c r="H57" s="10" t="s">
        <v>264</v>
      </c>
      <c r="I57" s="10"/>
    </row>
    <row r="58" spans="1:9">
      <c r="A58" s="11" t="s">
        <v>279</v>
      </c>
      <c r="B58" s="10">
        <v>0.49509999999999998</v>
      </c>
      <c r="C58" s="10" t="s">
        <v>293</v>
      </c>
      <c r="D58" s="10" t="s">
        <v>20</v>
      </c>
      <c r="E58" s="10" t="s">
        <v>18</v>
      </c>
      <c r="F58" s="10" t="s">
        <v>16</v>
      </c>
      <c r="G58" s="10" t="s">
        <v>134</v>
      </c>
      <c r="H58" s="10" t="s">
        <v>265</v>
      </c>
      <c r="I58" s="10"/>
    </row>
    <row r="59" spans="1:9">
      <c r="A59" s="11" t="s">
        <v>281</v>
      </c>
      <c r="B59" s="10">
        <v>0.21049999999999999</v>
      </c>
      <c r="C59" s="10" t="s">
        <v>294</v>
      </c>
      <c r="D59" s="10" t="s">
        <v>27</v>
      </c>
      <c r="E59" s="10" t="s">
        <v>25</v>
      </c>
      <c r="F59" s="10">
        <v>0.11360000000000001</v>
      </c>
      <c r="G59" s="10" t="s">
        <v>107</v>
      </c>
      <c r="H59" s="10" t="s">
        <v>266</v>
      </c>
      <c r="I59" s="10"/>
    </row>
    <row r="60" spans="1:9">
      <c r="A60" s="11" t="s">
        <v>295</v>
      </c>
      <c r="B60" s="10">
        <v>0.58550000000000002</v>
      </c>
      <c r="C60" s="10" t="s">
        <v>296</v>
      </c>
      <c r="D60" s="10" t="s">
        <v>20</v>
      </c>
      <c r="E60" s="10" t="s">
        <v>18</v>
      </c>
      <c r="F60" s="10" t="s">
        <v>16</v>
      </c>
      <c r="G60" s="10" t="s">
        <v>104</v>
      </c>
      <c r="H60" s="10" t="s">
        <v>283</v>
      </c>
      <c r="I60" s="10"/>
    </row>
    <row r="61" spans="1:9">
      <c r="A61" s="11"/>
      <c r="B61" s="10"/>
      <c r="C61" s="10"/>
      <c r="D61" s="10"/>
      <c r="E61" s="10"/>
      <c r="F61" s="10"/>
      <c r="G61" s="10"/>
      <c r="H61" s="10"/>
      <c r="I61" s="10"/>
    </row>
    <row r="62" spans="1:9">
      <c r="A62" s="11" t="s">
        <v>63</v>
      </c>
      <c r="B62" s="10" t="s">
        <v>64</v>
      </c>
      <c r="C62" s="10" t="s">
        <v>65</v>
      </c>
      <c r="D62" s="10" t="s">
        <v>46</v>
      </c>
      <c r="E62" s="10" t="s">
        <v>66</v>
      </c>
      <c r="F62" s="10" t="s">
        <v>67</v>
      </c>
      <c r="G62" s="10" t="s">
        <v>68</v>
      </c>
      <c r="H62" s="10" t="s">
        <v>69</v>
      </c>
      <c r="I62" s="10" t="s">
        <v>32</v>
      </c>
    </row>
    <row r="63" spans="1:9">
      <c r="A63" s="11" t="s">
        <v>144</v>
      </c>
      <c r="B63" s="10">
        <v>1</v>
      </c>
      <c r="C63" s="10">
        <v>0.24460000000000001</v>
      </c>
      <c r="D63" s="10">
        <v>0.75539999999999996</v>
      </c>
      <c r="E63" s="10">
        <v>8.3809999999999996E-2</v>
      </c>
      <c r="F63" s="10">
        <v>3</v>
      </c>
      <c r="G63" s="10">
        <v>3</v>
      </c>
      <c r="H63" s="10">
        <v>9.0129999999999999</v>
      </c>
      <c r="I63" s="10">
        <v>18</v>
      </c>
    </row>
    <row r="64" spans="1:9">
      <c r="A64" s="11" t="s">
        <v>146</v>
      </c>
      <c r="B64" s="10">
        <v>1</v>
      </c>
      <c r="C64" s="10">
        <v>0.17860000000000001</v>
      </c>
      <c r="D64" s="10">
        <v>0.82140000000000002</v>
      </c>
      <c r="E64" s="10">
        <v>8.3809999999999996E-2</v>
      </c>
      <c r="F64" s="10">
        <v>3</v>
      </c>
      <c r="G64" s="10">
        <v>3</v>
      </c>
      <c r="H64" s="10">
        <v>9.8010000000000002</v>
      </c>
      <c r="I64" s="10">
        <v>18</v>
      </c>
    </row>
    <row r="65" spans="1:9">
      <c r="A65" s="11" t="s">
        <v>273</v>
      </c>
      <c r="B65" s="10">
        <v>1</v>
      </c>
      <c r="C65" s="10">
        <v>0.23269999999999999</v>
      </c>
      <c r="D65" s="10">
        <v>0.76729999999999998</v>
      </c>
      <c r="E65" s="10">
        <v>8.3809999999999996E-2</v>
      </c>
      <c r="F65" s="10">
        <v>3</v>
      </c>
      <c r="G65" s="10">
        <v>3</v>
      </c>
      <c r="H65" s="10">
        <v>9.1549999999999994</v>
      </c>
      <c r="I65" s="10">
        <v>18</v>
      </c>
    </row>
    <row r="66" spans="1:9">
      <c r="A66" s="11" t="s">
        <v>275</v>
      </c>
      <c r="B66" s="10">
        <v>1</v>
      </c>
      <c r="C66" s="10">
        <v>0.83120000000000005</v>
      </c>
      <c r="D66" s="10">
        <v>0.16880000000000001</v>
      </c>
      <c r="E66" s="10">
        <v>8.3809999999999996E-2</v>
      </c>
      <c r="F66" s="10">
        <v>3</v>
      </c>
      <c r="G66" s="10">
        <v>3</v>
      </c>
      <c r="H66" s="10">
        <v>2.0139999999999998</v>
      </c>
      <c r="I66" s="10">
        <v>18</v>
      </c>
    </row>
    <row r="67" spans="1:9">
      <c r="A67" s="11" t="s">
        <v>277</v>
      </c>
      <c r="B67" s="10">
        <v>1</v>
      </c>
      <c r="C67" s="10">
        <v>0.87390000000000001</v>
      </c>
      <c r="D67" s="10">
        <v>0.12609999999999999</v>
      </c>
      <c r="E67" s="10">
        <v>8.3809999999999996E-2</v>
      </c>
      <c r="F67" s="10">
        <v>3</v>
      </c>
      <c r="G67" s="10">
        <v>3</v>
      </c>
      <c r="H67" s="10">
        <v>1.504</v>
      </c>
      <c r="I67" s="10">
        <v>18</v>
      </c>
    </row>
    <row r="68" spans="1:9">
      <c r="A68" s="11" t="s">
        <v>279</v>
      </c>
      <c r="B68" s="10">
        <v>1</v>
      </c>
      <c r="C68" s="10">
        <v>0.50490000000000002</v>
      </c>
      <c r="D68" s="10">
        <v>0.49509999999999998</v>
      </c>
      <c r="E68" s="10">
        <v>8.3809999999999996E-2</v>
      </c>
      <c r="F68" s="10">
        <v>3</v>
      </c>
      <c r="G68" s="10">
        <v>3</v>
      </c>
      <c r="H68" s="10">
        <v>5.9080000000000004</v>
      </c>
      <c r="I68" s="10">
        <v>18</v>
      </c>
    </row>
    <row r="69" spans="1:9">
      <c r="A69" s="11" t="s">
        <v>281</v>
      </c>
      <c r="B69" s="10">
        <v>1</v>
      </c>
      <c r="C69" s="10">
        <v>0.78949999999999998</v>
      </c>
      <c r="D69" s="10">
        <v>0.21049999999999999</v>
      </c>
      <c r="E69" s="10">
        <v>8.3809999999999996E-2</v>
      </c>
      <c r="F69" s="10">
        <v>3</v>
      </c>
      <c r="G69" s="10">
        <v>3</v>
      </c>
      <c r="H69" s="10">
        <v>2.512</v>
      </c>
      <c r="I69" s="10">
        <v>18</v>
      </c>
    </row>
    <row r="70" spans="1:9">
      <c r="A70" s="11" t="s">
        <v>295</v>
      </c>
      <c r="B70" s="10">
        <v>1</v>
      </c>
      <c r="C70" s="10">
        <v>0.41449999999999998</v>
      </c>
      <c r="D70" s="10">
        <v>0.58550000000000002</v>
      </c>
      <c r="E70" s="10">
        <v>8.3809999999999996E-2</v>
      </c>
      <c r="F70" s="10">
        <v>3</v>
      </c>
      <c r="G70" s="10">
        <v>3</v>
      </c>
      <c r="H70" s="10">
        <v>6.9859999999999998</v>
      </c>
      <c r="I70" s="10">
        <v>18</v>
      </c>
    </row>
  </sheetData>
  <mergeCells count="1">
    <mergeCell ref="C1:J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ECB6B-189E-2F42-8D72-05343A7323A9}">
  <dimension ref="A1:P7"/>
  <sheetViews>
    <sheetView zoomScale="67" workbookViewId="0">
      <selection activeCell="B1" sqref="B1:B4"/>
    </sheetView>
  </sheetViews>
  <sheetFormatPr baseColWidth="10" defaultRowHeight="18"/>
  <cols>
    <col min="1" max="2" width="10.7109375" style="8"/>
    <col min="3" max="4" width="14.42578125" style="8" bestFit="1" customWidth="1"/>
    <col min="5" max="5" width="31.28515625" style="8" bestFit="1" customWidth="1"/>
    <col min="6" max="6" width="15.85546875" style="8" bestFit="1" customWidth="1"/>
    <col min="7" max="7" width="26.42578125" style="8" bestFit="1" customWidth="1"/>
    <col min="8" max="8" width="24.5703125" style="8" bestFit="1" customWidth="1"/>
    <col min="9" max="9" width="19.7109375" style="8" bestFit="1" customWidth="1"/>
    <col min="10" max="10" width="17.42578125" style="8" bestFit="1" customWidth="1"/>
    <col min="11" max="11" width="34.7109375" style="8" bestFit="1" customWidth="1"/>
    <col min="12" max="12" width="25.42578125" style="8" bestFit="1" customWidth="1"/>
    <col min="13" max="13" width="30.5703125" style="8" bestFit="1" customWidth="1"/>
    <col min="14" max="14" width="32.42578125" style="8" bestFit="1" customWidth="1"/>
    <col min="15" max="15" width="25.28515625" style="8" bestFit="1" customWidth="1"/>
    <col min="16" max="16" width="30.140625" style="8" bestFit="1" customWidth="1"/>
    <col min="17" max="16384" width="10.7109375" style="8"/>
  </cols>
  <sheetData>
    <row r="1" spans="1:16">
      <c r="A1" s="9"/>
      <c r="B1" s="8" t="s">
        <v>507</v>
      </c>
      <c r="C1" s="11" t="s">
        <v>299</v>
      </c>
      <c r="D1" s="11" t="s">
        <v>446</v>
      </c>
      <c r="E1" s="11" t="s">
        <v>237</v>
      </c>
      <c r="F1" s="11" t="s">
        <v>238</v>
      </c>
      <c r="G1" s="11" t="s">
        <v>239</v>
      </c>
      <c r="H1" s="11" t="s">
        <v>240</v>
      </c>
      <c r="I1" s="11" t="s">
        <v>241</v>
      </c>
      <c r="J1" s="11" t="s">
        <v>242</v>
      </c>
      <c r="K1" s="11" t="s">
        <v>243</v>
      </c>
      <c r="L1" s="11" t="s">
        <v>244</v>
      </c>
      <c r="M1" s="11" t="s">
        <v>245</v>
      </c>
      <c r="N1" s="11" t="s">
        <v>246</v>
      </c>
      <c r="O1" s="11" t="s">
        <v>247</v>
      </c>
      <c r="P1" s="11" t="s">
        <v>248</v>
      </c>
    </row>
    <row r="2" spans="1:16">
      <c r="A2" s="92" t="s">
        <v>297</v>
      </c>
      <c r="B2" s="8" t="s">
        <v>504</v>
      </c>
      <c r="C2" s="10">
        <v>5.9116830000000002E-2</v>
      </c>
      <c r="D2" s="10">
        <v>2.4538959999999999E-2</v>
      </c>
      <c r="E2" s="10">
        <v>6.097081E-2</v>
      </c>
      <c r="F2" s="10">
        <v>3.30557E-2</v>
      </c>
      <c r="G2" s="10">
        <v>1.286202E-2</v>
      </c>
      <c r="H2" s="10">
        <v>3.8765130000000002E-2</v>
      </c>
      <c r="I2" s="10">
        <v>9.8492900000000001E-3</v>
      </c>
      <c r="J2" s="10">
        <v>1.520583E-2</v>
      </c>
      <c r="K2" s="10">
        <v>2.3490830000000001E-2</v>
      </c>
      <c r="L2" s="10">
        <v>2.3490830000000001E-2</v>
      </c>
      <c r="M2" s="10">
        <v>3.6732069999999999E-2</v>
      </c>
      <c r="N2" s="10">
        <v>1.2266849999999999E-2</v>
      </c>
      <c r="O2" s="10">
        <v>3.1185919999999999E-2</v>
      </c>
      <c r="P2" s="10">
        <v>2.4091270000000001E-2</v>
      </c>
    </row>
    <row r="3" spans="1:16">
      <c r="A3" s="92"/>
      <c r="B3" s="8" t="s">
        <v>505</v>
      </c>
      <c r="C3" s="10">
        <v>6.6106139999999994E-2</v>
      </c>
      <c r="D3" s="10">
        <v>3.0253660000000002E-2</v>
      </c>
      <c r="E3" s="10">
        <v>5.2090650000000002E-2</v>
      </c>
      <c r="F3" s="10">
        <v>3.440932E-2</v>
      </c>
      <c r="G3" s="10">
        <v>1.017585E-2</v>
      </c>
      <c r="H3" s="10">
        <v>3.8138360000000003E-2</v>
      </c>
      <c r="I3" s="10">
        <v>1.2124640000000001E-2</v>
      </c>
      <c r="J3" s="10">
        <v>1.537438E-2</v>
      </c>
      <c r="K3" s="10">
        <v>2.7130330000000001E-2</v>
      </c>
      <c r="L3" s="10">
        <v>2.7130330000000001E-2</v>
      </c>
      <c r="M3" s="10">
        <v>3.9455110000000002E-2</v>
      </c>
      <c r="N3" s="10">
        <v>5.0015450000000003E-2</v>
      </c>
      <c r="O3" s="10">
        <v>2.372258E-2</v>
      </c>
      <c r="P3" s="10">
        <v>2.6687900000000001E-2</v>
      </c>
    </row>
    <row r="4" spans="1:16">
      <c r="A4" s="92"/>
      <c r="B4" s="8" t="s">
        <v>506</v>
      </c>
      <c r="C4" s="10">
        <v>6.0475715999999999E-2</v>
      </c>
      <c r="D4" s="10">
        <v>2.3717308999999999E-2</v>
      </c>
      <c r="E4" s="10">
        <v>5.2938635999999997E-2</v>
      </c>
      <c r="F4" s="10">
        <v>2.8915840000000002E-2</v>
      </c>
      <c r="G4" s="10">
        <v>7.9268380000000003E-3</v>
      </c>
      <c r="H4" s="10">
        <v>3.8185763999999997E-2</v>
      </c>
      <c r="I4" s="10">
        <v>8.9170340000000008E-3</v>
      </c>
      <c r="J4" s="10">
        <v>1.6101225E-2</v>
      </c>
      <c r="K4" s="10">
        <v>2.5555492999999999E-2</v>
      </c>
      <c r="L4" s="10">
        <v>2.5555492999999999E-2</v>
      </c>
      <c r="M4" s="10">
        <v>4.3157813000000003E-2</v>
      </c>
      <c r="N4" s="10">
        <v>1.3551996E-2</v>
      </c>
      <c r="O4" s="10">
        <v>2.7451613999999999E-2</v>
      </c>
      <c r="P4" s="10">
        <v>2.6909112999999998E-2</v>
      </c>
    </row>
    <row r="5" spans="1:16">
      <c r="A5" s="92" t="s">
        <v>298</v>
      </c>
      <c r="B5" s="8" t="s">
        <v>504</v>
      </c>
      <c r="C5" s="10">
        <v>0.99399386199999995</v>
      </c>
      <c r="D5" s="10">
        <v>1.8624119000000001E-2</v>
      </c>
      <c r="E5" s="10">
        <v>0.31371316599999999</v>
      </c>
      <c r="F5" s="10">
        <v>0.43760358399999999</v>
      </c>
      <c r="G5" s="10">
        <v>1.2182574999999999E-2</v>
      </c>
      <c r="H5" s="10">
        <v>7.0193333999999996E-2</v>
      </c>
      <c r="I5" s="10">
        <v>1.2545997999999999E-2</v>
      </c>
      <c r="J5" s="10">
        <v>1.3767943E-2</v>
      </c>
      <c r="K5" s="10">
        <v>0.28988524999999998</v>
      </c>
      <c r="L5" s="10">
        <v>7.1383677000000006E-2</v>
      </c>
      <c r="M5" s="10">
        <v>9.8735217E-2</v>
      </c>
      <c r="N5" s="10">
        <v>3.6142167000000003E-2</v>
      </c>
      <c r="O5" s="10">
        <v>5.1079383999999999E-2</v>
      </c>
      <c r="P5" s="10">
        <v>5.1311132000000002E-2</v>
      </c>
    </row>
    <row r="6" spans="1:16">
      <c r="A6" s="92"/>
      <c r="B6" s="8" t="s">
        <v>505</v>
      </c>
      <c r="C6" s="10">
        <v>1.01024256</v>
      </c>
      <c r="D6" s="10">
        <v>1.8966469999999999E-2</v>
      </c>
      <c r="E6" s="10">
        <v>0.35031356000000002</v>
      </c>
      <c r="F6" s="10">
        <v>0.46484978999999998</v>
      </c>
      <c r="G6" s="10">
        <v>1.25776E-2</v>
      </c>
      <c r="H6" s="10">
        <v>7.5233850000000005E-2</v>
      </c>
      <c r="I6" s="10">
        <v>1.333605E-2</v>
      </c>
      <c r="J6" s="10">
        <v>1.7302100000000001E-2</v>
      </c>
      <c r="K6" s="10">
        <v>7.5613079999999999E-2</v>
      </c>
      <c r="L6" s="10">
        <v>7.5613079999999999E-2</v>
      </c>
      <c r="M6" s="10">
        <v>9.7249920000000004E-2</v>
      </c>
      <c r="N6" s="10">
        <v>3.9539379999999999E-2</v>
      </c>
      <c r="O6" s="10">
        <v>4.4827449999999998E-2</v>
      </c>
      <c r="P6" s="10">
        <v>5.3244119999999999E-2</v>
      </c>
    </row>
    <row r="7" spans="1:16">
      <c r="A7" s="92"/>
      <c r="B7" s="8" t="s">
        <v>506</v>
      </c>
      <c r="C7" s="10">
        <v>0.99576357000000004</v>
      </c>
      <c r="D7" s="10">
        <v>2.1441959999999999E-2</v>
      </c>
      <c r="E7" s="10">
        <v>0.34110684000000002</v>
      </c>
      <c r="F7" s="10">
        <v>0.41126857</v>
      </c>
      <c r="G7" s="10">
        <v>1.5806270000000001E-2</v>
      </c>
      <c r="H7" s="10">
        <v>7.7082570000000003E-2</v>
      </c>
      <c r="I7" s="10">
        <v>2.1689509999999999E-2</v>
      </c>
      <c r="J7" s="10">
        <v>1.150313E-2</v>
      </c>
      <c r="K7" s="10">
        <v>6.6327349999999993E-2</v>
      </c>
      <c r="L7" s="10">
        <v>6.6327349999999993E-2</v>
      </c>
      <c r="M7" s="10">
        <v>0.10616169</v>
      </c>
      <c r="N7" s="10">
        <v>3.3972160000000001E-2</v>
      </c>
      <c r="O7" s="10">
        <v>7.6066040000000001E-2</v>
      </c>
      <c r="P7" s="10">
        <v>4.7866510000000001E-2</v>
      </c>
    </row>
  </sheetData>
  <mergeCells count="2">
    <mergeCell ref="A2:A4"/>
    <mergeCell ref="A5:A7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9E32-4967-FC4B-88ED-696EDFB1512E}">
  <dimension ref="A1:O15"/>
  <sheetViews>
    <sheetView workbookViewId="0">
      <selection activeCell="E18" sqref="E18"/>
    </sheetView>
  </sheetViews>
  <sheetFormatPr baseColWidth="10" defaultRowHeight="18"/>
  <cols>
    <col min="1" max="1" width="14.28515625" style="8" customWidth="1"/>
    <col min="2" max="2" width="10.7109375" style="8"/>
    <col min="3" max="3" width="14" style="8" bestFit="1" customWidth="1"/>
    <col min="4" max="16384" width="10.7109375" style="8"/>
  </cols>
  <sheetData>
    <row r="1" spans="1:15">
      <c r="A1" s="8" t="s">
        <v>519</v>
      </c>
      <c r="B1" s="11" t="s">
        <v>299</v>
      </c>
      <c r="C1" s="11" t="s">
        <v>447</v>
      </c>
      <c r="D1" s="11" t="s">
        <v>237</v>
      </c>
      <c r="E1" s="11" t="s">
        <v>238</v>
      </c>
      <c r="F1" s="11" t="s">
        <v>239</v>
      </c>
      <c r="G1" s="11" t="s">
        <v>240</v>
      </c>
      <c r="H1" s="11" t="s">
        <v>241</v>
      </c>
      <c r="I1" s="11" t="s">
        <v>242</v>
      </c>
      <c r="J1" s="11" t="s">
        <v>243</v>
      </c>
      <c r="K1" s="11" t="s">
        <v>244</v>
      </c>
      <c r="L1" s="11" t="s">
        <v>245</v>
      </c>
      <c r="M1" s="11" t="s">
        <v>246</v>
      </c>
      <c r="N1" s="11" t="s">
        <v>247</v>
      </c>
      <c r="O1" s="11" t="s">
        <v>248</v>
      </c>
    </row>
    <row r="2" spans="1:15">
      <c r="A2" s="8" t="s">
        <v>504</v>
      </c>
      <c r="B2" s="10">
        <v>0.955322</v>
      </c>
      <c r="C2" s="10">
        <v>1.17964534</v>
      </c>
      <c r="D2" s="10">
        <v>0.98510732999999995</v>
      </c>
      <c r="E2" s="10">
        <v>0.97139147000000003</v>
      </c>
      <c r="F2" s="10">
        <v>0.92009901000000005</v>
      </c>
      <c r="G2" s="10">
        <v>0.98632472000000004</v>
      </c>
      <c r="H2" s="10">
        <v>0.92789027000000002</v>
      </c>
      <c r="I2" s="10">
        <v>0.90792516999999995</v>
      </c>
      <c r="J2" s="10">
        <v>0.91125268999999998</v>
      </c>
      <c r="K2" s="10">
        <v>0.82149088999999997</v>
      </c>
      <c r="L2" s="10">
        <v>0.89096295000000003</v>
      </c>
      <c r="M2" s="10">
        <v>0.83139227999999998</v>
      </c>
      <c r="N2" s="10">
        <v>0.98388995000000001</v>
      </c>
      <c r="O2" s="10">
        <v>1.04264903</v>
      </c>
    </row>
    <row r="3" spans="1:15">
      <c r="A3" s="8" t="s">
        <v>505</v>
      </c>
      <c r="B3" s="10">
        <v>1.05433592</v>
      </c>
      <c r="C3" s="10">
        <v>1.1601671899999999</v>
      </c>
      <c r="D3" s="10">
        <v>0.99338554999999995</v>
      </c>
      <c r="E3" s="10">
        <v>0.95905530999999999</v>
      </c>
      <c r="F3" s="10">
        <v>0.88341517000000003</v>
      </c>
      <c r="G3" s="10">
        <v>1.06667208</v>
      </c>
      <c r="H3" s="10">
        <v>0.86799497000000003</v>
      </c>
      <c r="I3" s="10">
        <v>1.01359412</v>
      </c>
      <c r="J3" s="10">
        <v>0.86239500000000002</v>
      </c>
      <c r="K3" s="10">
        <v>0.78659254000000001</v>
      </c>
      <c r="L3" s="10">
        <v>0.91531063999999995</v>
      </c>
      <c r="M3" s="10">
        <v>0.82993141999999998</v>
      </c>
      <c r="N3" s="10">
        <v>0.96717120000000001</v>
      </c>
      <c r="O3" s="10">
        <v>1.0061275000000001</v>
      </c>
    </row>
    <row r="4" spans="1:15">
      <c r="A4" s="8" t="s">
        <v>506</v>
      </c>
      <c r="B4" s="10">
        <v>1.1403643999999999</v>
      </c>
      <c r="C4" s="10">
        <v>1.2997605800000001</v>
      </c>
      <c r="D4" s="10">
        <v>1.0933733699999999</v>
      </c>
      <c r="E4" s="10">
        <v>0.95873067000000001</v>
      </c>
      <c r="F4" s="10">
        <v>0.89704987000000003</v>
      </c>
      <c r="G4" s="10">
        <v>1.1483179800000001</v>
      </c>
      <c r="H4" s="10">
        <v>0.91766424999999996</v>
      </c>
      <c r="I4" s="10">
        <v>1.08355314</v>
      </c>
      <c r="J4" s="10">
        <v>0.92829607000000003</v>
      </c>
      <c r="K4" s="10">
        <v>0.87781520000000002</v>
      </c>
      <c r="L4" s="10">
        <v>1.0120521</v>
      </c>
      <c r="M4" s="10">
        <v>0.84632552999999999</v>
      </c>
      <c r="N4" s="10">
        <v>0.94574524000000004</v>
      </c>
      <c r="O4" s="10">
        <v>1.08988354</v>
      </c>
    </row>
    <row r="5" spans="1:15">
      <c r="A5" s="8" t="s">
        <v>509</v>
      </c>
      <c r="B5" s="10">
        <v>0.86596598999999996</v>
      </c>
      <c r="C5" s="10">
        <v>0.96481760000000005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8" t="s">
        <v>510</v>
      </c>
      <c r="B6" s="10">
        <v>0.91141501000000003</v>
      </c>
      <c r="C6" s="10">
        <v>0.99111309000000003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8" t="s">
        <v>511</v>
      </c>
      <c r="B7" s="10">
        <v>0.99176237</v>
      </c>
      <c r="C7" s="10">
        <v>1.08477052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8" t="s">
        <v>512</v>
      </c>
      <c r="B8" s="10">
        <v>0.99963477999999995</v>
      </c>
      <c r="C8" s="10">
        <v>1.1374426799999999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8" t="s">
        <v>513</v>
      </c>
      <c r="B9" s="10">
        <v>1.0181390299999999</v>
      </c>
      <c r="C9" s="10">
        <v>1.1531875199999999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8" t="s">
        <v>514</v>
      </c>
      <c r="B10" s="10">
        <v>1.1070892299999999</v>
      </c>
      <c r="C10" s="10">
        <v>1.2499289899999999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8" t="s">
        <v>515</v>
      </c>
      <c r="B11" s="10">
        <v>0.93852210000000003</v>
      </c>
      <c r="C11" s="10">
        <v>1.07081118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8" t="s">
        <v>516</v>
      </c>
      <c r="B12" s="10">
        <v>0.96725236000000003</v>
      </c>
      <c r="C12" s="10">
        <v>1.06805178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8" t="s">
        <v>517</v>
      </c>
      <c r="B13" s="10">
        <v>1.0501968100000001</v>
      </c>
      <c r="C13" s="10">
        <v>1.13395285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5" spans="1:15">
      <c r="A15" s="76" t="s">
        <v>518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82CA-7E14-474E-88B1-4D9BACE33860}">
  <dimension ref="A1:J124"/>
  <sheetViews>
    <sheetView workbookViewId="0">
      <selection sqref="A1:A4"/>
    </sheetView>
  </sheetViews>
  <sheetFormatPr baseColWidth="10" defaultRowHeight="18"/>
  <cols>
    <col min="1" max="2" width="10.7109375" style="8"/>
    <col min="3" max="3" width="20.85546875" style="8" bestFit="1" customWidth="1"/>
    <col min="4" max="4" width="17.7109375" style="8" bestFit="1" customWidth="1"/>
    <col min="5" max="5" width="16.85546875" style="8" bestFit="1" customWidth="1"/>
    <col min="6" max="6" width="17.5703125" style="8" bestFit="1" customWidth="1"/>
    <col min="7" max="7" width="23" style="8" bestFit="1" customWidth="1"/>
    <col min="8" max="8" width="23.85546875" style="8" bestFit="1" customWidth="1"/>
    <col min="9" max="9" width="30.7109375" style="8" bestFit="1" customWidth="1"/>
    <col min="10" max="10" width="15.85546875" style="8" bestFit="1" customWidth="1"/>
    <col min="11" max="16384" width="10.7109375" style="8"/>
  </cols>
  <sheetData>
    <row r="1" spans="1:10">
      <c r="A1" s="8" t="s">
        <v>507</v>
      </c>
      <c r="B1" s="9" t="s">
        <v>2</v>
      </c>
      <c r="C1" s="9" t="s">
        <v>300</v>
      </c>
      <c r="D1" s="9" t="s">
        <v>162</v>
      </c>
      <c r="E1" s="9" t="s">
        <v>5</v>
      </c>
      <c r="F1" s="9" t="s">
        <v>448</v>
      </c>
      <c r="G1" s="9" t="s">
        <v>301</v>
      </c>
      <c r="H1" s="9" t="s">
        <v>449</v>
      </c>
      <c r="I1" s="9" t="s">
        <v>450</v>
      </c>
      <c r="J1" s="9" t="s">
        <v>428</v>
      </c>
    </row>
    <row r="2" spans="1:10">
      <c r="A2" s="8" t="s">
        <v>504</v>
      </c>
      <c r="B2" s="10">
        <v>0</v>
      </c>
      <c r="C2" s="10">
        <v>0</v>
      </c>
      <c r="D2" s="10">
        <v>3.0790199999999998E-4</v>
      </c>
      <c r="E2" s="10">
        <v>0.32656324399999997</v>
      </c>
      <c r="F2" s="10">
        <v>0</v>
      </c>
      <c r="G2" s="10">
        <v>0.77580288900000005</v>
      </c>
      <c r="H2" s="10">
        <v>0.58994373099999997</v>
      </c>
      <c r="I2" s="10">
        <v>1.0129959850000001</v>
      </c>
      <c r="J2" s="10">
        <v>1.000181633</v>
      </c>
    </row>
    <row r="3" spans="1:10">
      <c r="A3" s="8" t="s">
        <v>505</v>
      </c>
      <c r="B3" s="10">
        <v>0</v>
      </c>
      <c r="C3" s="10">
        <v>0</v>
      </c>
      <c r="D3" s="10">
        <v>3.9027700000000002E-4</v>
      </c>
      <c r="E3" s="10">
        <v>0.32001407199999998</v>
      </c>
      <c r="F3" s="10">
        <v>0</v>
      </c>
      <c r="G3" s="10">
        <v>0.79335286900000002</v>
      </c>
      <c r="H3" s="10">
        <v>0.63343616899999999</v>
      </c>
      <c r="I3" s="10">
        <v>1.0018608229999999</v>
      </c>
      <c r="J3" s="10">
        <v>0.98269432599999995</v>
      </c>
    </row>
    <row r="4" spans="1:10">
      <c r="A4" s="8" t="s">
        <v>506</v>
      </c>
      <c r="B4" s="10">
        <v>0</v>
      </c>
      <c r="C4" s="10">
        <v>0</v>
      </c>
      <c r="D4" s="10">
        <v>0</v>
      </c>
      <c r="E4" s="10">
        <v>0.34003805500000001</v>
      </c>
      <c r="F4" s="10">
        <v>0</v>
      </c>
      <c r="G4" s="10">
        <v>0.78161079200000005</v>
      </c>
      <c r="H4" s="10">
        <v>0.60672289099999999</v>
      </c>
      <c r="I4" s="10">
        <v>0.99718093299999999</v>
      </c>
      <c r="J4" s="10">
        <v>1.017124041</v>
      </c>
    </row>
    <row r="10" spans="1:10">
      <c r="A10" s="11" t="s">
        <v>9</v>
      </c>
      <c r="B10" s="10" t="s">
        <v>302</v>
      </c>
      <c r="C10" s="10"/>
      <c r="D10" s="10"/>
      <c r="E10" s="10"/>
      <c r="F10" s="10"/>
    </row>
    <row r="11" spans="1:10">
      <c r="A11" s="11" t="s">
        <v>11</v>
      </c>
      <c r="B11" s="10" t="s">
        <v>285</v>
      </c>
      <c r="C11" s="10"/>
      <c r="D11" s="10"/>
      <c r="E11" s="10"/>
      <c r="F11" s="10"/>
    </row>
    <row r="12" spans="1:10">
      <c r="A12" s="11"/>
      <c r="B12" s="10"/>
      <c r="C12" s="10"/>
      <c r="D12" s="10"/>
      <c r="E12" s="10"/>
      <c r="F12" s="10"/>
    </row>
    <row r="13" spans="1:10">
      <c r="A13" s="11" t="s">
        <v>13</v>
      </c>
      <c r="B13" s="10"/>
      <c r="C13" s="10"/>
      <c r="D13" s="10"/>
      <c r="E13" s="10"/>
      <c r="F13" s="10"/>
    </row>
    <row r="14" spans="1:10">
      <c r="A14" s="11" t="s">
        <v>14</v>
      </c>
      <c r="B14" s="10">
        <v>5120</v>
      </c>
      <c r="C14" s="10"/>
      <c r="D14" s="10"/>
      <c r="E14" s="10"/>
      <c r="F14" s="10"/>
    </row>
    <row r="15" spans="1:10">
      <c r="A15" s="11" t="s">
        <v>15</v>
      </c>
      <c r="B15" s="10" t="s">
        <v>16</v>
      </c>
      <c r="C15" s="10"/>
      <c r="D15" s="10"/>
      <c r="E15" s="10"/>
      <c r="F15" s="10"/>
    </row>
    <row r="16" spans="1:10">
      <c r="A16" s="11" t="s">
        <v>17</v>
      </c>
      <c r="B16" s="10" t="s">
        <v>18</v>
      </c>
      <c r="C16" s="10"/>
      <c r="D16" s="10"/>
      <c r="E16" s="10"/>
      <c r="F16" s="10"/>
    </row>
    <row r="17" spans="1:6">
      <c r="A17" s="11" t="s">
        <v>19</v>
      </c>
      <c r="B17" s="10" t="s">
        <v>20</v>
      </c>
      <c r="C17" s="10"/>
      <c r="D17" s="10"/>
      <c r="E17" s="10"/>
      <c r="F17" s="10"/>
    </row>
    <row r="18" spans="1:6">
      <c r="A18" s="11" t="s">
        <v>21</v>
      </c>
      <c r="B18" s="10">
        <v>0.99960000000000004</v>
      </c>
      <c r="C18" s="10"/>
      <c r="D18" s="10"/>
      <c r="E18" s="10"/>
      <c r="F18" s="10"/>
    </row>
    <row r="19" spans="1:6">
      <c r="A19" s="11"/>
      <c r="B19" s="10"/>
      <c r="C19" s="10"/>
      <c r="D19" s="10"/>
      <c r="E19" s="10"/>
      <c r="F19" s="10"/>
    </row>
    <row r="20" spans="1:6">
      <c r="A20" s="11" t="s">
        <v>22</v>
      </c>
      <c r="B20" s="10"/>
      <c r="C20" s="10"/>
      <c r="D20" s="10"/>
      <c r="E20" s="10"/>
      <c r="F20" s="10"/>
    </row>
    <row r="21" spans="1:6">
      <c r="A21" s="11" t="s">
        <v>23</v>
      </c>
      <c r="B21" s="10" t="s">
        <v>303</v>
      </c>
      <c r="C21" s="10"/>
      <c r="D21" s="10"/>
      <c r="E21" s="10"/>
      <c r="F21" s="10"/>
    </row>
    <row r="22" spans="1:6">
      <c r="A22" s="11" t="s">
        <v>15</v>
      </c>
      <c r="B22" s="10">
        <v>0.10340000000000001</v>
      </c>
      <c r="C22" s="10"/>
      <c r="D22" s="10"/>
      <c r="E22" s="10"/>
      <c r="F22" s="10"/>
    </row>
    <row r="23" spans="1:6">
      <c r="A23" s="11" t="s">
        <v>17</v>
      </c>
      <c r="B23" s="10" t="s">
        <v>25</v>
      </c>
      <c r="C23" s="10"/>
      <c r="D23" s="10"/>
      <c r="E23" s="10"/>
      <c r="F23" s="10"/>
    </row>
    <row r="24" spans="1:6">
      <c r="A24" s="11" t="s">
        <v>26</v>
      </c>
      <c r="B24" s="10" t="s">
        <v>27</v>
      </c>
      <c r="C24" s="10"/>
      <c r="D24" s="10"/>
      <c r="E24" s="10"/>
      <c r="F24" s="10"/>
    </row>
    <row r="25" spans="1:6">
      <c r="A25" s="11"/>
      <c r="B25" s="10"/>
      <c r="C25" s="10"/>
      <c r="D25" s="10"/>
      <c r="E25" s="10"/>
      <c r="F25" s="10"/>
    </row>
    <row r="26" spans="1:6">
      <c r="A26" s="11" t="s">
        <v>28</v>
      </c>
      <c r="B26" s="10"/>
      <c r="C26" s="10"/>
      <c r="D26" s="10"/>
      <c r="E26" s="10"/>
      <c r="F26" s="10"/>
    </row>
    <row r="27" spans="1:6">
      <c r="A27" s="11" t="s">
        <v>29</v>
      </c>
      <c r="B27" s="10"/>
      <c r="C27" s="10"/>
      <c r="D27" s="10"/>
      <c r="E27" s="10"/>
      <c r="F27" s="10"/>
    </row>
    <row r="28" spans="1:6">
      <c r="A28" s="11" t="s">
        <v>15</v>
      </c>
      <c r="B28" s="10"/>
      <c r="C28" s="10"/>
      <c r="D28" s="10"/>
      <c r="E28" s="10"/>
      <c r="F28" s="10"/>
    </row>
    <row r="29" spans="1:6">
      <c r="A29" s="11" t="s">
        <v>17</v>
      </c>
      <c r="B29" s="10"/>
      <c r="C29" s="10"/>
      <c r="D29" s="10"/>
      <c r="E29" s="10"/>
      <c r="F29" s="10"/>
    </row>
    <row r="30" spans="1:6">
      <c r="A30" s="11" t="s">
        <v>26</v>
      </c>
      <c r="B30" s="10"/>
      <c r="C30" s="10"/>
      <c r="D30" s="10"/>
      <c r="E30" s="10"/>
      <c r="F30" s="10"/>
    </row>
    <row r="31" spans="1:6">
      <c r="A31" s="11"/>
      <c r="B31" s="10"/>
      <c r="C31" s="10"/>
      <c r="D31" s="10"/>
      <c r="E31" s="10"/>
      <c r="F31" s="10"/>
    </row>
    <row r="32" spans="1:6">
      <c r="A32" s="11" t="s">
        <v>30</v>
      </c>
      <c r="B32" s="10" t="s">
        <v>31</v>
      </c>
      <c r="C32" s="10" t="s">
        <v>32</v>
      </c>
      <c r="D32" s="10" t="s">
        <v>33</v>
      </c>
      <c r="E32" s="10" t="s">
        <v>23</v>
      </c>
      <c r="F32" s="10" t="s">
        <v>15</v>
      </c>
    </row>
    <row r="33" spans="1:9">
      <c r="A33" s="11" t="s">
        <v>34</v>
      </c>
      <c r="B33" s="10">
        <v>4.6779999999999999</v>
      </c>
      <c r="C33" s="10">
        <v>8</v>
      </c>
      <c r="D33" s="10">
        <v>0.5847</v>
      </c>
      <c r="E33" s="10" t="s">
        <v>304</v>
      </c>
      <c r="F33" s="10" t="s">
        <v>36</v>
      </c>
    </row>
    <row r="34" spans="1:9">
      <c r="A34" s="11" t="s">
        <v>37</v>
      </c>
      <c r="B34" s="10">
        <v>2.055E-3</v>
      </c>
      <c r="C34" s="10">
        <v>18</v>
      </c>
      <c r="D34" s="10">
        <v>1.142E-4</v>
      </c>
      <c r="E34" s="10"/>
      <c r="F34" s="10"/>
    </row>
    <row r="35" spans="1:9">
      <c r="A35" s="11" t="s">
        <v>38</v>
      </c>
      <c r="B35" s="10">
        <v>4.68</v>
      </c>
      <c r="C35" s="10">
        <v>26</v>
      </c>
      <c r="D35" s="10"/>
      <c r="E35" s="10"/>
      <c r="F35" s="10"/>
    </row>
    <row r="36" spans="1:9">
      <c r="A36" s="11"/>
      <c r="B36" s="10"/>
      <c r="C36" s="10"/>
      <c r="D36" s="10"/>
      <c r="E36" s="10"/>
      <c r="F36" s="10"/>
    </row>
    <row r="37" spans="1:9">
      <c r="A37" s="11" t="s">
        <v>39</v>
      </c>
      <c r="B37" s="10"/>
      <c r="C37" s="10"/>
      <c r="D37" s="10"/>
      <c r="E37" s="10"/>
      <c r="F37" s="10"/>
    </row>
    <row r="38" spans="1:9">
      <c r="A38" s="11" t="s">
        <v>40</v>
      </c>
      <c r="B38" s="10">
        <v>9</v>
      </c>
      <c r="C38" s="10"/>
      <c r="D38" s="10"/>
      <c r="E38" s="10"/>
      <c r="F38" s="10"/>
    </row>
    <row r="39" spans="1:9">
      <c r="A39" s="11" t="s">
        <v>41</v>
      </c>
      <c r="B39" s="10">
        <v>27</v>
      </c>
      <c r="C39" s="10"/>
      <c r="D39" s="10"/>
      <c r="E39" s="10"/>
      <c r="F39" s="10"/>
    </row>
    <row r="46" spans="1:9">
      <c r="A46" s="11" t="s">
        <v>42</v>
      </c>
      <c r="B46" s="10">
        <v>1</v>
      </c>
      <c r="C46" s="10"/>
      <c r="D46" s="10"/>
      <c r="E46" s="10"/>
      <c r="F46" s="10"/>
      <c r="G46" s="10"/>
      <c r="H46" s="10"/>
      <c r="I46" s="10"/>
    </row>
    <row r="47" spans="1:9">
      <c r="A47" s="11" t="s">
        <v>43</v>
      </c>
      <c r="B47" s="10">
        <v>36</v>
      </c>
      <c r="C47" s="10"/>
      <c r="D47" s="10"/>
      <c r="E47" s="10"/>
      <c r="F47" s="10"/>
      <c r="G47" s="10"/>
      <c r="H47" s="10"/>
      <c r="I47" s="10"/>
    </row>
    <row r="48" spans="1:9">
      <c r="A48" s="11" t="s">
        <v>44</v>
      </c>
      <c r="B48" s="10">
        <v>0.05</v>
      </c>
      <c r="C48" s="10"/>
      <c r="D48" s="10"/>
      <c r="E48" s="10"/>
      <c r="F48" s="10"/>
      <c r="G48" s="10"/>
      <c r="H48" s="10"/>
      <c r="I48" s="10"/>
    </row>
    <row r="49" spans="1:9">
      <c r="A49" s="11"/>
      <c r="B49" s="10"/>
      <c r="C49" s="10"/>
      <c r="D49" s="10"/>
      <c r="E49" s="10"/>
      <c r="F49" s="10"/>
      <c r="G49" s="10"/>
      <c r="H49" s="10"/>
      <c r="I49" s="10"/>
    </row>
    <row r="50" spans="1:9">
      <c r="A50" s="11" t="s">
        <v>305</v>
      </c>
      <c r="B50" s="10" t="s">
        <v>46</v>
      </c>
      <c r="C50" s="10" t="s">
        <v>47</v>
      </c>
      <c r="D50" s="10" t="s">
        <v>48</v>
      </c>
      <c r="E50" s="10" t="s">
        <v>49</v>
      </c>
      <c r="F50" s="10" t="s">
        <v>50</v>
      </c>
      <c r="G50" s="10"/>
      <c r="H50" s="10"/>
      <c r="I50" s="10"/>
    </row>
    <row r="51" spans="1:9">
      <c r="A51" s="11" t="s">
        <v>306</v>
      </c>
      <c r="B51" s="10">
        <v>0</v>
      </c>
      <c r="C51" s="10" t="s">
        <v>307</v>
      </c>
      <c r="D51" s="10" t="s">
        <v>27</v>
      </c>
      <c r="E51" s="10" t="s">
        <v>25</v>
      </c>
      <c r="F51" s="10" t="s">
        <v>228</v>
      </c>
      <c r="G51" s="10" t="s">
        <v>308</v>
      </c>
      <c r="H51" s="10"/>
      <c r="I51" s="10"/>
    </row>
    <row r="52" spans="1:9">
      <c r="A52" s="11" t="s">
        <v>309</v>
      </c>
      <c r="B52" s="10">
        <v>-2.3269999999999999E-4</v>
      </c>
      <c r="C52" s="10" t="s">
        <v>310</v>
      </c>
      <c r="D52" s="10" t="s">
        <v>27</v>
      </c>
      <c r="E52" s="10" t="s">
        <v>25</v>
      </c>
      <c r="F52" s="10" t="s">
        <v>228</v>
      </c>
      <c r="G52" s="10" t="s">
        <v>311</v>
      </c>
      <c r="H52" s="10"/>
      <c r="I52" s="10"/>
    </row>
    <row r="53" spans="1:9">
      <c r="A53" s="11" t="s">
        <v>312</v>
      </c>
      <c r="B53" s="10">
        <v>-0.32890000000000003</v>
      </c>
      <c r="C53" s="10" t="s">
        <v>313</v>
      </c>
      <c r="D53" s="10" t="s">
        <v>20</v>
      </c>
      <c r="E53" s="10" t="s">
        <v>18</v>
      </c>
      <c r="F53" s="10" t="s">
        <v>16</v>
      </c>
      <c r="G53" s="10" t="s">
        <v>314</v>
      </c>
      <c r="H53" s="10"/>
      <c r="I53" s="10"/>
    </row>
    <row r="54" spans="1:9">
      <c r="A54" s="11" t="s">
        <v>315</v>
      </c>
      <c r="B54" s="10">
        <v>0</v>
      </c>
      <c r="C54" s="10" t="s">
        <v>307</v>
      </c>
      <c r="D54" s="10" t="s">
        <v>27</v>
      </c>
      <c r="E54" s="10" t="s">
        <v>25</v>
      </c>
      <c r="F54" s="10" t="s">
        <v>228</v>
      </c>
      <c r="G54" s="10" t="s">
        <v>12</v>
      </c>
      <c r="H54" s="10"/>
      <c r="I54" s="10"/>
    </row>
    <row r="55" spans="1:9">
      <c r="A55" s="11" t="s">
        <v>316</v>
      </c>
      <c r="B55" s="10">
        <v>-0.78359999999999996</v>
      </c>
      <c r="C55" s="10" t="s">
        <v>317</v>
      </c>
      <c r="D55" s="10" t="s">
        <v>20</v>
      </c>
      <c r="E55" s="10" t="s">
        <v>18</v>
      </c>
      <c r="F55" s="10" t="s">
        <v>16</v>
      </c>
      <c r="G55" s="10" t="s">
        <v>318</v>
      </c>
      <c r="H55" s="10"/>
      <c r="I55" s="10"/>
    </row>
    <row r="56" spans="1:9">
      <c r="A56" s="11" t="s">
        <v>319</v>
      </c>
      <c r="B56" s="10">
        <v>-0.61</v>
      </c>
      <c r="C56" s="10" t="s">
        <v>320</v>
      </c>
      <c r="D56" s="10" t="s">
        <v>20</v>
      </c>
      <c r="E56" s="10" t="s">
        <v>18</v>
      </c>
      <c r="F56" s="10" t="s">
        <v>16</v>
      </c>
      <c r="G56" s="10" t="s">
        <v>117</v>
      </c>
      <c r="H56" s="10"/>
      <c r="I56" s="10"/>
    </row>
    <row r="57" spans="1:9">
      <c r="A57" s="11" t="s">
        <v>321</v>
      </c>
      <c r="B57" s="10">
        <v>-1.004</v>
      </c>
      <c r="C57" s="10" t="s">
        <v>322</v>
      </c>
      <c r="D57" s="10" t="s">
        <v>20</v>
      </c>
      <c r="E57" s="10" t="s">
        <v>18</v>
      </c>
      <c r="F57" s="10" t="s">
        <v>16</v>
      </c>
      <c r="G57" s="10" t="s">
        <v>268</v>
      </c>
      <c r="H57" s="10"/>
      <c r="I57" s="10"/>
    </row>
    <row r="58" spans="1:9">
      <c r="A58" s="11" t="s">
        <v>323</v>
      </c>
      <c r="B58" s="10">
        <v>-1</v>
      </c>
      <c r="C58" s="10" t="s">
        <v>324</v>
      </c>
      <c r="D58" s="10" t="s">
        <v>20</v>
      </c>
      <c r="E58" s="10" t="s">
        <v>18</v>
      </c>
      <c r="F58" s="10" t="s">
        <v>16</v>
      </c>
      <c r="G58" s="10" t="s">
        <v>285</v>
      </c>
      <c r="H58" s="10"/>
      <c r="I58" s="10"/>
    </row>
    <row r="59" spans="1:9">
      <c r="A59" s="11" t="s">
        <v>325</v>
      </c>
      <c r="B59" s="10">
        <v>-2.3269999999999999E-4</v>
      </c>
      <c r="C59" s="10" t="s">
        <v>310</v>
      </c>
      <c r="D59" s="10" t="s">
        <v>27</v>
      </c>
      <c r="E59" s="10" t="s">
        <v>25</v>
      </c>
      <c r="F59" s="10" t="s">
        <v>228</v>
      </c>
      <c r="G59" s="10" t="s">
        <v>326</v>
      </c>
      <c r="H59" s="10"/>
      <c r="I59" s="10"/>
    </row>
    <row r="60" spans="1:9">
      <c r="A60" s="11" t="s">
        <v>327</v>
      </c>
      <c r="B60" s="10">
        <v>-0.32890000000000003</v>
      </c>
      <c r="C60" s="10" t="s">
        <v>313</v>
      </c>
      <c r="D60" s="10" t="s">
        <v>20</v>
      </c>
      <c r="E60" s="10" t="s">
        <v>18</v>
      </c>
      <c r="F60" s="10" t="s">
        <v>16</v>
      </c>
      <c r="G60" s="10" t="s">
        <v>328</v>
      </c>
      <c r="H60" s="10"/>
      <c r="I60" s="10"/>
    </row>
    <row r="61" spans="1:9">
      <c r="A61" s="11" t="s">
        <v>329</v>
      </c>
      <c r="B61" s="10">
        <v>0</v>
      </c>
      <c r="C61" s="10" t="s">
        <v>307</v>
      </c>
      <c r="D61" s="10" t="s">
        <v>27</v>
      </c>
      <c r="E61" s="10" t="s">
        <v>25</v>
      </c>
      <c r="F61" s="10" t="s">
        <v>228</v>
      </c>
      <c r="G61" s="10" t="s">
        <v>330</v>
      </c>
      <c r="H61" s="10"/>
      <c r="I61" s="10"/>
    </row>
    <row r="62" spans="1:9">
      <c r="A62" s="11" t="s">
        <v>331</v>
      </c>
      <c r="B62" s="10">
        <v>-0.78359999999999996</v>
      </c>
      <c r="C62" s="10" t="s">
        <v>317</v>
      </c>
      <c r="D62" s="10" t="s">
        <v>20</v>
      </c>
      <c r="E62" s="10" t="s">
        <v>18</v>
      </c>
      <c r="F62" s="10" t="s">
        <v>16</v>
      </c>
      <c r="G62" s="10" t="s">
        <v>332</v>
      </c>
      <c r="H62" s="10"/>
      <c r="I62" s="10"/>
    </row>
    <row r="63" spans="1:9">
      <c r="A63" s="11" t="s">
        <v>333</v>
      </c>
      <c r="B63" s="10">
        <v>-0.61</v>
      </c>
      <c r="C63" s="10" t="s">
        <v>320</v>
      </c>
      <c r="D63" s="10" t="s">
        <v>20</v>
      </c>
      <c r="E63" s="10" t="s">
        <v>18</v>
      </c>
      <c r="F63" s="10" t="s">
        <v>16</v>
      </c>
      <c r="G63" s="10" t="s">
        <v>334</v>
      </c>
      <c r="H63" s="10"/>
      <c r="I63" s="10"/>
    </row>
    <row r="64" spans="1:9">
      <c r="A64" s="11" t="s">
        <v>335</v>
      </c>
      <c r="B64" s="10">
        <v>-1.004</v>
      </c>
      <c r="C64" s="10" t="s">
        <v>322</v>
      </c>
      <c r="D64" s="10" t="s">
        <v>20</v>
      </c>
      <c r="E64" s="10" t="s">
        <v>18</v>
      </c>
      <c r="F64" s="10" t="s">
        <v>16</v>
      </c>
      <c r="G64" s="10" t="s">
        <v>336</v>
      </c>
      <c r="H64" s="10"/>
      <c r="I64" s="10"/>
    </row>
    <row r="65" spans="1:9">
      <c r="A65" s="11" t="s">
        <v>337</v>
      </c>
      <c r="B65" s="10">
        <v>-1</v>
      </c>
      <c r="C65" s="10" t="s">
        <v>324</v>
      </c>
      <c r="D65" s="10" t="s">
        <v>20</v>
      </c>
      <c r="E65" s="10" t="s">
        <v>18</v>
      </c>
      <c r="F65" s="10" t="s">
        <v>16</v>
      </c>
      <c r="G65" s="10" t="s">
        <v>338</v>
      </c>
      <c r="H65" s="10"/>
      <c r="I65" s="10"/>
    </row>
    <row r="66" spans="1:9">
      <c r="A66" s="11" t="s">
        <v>339</v>
      </c>
      <c r="B66" s="10">
        <v>-0.3286</v>
      </c>
      <c r="C66" s="10" t="s">
        <v>340</v>
      </c>
      <c r="D66" s="10" t="s">
        <v>20</v>
      </c>
      <c r="E66" s="10" t="s">
        <v>18</v>
      </c>
      <c r="F66" s="10" t="s">
        <v>16</v>
      </c>
      <c r="G66" s="10" t="s">
        <v>341</v>
      </c>
      <c r="H66" s="10"/>
      <c r="I66" s="10"/>
    </row>
    <row r="67" spans="1:9">
      <c r="A67" s="11" t="s">
        <v>342</v>
      </c>
      <c r="B67" s="10">
        <v>2.3269999999999999E-4</v>
      </c>
      <c r="C67" s="10" t="s">
        <v>343</v>
      </c>
      <c r="D67" s="10" t="s">
        <v>27</v>
      </c>
      <c r="E67" s="10" t="s">
        <v>25</v>
      </c>
      <c r="F67" s="10" t="s">
        <v>228</v>
      </c>
      <c r="G67" s="10" t="s">
        <v>344</v>
      </c>
      <c r="H67" s="10"/>
      <c r="I67" s="10"/>
    </row>
    <row r="68" spans="1:9">
      <c r="A68" s="11" t="s">
        <v>345</v>
      </c>
      <c r="B68" s="10">
        <v>-0.78339999999999999</v>
      </c>
      <c r="C68" s="10" t="s">
        <v>346</v>
      </c>
      <c r="D68" s="10" t="s">
        <v>20</v>
      </c>
      <c r="E68" s="10" t="s">
        <v>18</v>
      </c>
      <c r="F68" s="10" t="s">
        <v>16</v>
      </c>
      <c r="G68" s="10" t="s">
        <v>347</v>
      </c>
      <c r="H68" s="10"/>
      <c r="I68" s="10"/>
    </row>
    <row r="69" spans="1:9">
      <c r="A69" s="11" t="s">
        <v>348</v>
      </c>
      <c r="B69" s="10">
        <v>-0.60980000000000001</v>
      </c>
      <c r="C69" s="10" t="s">
        <v>349</v>
      </c>
      <c r="D69" s="10" t="s">
        <v>20</v>
      </c>
      <c r="E69" s="10" t="s">
        <v>18</v>
      </c>
      <c r="F69" s="10" t="s">
        <v>16</v>
      </c>
      <c r="G69" s="10" t="s">
        <v>350</v>
      </c>
      <c r="H69" s="10"/>
      <c r="I69" s="10"/>
    </row>
    <row r="70" spans="1:9">
      <c r="A70" s="11" t="s">
        <v>351</v>
      </c>
      <c r="B70" s="10">
        <v>-1.004</v>
      </c>
      <c r="C70" s="10" t="s">
        <v>352</v>
      </c>
      <c r="D70" s="10" t="s">
        <v>20</v>
      </c>
      <c r="E70" s="10" t="s">
        <v>18</v>
      </c>
      <c r="F70" s="10" t="s">
        <v>16</v>
      </c>
      <c r="G70" s="10" t="s">
        <v>353</v>
      </c>
      <c r="H70" s="10"/>
      <c r="I70" s="10"/>
    </row>
    <row r="71" spans="1:9">
      <c r="A71" s="11" t="s">
        <v>354</v>
      </c>
      <c r="B71" s="10">
        <v>-0.99980000000000002</v>
      </c>
      <c r="C71" s="10" t="s">
        <v>355</v>
      </c>
      <c r="D71" s="10" t="s">
        <v>20</v>
      </c>
      <c r="E71" s="10" t="s">
        <v>18</v>
      </c>
      <c r="F71" s="10" t="s">
        <v>16</v>
      </c>
      <c r="G71" s="10" t="s">
        <v>356</v>
      </c>
      <c r="H71" s="10"/>
      <c r="I71" s="10"/>
    </row>
    <row r="72" spans="1:9">
      <c r="A72" s="11" t="s">
        <v>357</v>
      </c>
      <c r="B72" s="10">
        <v>0.32890000000000003</v>
      </c>
      <c r="C72" s="10" t="s">
        <v>358</v>
      </c>
      <c r="D72" s="10" t="s">
        <v>20</v>
      </c>
      <c r="E72" s="10" t="s">
        <v>18</v>
      </c>
      <c r="F72" s="10" t="s">
        <v>16</v>
      </c>
      <c r="G72" s="10" t="s">
        <v>359</v>
      </c>
      <c r="H72" s="10"/>
      <c r="I72" s="10"/>
    </row>
    <row r="73" spans="1:9">
      <c r="A73" s="11" t="s">
        <v>360</v>
      </c>
      <c r="B73" s="10">
        <v>-0.45469999999999999</v>
      </c>
      <c r="C73" s="10" t="s">
        <v>361</v>
      </c>
      <c r="D73" s="10" t="s">
        <v>20</v>
      </c>
      <c r="E73" s="10" t="s">
        <v>18</v>
      </c>
      <c r="F73" s="10" t="s">
        <v>16</v>
      </c>
      <c r="G73" s="10" t="s">
        <v>362</v>
      </c>
      <c r="H73" s="10"/>
      <c r="I73" s="10"/>
    </row>
    <row r="74" spans="1:9">
      <c r="A74" s="11" t="s">
        <v>363</v>
      </c>
      <c r="B74" s="10">
        <v>-0.28120000000000001</v>
      </c>
      <c r="C74" s="10" t="s">
        <v>364</v>
      </c>
      <c r="D74" s="10" t="s">
        <v>20</v>
      </c>
      <c r="E74" s="10" t="s">
        <v>18</v>
      </c>
      <c r="F74" s="10" t="s">
        <v>16</v>
      </c>
      <c r="G74" s="10" t="s">
        <v>365</v>
      </c>
      <c r="H74" s="10"/>
      <c r="I74" s="10"/>
    </row>
    <row r="75" spans="1:9">
      <c r="A75" s="11" t="s">
        <v>366</v>
      </c>
      <c r="B75" s="10">
        <v>-0.67510000000000003</v>
      </c>
      <c r="C75" s="10" t="s">
        <v>367</v>
      </c>
      <c r="D75" s="10" t="s">
        <v>20</v>
      </c>
      <c r="E75" s="10" t="s">
        <v>18</v>
      </c>
      <c r="F75" s="10" t="s">
        <v>16</v>
      </c>
      <c r="G75" s="10" t="s">
        <v>368</v>
      </c>
      <c r="H75" s="10"/>
      <c r="I75" s="10"/>
    </row>
    <row r="76" spans="1:9">
      <c r="A76" s="11" t="s">
        <v>369</v>
      </c>
      <c r="B76" s="10">
        <v>-0.67110000000000003</v>
      </c>
      <c r="C76" s="10" t="s">
        <v>370</v>
      </c>
      <c r="D76" s="10" t="s">
        <v>20</v>
      </c>
      <c r="E76" s="10" t="s">
        <v>18</v>
      </c>
      <c r="F76" s="10" t="s">
        <v>16</v>
      </c>
      <c r="G76" s="10" t="s">
        <v>371</v>
      </c>
      <c r="H76" s="10"/>
      <c r="I76" s="10"/>
    </row>
    <row r="77" spans="1:9">
      <c r="A77" s="11" t="s">
        <v>372</v>
      </c>
      <c r="B77" s="10">
        <v>-0.78359999999999996</v>
      </c>
      <c r="C77" s="10" t="s">
        <v>317</v>
      </c>
      <c r="D77" s="10" t="s">
        <v>20</v>
      </c>
      <c r="E77" s="10" t="s">
        <v>18</v>
      </c>
      <c r="F77" s="10" t="s">
        <v>16</v>
      </c>
      <c r="G77" s="10" t="s">
        <v>373</v>
      </c>
      <c r="H77" s="10"/>
      <c r="I77" s="10"/>
    </row>
    <row r="78" spans="1:9">
      <c r="A78" s="11" t="s">
        <v>374</v>
      </c>
      <c r="B78" s="10">
        <v>-0.61</v>
      </c>
      <c r="C78" s="10" t="s">
        <v>320</v>
      </c>
      <c r="D78" s="10" t="s">
        <v>20</v>
      </c>
      <c r="E78" s="10" t="s">
        <v>18</v>
      </c>
      <c r="F78" s="10" t="s">
        <v>16</v>
      </c>
      <c r="G78" s="10" t="s">
        <v>375</v>
      </c>
      <c r="H78" s="10"/>
      <c r="I78" s="10"/>
    </row>
    <row r="79" spans="1:9">
      <c r="A79" s="11" t="s">
        <v>376</v>
      </c>
      <c r="B79" s="10">
        <v>-1.004</v>
      </c>
      <c r="C79" s="10" t="s">
        <v>322</v>
      </c>
      <c r="D79" s="10" t="s">
        <v>20</v>
      </c>
      <c r="E79" s="10" t="s">
        <v>18</v>
      </c>
      <c r="F79" s="10" t="s">
        <v>16</v>
      </c>
      <c r="G79" s="10" t="s">
        <v>377</v>
      </c>
      <c r="H79" s="10"/>
      <c r="I79" s="10"/>
    </row>
    <row r="80" spans="1:9">
      <c r="A80" s="11" t="s">
        <v>378</v>
      </c>
      <c r="B80" s="10">
        <v>-1</v>
      </c>
      <c r="C80" s="10" t="s">
        <v>324</v>
      </c>
      <c r="D80" s="10" t="s">
        <v>20</v>
      </c>
      <c r="E80" s="10" t="s">
        <v>18</v>
      </c>
      <c r="F80" s="10" t="s">
        <v>16</v>
      </c>
      <c r="G80" s="10" t="s">
        <v>379</v>
      </c>
      <c r="H80" s="10"/>
      <c r="I80" s="10"/>
    </row>
    <row r="81" spans="1:9">
      <c r="A81" s="11" t="s">
        <v>380</v>
      </c>
      <c r="B81" s="10">
        <v>0.1736</v>
      </c>
      <c r="C81" s="10" t="s">
        <v>381</v>
      </c>
      <c r="D81" s="10" t="s">
        <v>20</v>
      </c>
      <c r="E81" s="10" t="s">
        <v>18</v>
      </c>
      <c r="F81" s="10" t="s">
        <v>16</v>
      </c>
      <c r="G81" s="10" t="s">
        <v>382</v>
      </c>
      <c r="H81" s="10"/>
      <c r="I81" s="10"/>
    </row>
    <row r="82" spans="1:9">
      <c r="A82" s="11" t="s">
        <v>383</v>
      </c>
      <c r="B82" s="10">
        <v>-0.22040000000000001</v>
      </c>
      <c r="C82" s="10" t="s">
        <v>384</v>
      </c>
      <c r="D82" s="10" t="s">
        <v>20</v>
      </c>
      <c r="E82" s="10" t="s">
        <v>18</v>
      </c>
      <c r="F82" s="10" t="s">
        <v>16</v>
      </c>
      <c r="G82" s="10" t="s">
        <v>385</v>
      </c>
      <c r="H82" s="10"/>
      <c r="I82" s="10"/>
    </row>
    <row r="83" spans="1:9">
      <c r="A83" s="11" t="s">
        <v>386</v>
      </c>
      <c r="B83" s="10">
        <v>-0.21640000000000001</v>
      </c>
      <c r="C83" s="10" t="s">
        <v>387</v>
      </c>
      <c r="D83" s="10" t="s">
        <v>20</v>
      </c>
      <c r="E83" s="10" t="s">
        <v>18</v>
      </c>
      <c r="F83" s="10" t="s">
        <v>16</v>
      </c>
      <c r="G83" s="10" t="s">
        <v>388</v>
      </c>
      <c r="H83" s="10"/>
      <c r="I83" s="10"/>
    </row>
    <row r="84" spans="1:9">
      <c r="A84" s="11" t="s">
        <v>389</v>
      </c>
      <c r="B84" s="10">
        <v>-0.39400000000000002</v>
      </c>
      <c r="C84" s="10" t="s">
        <v>390</v>
      </c>
      <c r="D84" s="10" t="s">
        <v>20</v>
      </c>
      <c r="E84" s="10" t="s">
        <v>18</v>
      </c>
      <c r="F84" s="10" t="s">
        <v>16</v>
      </c>
      <c r="G84" s="10" t="s">
        <v>391</v>
      </c>
      <c r="H84" s="10"/>
      <c r="I84" s="10"/>
    </row>
    <row r="85" spans="1:9">
      <c r="A85" s="11" t="s">
        <v>392</v>
      </c>
      <c r="B85" s="10">
        <v>-0.39</v>
      </c>
      <c r="C85" s="10" t="s">
        <v>393</v>
      </c>
      <c r="D85" s="10" t="s">
        <v>20</v>
      </c>
      <c r="E85" s="10" t="s">
        <v>18</v>
      </c>
      <c r="F85" s="10" t="s">
        <v>16</v>
      </c>
      <c r="G85" s="10" t="s">
        <v>394</v>
      </c>
      <c r="H85" s="10"/>
      <c r="I85" s="10"/>
    </row>
    <row r="86" spans="1:9">
      <c r="A86" s="11" t="s">
        <v>395</v>
      </c>
      <c r="B86" s="10">
        <v>4.0130000000000001E-3</v>
      </c>
      <c r="C86" s="10" t="s">
        <v>396</v>
      </c>
      <c r="D86" s="10" t="s">
        <v>27</v>
      </c>
      <c r="E86" s="10" t="s">
        <v>25</v>
      </c>
      <c r="F86" s="10" t="s">
        <v>228</v>
      </c>
      <c r="G86" s="10" t="s">
        <v>397</v>
      </c>
      <c r="H86" s="10"/>
      <c r="I86" s="10"/>
    </row>
    <row r="87" spans="1:9">
      <c r="A87" s="11"/>
      <c r="B87" s="10"/>
      <c r="C87" s="10"/>
      <c r="D87" s="10"/>
      <c r="E87" s="10"/>
      <c r="F87" s="10"/>
      <c r="G87" s="10"/>
      <c r="H87" s="10"/>
      <c r="I87" s="10"/>
    </row>
    <row r="88" spans="1:9">
      <c r="A88" s="11" t="s">
        <v>63</v>
      </c>
      <c r="B88" s="10" t="s">
        <v>64</v>
      </c>
      <c r="C88" s="10" t="s">
        <v>65</v>
      </c>
      <c r="D88" s="10" t="s">
        <v>46</v>
      </c>
      <c r="E88" s="10" t="s">
        <v>66</v>
      </c>
      <c r="F88" s="10" t="s">
        <v>67</v>
      </c>
      <c r="G88" s="10" t="s">
        <v>68</v>
      </c>
      <c r="H88" s="10" t="s">
        <v>82</v>
      </c>
      <c r="I88" s="10" t="s">
        <v>32</v>
      </c>
    </row>
    <row r="89" spans="1:9">
      <c r="A89" s="11" t="s">
        <v>306</v>
      </c>
      <c r="B89" s="10">
        <v>0</v>
      </c>
      <c r="C89" s="10">
        <v>0</v>
      </c>
      <c r="D89" s="10">
        <v>0</v>
      </c>
      <c r="E89" s="10">
        <v>8.7250000000000001E-3</v>
      </c>
      <c r="F89" s="10">
        <v>3</v>
      </c>
      <c r="G89" s="10">
        <v>3</v>
      </c>
      <c r="H89" s="10">
        <v>0</v>
      </c>
      <c r="I89" s="10">
        <v>18</v>
      </c>
    </row>
    <row r="90" spans="1:9">
      <c r="A90" s="11" t="s">
        <v>309</v>
      </c>
      <c r="B90" s="10">
        <v>0</v>
      </c>
      <c r="C90" s="10">
        <v>2.3269999999999999E-4</v>
      </c>
      <c r="D90" s="10">
        <v>-2.3269999999999999E-4</v>
      </c>
      <c r="E90" s="10">
        <v>8.7250000000000001E-3</v>
      </c>
      <c r="F90" s="10">
        <v>3</v>
      </c>
      <c r="G90" s="10">
        <v>3</v>
      </c>
      <c r="H90" s="10">
        <v>2.6669999999999999E-2</v>
      </c>
      <c r="I90" s="10">
        <v>18</v>
      </c>
    </row>
    <row r="91" spans="1:9">
      <c r="A91" s="11" t="s">
        <v>312</v>
      </c>
      <c r="B91" s="10">
        <v>0</v>
      </c>
      <c r="C91" s="10">
        <v>0.32890000000000003</v>
      </c>
      <c r="D91" s="10">
        <v>-0.32890000000000003</v>
      </c>
      <c r="E91" s="10">
        <v>8.7250000000000001E-3</v>
      </c>
      <c r="F91" s="10">
        <v>3</v>
      </c>
      <c r="G91" s="10">
        <v>3</v>
      </c>
      <c r="H91" s="10">
        <v>37.69</v>
      </c>
      <c r="I91" s="10">
        <v>18</v>
      </c>
    </row>
    <row r="92" spans="1:9">
      <c r="A92" s="11" t="s">
        <v>315</v>
      </c>
      <c r="B92" s="10">
        <v>0</v>
      </c>
      <c r="C92" s="10">
        <v>0</v>
      </c>
      <c r="D92" s="10">
        <v>0</v>
      </c>
      <c r="E92" s="10">
        <v>8.7250000000000001E-3</v>
      </c>
      <c r="F92" s="10">
        <v>3</v>
      </c>
      <c r="G92" s="10">
        <v>3</v>
      </c>
      <c r="H92" s="10">
        <v>0</v>
      </c>
      <c r="I92" s="10">
        <v>18</v>
      </c>
    </row>
    <row r="93" spans="1:9">
      <c r="A93" s="11" t="s">
        <v>316</v>
      </c>
      <c r="B93" s="10">
        <v>0</v>
      </c>
      <c r="C93" s="10">
        <v>0.78359999999999996</v>
      </c>
      <c r="D93" s="10">
        <v>-0.78359999999999996</v>
      </c>
      <c r="E93" s="10">
        <v>8.7250000000000001E-3</v>
      </c>
      <c r="F93" s="10">
        <v>3</v>
      </c>
      <c r="G93" s="10">
        <v>3</v>
      </c>
      <c r="H93" s="10">
        <v>89.81</v>
      </c>
      <c r="I93" s="10">
        <v>18</v>
      </c>
    </row>
    <row r="94" spans="1:9">
      <c r="A94" s="11" t="s">
        <v>319</v>
      </c>
      <c r="B94" s="10">
        <v>0</v>
      </c>
      <c r="C94" s="10">
        <v>0.61</v>
      </c>
      <c r="D94" s="10">
        <v>-0.61</v>
      </c>
      <c r="E94" s="10">
        <v>8.7250000000000001E-3</v>
      </c>
      <c r="F94" s="10">
        <v>3</v>
      </c>
      <c r="G94" s="10">
        <v>3</v>
      </c>
      <c r="H94" s="10">
        <v>69.92</v>
      </c>
      <c r="I94" s="10">
        <v>18</v>
      </c>
    </row>
    <row r="95" spans="1:9">
      <c r="A95" s="11" t="s">
        <v>321</v>
      </c>
      <c r="B95" s="10">
        <v>0</v>
      </c>
      <c r="C95" s="10">
        <v>1.004</v>
      </c>
      <c r="D95" s="10">
        <v>-1.004</v>
      </c>
      <c r="E95" s="10">
        <v>8.7250000000000001E-3</v>
      </c>
      <c r="F95" s="10">
        <v>3</v>
      </c>
      <c r="G95" s="10">
        <v>3</v>
      </c>
      <c r="H95" s="10">
        <v>115.1</v>
      </c>
      <c r="I95" s="10">
        <v>18</v>
      </c>
    </row>
    <row r="96" spans="1:9">
      <c r="A96" s="11" t="s">
        <v>323</v>
      </c>
      <c r="B96" s="10">
        <v>0</v>
      </c>
      <c r="C96" s="10">
        <v>1</v>
      </c>
      <c r="D96" s="10">
        <v>-1</v>
      </c>
      <c r="E96" s="10">
        <v>8.7250000000000001E-3</v>
      </c>
      <c r="F96" s="10">
        <v>3</v>
      </c>
      <c r="G96" s="10">
        <v>3</v>
      </c>
      <c r="H96" s="10">
        <v>114.6</v>
      </c>
      <c r="I96" s="10">
        <v>18</v>
      </c>
    </row>
    <row r="97" spans="1:9">
      <c r="A97" s="11" t="s">
        <v>325</v>
      </c>
      <c r="B97" s="10">
        <v>0</v>
      </c>
      <c r="C97" s="10">
        <v>2.3269999999999999E-4</v>
      </c>
      <c r="D97" s="10">
        <v>-2.3269999999999999E-4</v>
      </c>
      <c r="E97" s="10">
        <v>8.7250000000000001E-3</v>
      </c>
      <c r="F97" s="10">
        <v>3</v>
      </c>
      <c r="G97" s="10">
        <v>3</v>
      </c>
      <c r="H97" s="10">
        <v>2.6669999999999999E-2</v>
      </c>
      <c r="I97" s="10">
        <v>18</v>
      </c>
    </row>
    <row r="98" spans="1:9">
      <c r="A98" s="11" t="s">
        <v>327</v>
      </c>
      <c r="B98" s="10">
        <v>0</v>
      </c>
      <c r="C98" s="10">
        <v>0.32890000000000003</v>
      </c>
      <c r="D98" s="10">
        <v>-0.32890000000000003</v>
      </c>
      <c r="E98" s="10">
        <v>8.7250000000000001E-3</v>
      </c>
      <c r="F98" s="10">
        <v>3</v>
      </c>
      <c r="G98" s="10">
        <v>3</v>
      </c>
      <c r="H98" s="10">
        <v>37.69</v>
      </c>
      <c r="I98" s="10">
        <v>18</v>
      </c>
    </row>
    <row r="99" spans="1:9">
      <c r="A99" s="11" t="s">
        <v>329</v>
      </c>
      <c r="B99" s="10">
        <v>0</v>
      </c>
      <c r="C99" s="10">
        <v>0</v>
      </c>
      <c r="D99" s="10">
        <v>0</v>
      </c>
      <c r="E99" s="10">
        <v>8.7250000000000001E-3</v>
      </c>
      <c r="F99" s="10">
        <v>3</v>
      </c>
      <c r="G99" s="10">
        <v>3</v>
      </c>
      <c r="H99" s="10">
        <v>0</v>
      </c>
      <c r="I99" s="10">
        <v>18</v>
      </c>
    </row>
    <row r="100" spans="1:9">
      <c r="A100" s="11" t="s">
        <v>331</v>
      </c>
      <c r="B100" s="10">
        <v>0</v>
      </c>
      <c r="C100" s="10">
        <v>0.78359999999999996</v>
      </c>
      <c r="D100" s="10">
        <v>-0.78359999999999996</v>
      </c>
      <c r="E100" s="10">
        <v>8.7250000000000001E-3</v>
      </c>
      <c r="F100" s="10">
        <v>3</v>
      </c>
      <c r="G100" s="10">
        <v>3</v>
      </c>
      <c r="H100" s="10">
        <v>89.81</v>
      </c>
      <c r="I100" s="10">
        <v>18</v>
      </c>
    </row>
    <row r="101" spans="1:9">
      <c r="A101" s="11" t="s">
        <v>333</v>
      </c>
      <c r="B101" s="10">
        <v>0</v>
      </c>
      <c r="C101" s="10">
        <v>0.61</v>
      </c>
      <c r="D101" s="10">
        <v>-0.61</v>
      </c>
      <c r="E101" s="10">
        <v>8.7250000000000001E-3</v>
      </c>
      <c r="F101" s="10">
        <v>3</v>
      </c>
      <c r="G101" s="10">
        <v>3</v>
      </c>
      <c r="H101" s="10">
        <v>69.92</v>
      </c>
      <c r="I101" s="10">
        <v>18</v>
      </c>
    </row>
    <row r="102" spans="1:9">
      <c r="A102" s="11" t="s">
        <v>335</v>
      </c>
      <c r="B102" s="10">
        <v>0</v>
      </c>
      <c r="C102" s="10">
        <v>1.004</v>
      </c>
      <c r="D102" s="10">
        <v>-1.004</v>
      </c>
      <c r="E102" s="10">
        <v>8.7250000000000001E-3</v>
      </c>
      <c r="F102" s="10">
        <v>3</v>
      </c>
      <c r="G102" s="10">
        <v>3</v>
      </c>
      <c r="H102" s="10">
        <v>115.1</v>
      </c>
      <c r="I102" s="10">
        <v>18</v>
      </c>
    </row>
    <row r="103" spans="1:9">
      <c r="A103" s="11" t="s">
        <v>337</v>
      </c>
      <c r="B103" s="10">
        <v>0</v>
      </c>
      <c r="C103" s="10">
        <v>1</v>
      </c>
      <c r="D103" s="10">
        <v>-1</v>
      </c>
      <c r="E103" s="10">
        <v>8.7250000000000001E-3</v>
      </c>
      <c r="F103" s="10">
        <v>3</v>
      </c>
      <c r="G103" s="10">
        <v>3</v>
      </c>
      <c r="H103" s="10">
        <v>114.6</v>
      </c>
      <c r="I103" s="10">
        <v>18</v>
      </c>
    </row>
    <row r="104" spans="1:9">
      <c r="A104" s="11" t="s">
        <v>339</v>
      </c>
      <c r="B104" s="10">
        <v>2.3269999999999999E-4</v>
      </c>
      <c r="C104" s="10">
        <v>0.32890000000000003</v>
      </c>
      <c r="D104" s="10">
        <v>-0.3286</v>
      </c>
      <c r="E104" s="10">
        <v>8.7250000000000001E-3</v>
      </c>
      <c r="F104" s="10">
        <v>3</v>
      </c>
      <c r="G104" s="10">
        <v>3</v>
      </c>
      <c r="H104" s="10">
        <v>37.67</v>
      </c>
      <c r="I104" s="10">
        <v>18</v>
      </c>
    </row>
    <row r="105" spans="1:9">
      <c r="A105" s="11" t="s">
        <v>342</v>
      </c>
      <c r="B105" s="10">
        <v>2.3269999999999999E-4</v>
      </c>
      <c r="C105" s="10">
        <v>0</v>
      </c>
      <c r="D105" s="10">
        <v>2.3269999999999999E-4</v>
      </c>
      <c r="E105" s="10">
        <v>8.7250000000000001E-3</v>
      </c>
      <c r="F105" s="10">
        <v>3</v>
      </c>
      <c r="G105" s="10">
        <v>3</v>
      </c>
      <c r="H105" s="10">
        <v>2.6669999999999999E-2</v>
      </c>
      <c r="I105" s="10">
        <v>18</v>
      </c>
    </row>
    <row r="106" spans="1:9">
      <c r="A106" s="11" t="s">
        <v>345</v>
      </c>
      <c r="B106" s="10">
        <v>2.3269999999999999E-4</v>
      </c>
      <c r="C106" s="10">
        <v>0.78359999999999996</v>
      </c>
      <c r="D106" s="10">
        <v>-0.78339999999999999</v>
      </c>
      <c r="E106" s="10">
        <v>8.7250000000000001E-3</v>
      </c>
      <c r="F106" s="10">
        <v>3</v>
      </c>
      <c r="G106" s="10">
        <v>3</v>
      </c>
      <c r="H106" s="10">
        <v>89.78</v>
      </c>
      <c r="I106" s="10">
        <v>18</v>
      </c>
    </row>
    <row r="107" spans="1:9">
      <c r="A107" s="11" t="s">
        <v>348</v>
      </c>
      <c r="B107" s="10">
        <v>2.3269999999999999E-4</v>
      </c>
      <c r="C107" s="10">
        <v>0.61</v>
      </c>
      <c r="D107" s="10">
        <v>-0.60980000000000001</v>
      </c>
      <c r="E107" s="10">
        <v>8.7250000000000001E-3</v>
      </c>
      <c r="F107" s="10">
        <v>3</v>
      </c>
      <c r="G107" s="10">
        <v>3</v>
      </c>
      <c r="H107" s="10">
        <v>69.89</v>
      </c>
      <c r="I107" s="10">
        <v>18</v>
      </c>
    </row>
    <row r="108" spans="1:9">
      <c r="A108" s="11" t="s">
        <v>351</v>
      </c>
      <c r="B108" s="10">
        <v>2.3269999999999999E-4</v>
      </c>
      <c r="C108" s="10">
        <v>1.004</v>
      </c>
      <c r="D108" s="10">
        <v>-1.004</v>
      </c>
      <c r="E108" s="10">
        <v>8.7250000000000001E-3</v>
      </c>
      <c r="F108" s="10">
        <v>3</v>
      </c>
      <c r="G108" s="10">
        <v>3</v>
      </c>
      <c r="H108" s="10">
        <v>115</v>
      </c>
      <c r="I108" s="10">
        <v>18</v>
      </c>
    </row>
    <row r="109" spans="1:9">
      <c r="A109" s="11" t="s">
        <v>354</v>
      </c>
      <c r="B109" s="10">
        <v>2.3269999999999999E-4</v>
      </c>
      <c r="C109" s="10">
        <v>1</v>
      </c>
      <c r="D109" s="10">
        <v>-0.99980000000000002</v>
      </c>
      <c r="E109" s="10">
        <v>8.7250000000000001E-3</v>
      </c>
      <c r="F109" s="10">
        <v>3</v>
      </c>
      <c r="G109" s="10">
        <v>3</v>
      </c>
      <c r="H109" s="10">
        <v>114.6</v>
      </c>
      <c r="I109" s="10">
        <v>18</v>
      </c>
    </row>
    <row r="110" spans="1:9">
      <c r="A110" s="11" t="s">
        <v>357</v>
      </c>
      <c r="B110" s="10">
        <v>0.32890000000000003</v>
      </c>
      <c r="C110" s="10">
        <v>0</v>
      </c>
      <c r="D110" s="10">
        <v>0.32890000000000003</v>
      </c>
      <c r="E110" s="10">
        <v>8.7250000000000001E-3</v>
      </c>
      <c r="F110" s="10">
        <v>3</v>
      </c>
      <c r="G110" s="10">
        <v>3</v>
      </c>
      <c r="H110" s="10">
        <v>37.69</v>
      </c>
      <c r="I110" s="10">
        <v>18</v>
      </c>
    </row>
    <row r="111" spans="1:9">
      <c r="A111" s="11" t="s">
        <v>360</v>
      </c>
      <c r="B111" s="10">
        <v>0.32890000000000003</v>
      </c>
      <c r="C111" s="10">
        <v>0.78359999999999996</v>
      </c>
      <c r="D111" s="10">
        <v>-0.45469999999999999</v>
      </c>
      <c r="E111" s="10">
        <v>8.7250000000000001E-3</v>
      </c>
      <c r="F111" s="10">
        <v>3</v>
      </c>
      <c r="G111" s="10">
        <v>3</v>
      </c>
      <c r="H111" s="10">
        <v>52.12</v>
      </c>
      <c r="I111" s="10">
        <v>18</v>
      </c>
    </row>
    <row r="112" spans="1:9">
      <c r="A112" s="11" t="s">
        <v>363</v>
      </c>
      <c r="B112" s="10">
        <v>0.32890000000000003</v>
      </c>
      <c r="C112" s="10">
        <v>0.61</v>
      </c>
      <c r="D112" s="10">
        <v>-0.28120000000000001</v>
      </c>
      <c r="E112" s="10">
        <v>8.7250000000000001E-3</v>
      </c>
      <c r="F112" s="10">
        <v>3</v>
      </c>
      <c r="G112" s="10">
        <v>3</v>
      </c>
      <c r="H112" s="10">
        <v>32.22</v>
      </c>
      <c r="I112" s="10">
        <v>18</v>
      </c>
    </row>
    <row r="113" spans="1:9">
      <c r="A113" s="11" t="s">
        <v>366</v>
      </c>
      <c r="B113" s="10">
        <v>0.32890000000000003</v>
      </c>
      <c r="C113" s="10">
        <v>1.004</v>
      </c>
      <c r="D113" s="10">
        <v>-0.67510000000000003</v>
      </c>
      <c r="E113" s="10">
        <v>8.7250000000000001E-3</v>
      </c>
      <c r="F113" s="10">
        <v>3</v>
      </c>
      <c r="G113" s="10">
        <v>3</v>
      </c>
      <c r="H113" s="10">
        <v>77.38</v>
      </c>
      <c r="I113" s="10">
        <v>18</v>
      </c>
    </row>
    <row r="114" spans="1:9">
      <c r="A114" s="11" t="s">
        <v>369</v>
      </c>
      <c r="B114" s="10">
        <v>0.32890000000000003</v>
      </c>
      <c r="C114" s="10">
        <v>1</v>
      </c>
      <c r="D114" s="10">
        <v>-0.67110000000000003</v>
      </c>
      <c r="E114" s="10">
        <v>8.7250000000000001E-3</v>
      </c>
      <c r="F114" s="10">
        <v>3</v>
      </c>
      <c r="G114" s="10">
        <v>3</v>
      </c>
      <c r="H114" s="10">
        <v>76.92</v>
      </c>
      <c r="I114" s="10">
        <v>18</v>
      </c>
    </row>
    <row r="115" spans="1:9">
      <c r="A115" s="11" t="s">
        <v>372</v>
      </c>
      <c r="B115" s="10">
        <v>0</v>
      </c>
      <c r="C115" s="10">
        <v>0.78359999999999996</v>
      </c>
      <c r="D115" s="10">
        <v>-0.78359999999999996</v>
      </c>
      <c r="E115" s="10">
        <v>8.7250000000000001E-3</v>
      </c>
      <c r="F115" s="10">
        <v>3</v>
      </c>
      <c r="G115" s="10">
        <v>3</v>
      </c>
      <c r="H115" s="10">
        <v>89.81</v>
      </c>
      <c r="I115" s="10">
        <v>18</v>
      </c>
    </row>
    <row r="116" spans="1:9">
      <c r="A116" s="11" t="s">
        <v>374</v>
      </c>
      <c r="B116" s="10">
        <v>0</v>
      </c>
      <c r="C116" s="10">
        <v>0.61</v>
      </c>
      <c r="D116" s="10">
        <v>-0.61</v>
      </c>
      <c r="E116" s="10">
        <v>8.7250000000000001E-3</v>
      </c>
      <c r="F116" s="10">
        <v>3</v>
      </c>
      <c r="G116" s="10">
        <v>3</v>
      </c>
      <c r="H116" s="10">
        <v>69.92</v>
      </c>
      <c r="I116" s="10">
        <v>18</v>
      </c>
    </row>
    <row r="117" spans="1:9">
      <c r="A117" s="11" t="s">
        <v>376</v>
      </c>
      <c r="B117" s="10">
        <v>0</v>
      </c>
      <c r="C117" s="10">
        <v>1.004</v>
      </c>
      <c r="D117" s="10">
        <v>-1.004</v>
      </c>
      <c r="E117" s="10">
        <v>8.7250000000000001E-3</v>
      </c>
      <c r="F117" s="10">
        <v>3</v>
      </c>
      <c r="G117" s="10">
        <v>3</v>
      </c>
      <c r="H117" s="10">
        <v>115.1</v>
      </c>
      <c r="I117" s="10">
        <v>18</v>
      </c>
    </row>
    <row r="118" spans="1:9">
      <c r="A118" s="11" t="s">
        <v>378</v>
      </c>
      <c r="B118" s="10">
        <v>0</v>
      </c>
      <c r="C118" s="10">
        <v>1</v>
      </c>
      <c r="D118" s="10">
        <v>-1</v>
      </c>
      <c r="E118" s="10">
        <v>8.7250000000000001E-3</v>
      </c>
      <c r="F118" s="10">
        <v>3</v>
      </c>
      <c r="G118" s="10">
        <v>3</v>
      </c>
      <c r="H118" s="10">
        <v>114.6</v>
      </c>
      <c r="I118" s="10">
        <v>18</v>
      </c>
    </row>
    <row r="119" spans="1:9">
      <c r="A119" s="11" t="s">
        <v>380</v>
      </c>
      <c r="B119" s="10">
        <v>0.78359999999999996</v>
      </c>
      <c r="C119" s="10">
        <v>0.61</v>
      </c>
      <c r="D119" s="10">
        <v>0.1736</v>
      </c>
      <c r="E119" s="10">
        <v>8.7250000000000001E-3</v>
      </c>
      <c r="F119" s="10">
        <v>3</v>
      </c>
      <c r="G119" s="10">
        <v>3</v>
      </c>
      <c r="H119" s="10">
        <v>19.89</v>
      </c>
      <c r="I119" s="10">
        <v>18</v>
      </c>
    </row>
    <row r="120" spans="1:9">
      <c r="A120" s="11" t="s">
        <v>383</v>
      </c>
      <c r="B120" s="10">
        <v>0.78359999999999996</v>
      </c>
      <c r="C120" s="10">
        <v>1.004</v>
      </c>
      <c r="D120" s="10">
        <v>-0.22040000000000001</v>
      </c>
      <c r="E120" s="10">
        <v>8.7250000000000001E-3</v>
      </c>
      <c r="F120" s="10">
        <v>3</v>
      </c>
      <c r="G120" s="10">
        <v>3</v>
      </c>
      <c r="H120" s="10">
        <v>25.26</v>
      </c>
      <c r="I120" s="10">
        <v>18</v>
      </c>
    </row>
    <row r="121" spans="1:9">
      <c r="A121" s="11" t="s">
        <v>386</v>
      </c>
      <c r="B121" s="10">
        <v>0.78359999999999996</v>
      </c>
      <c r="C121" s="10">
        <v>1</v>
      </c>
      <c r="D121" s="10">
        <v>-0.21640000000000001</v>
      </c>
      <c r="E121" s="10">
        <v>8.7250000000000001E-3</v>
      </c>
      <c r="F121" s="10">
        <v>3</v>
      </c>
      <c r="G121" s="10">
        <v>3</v>
      </c>
      <c r="H121" s="10">
        <v>24.8</v>
      </c>
      <c r="I121" s="10">
        <v>18</v>
      </c>
    </row>
    <row r="122" spans="1:9">
      <c r="A122" s="11" t="s">
        <v>389</v>
      </c>
      <c r="B122" s="10">
        <v>0.61</v>
      </c>
      <c r="C122" s="10">
        <v>1.004</v>
      </c>
      <c r="D122" s="10">
        <v>-0.39400000000000002</v>
      </c>
      <c r="E122" s="10">
        <v>8.7250000000000001E-3</v>
      </c>
      <c r="F122" s="10">
        <v>3</v>
      </c>
      <c r="G122" s="10">
        <v>3</v>
      </c>
      <c r="H122" s="10">
        <v>45.15</v>
      </c>
      <c r="I122" s="10">
        <v>18</v>
      </c>
    </row>
    <row r="123" spans="1:9">
      <c r="A123" s="11" t="s">
        <v>392</v>
      </c>
      <c r="B123" s="10">
        <v>0.61</v>
      </c>
      <c r="C123" s="10">
        <v>1</v>
      </c>
      <c r="D123" s="10">
        <v>-0.39</v>
      </c>
      <c r="E123" s="10">
        <v>8.7250000000000001E-3</v>
      </c>
      <c r="F123" s="10">
        <v>3</v>
      </c>
      <c r="G123" s="10">
        <v>3</v>
      </c>
      <c r="H123" s="10">
        <v>44.69</v>
      </c>
      <c r="I123" s="10">
        <v>18</v>
      </c>
    </row>
    <row r="124" spans="1:9">
      <c r="A124" s="11" t="s">
        <v>395</v>
      </c>
      <c r="B124" s="10">
        <v>1.004</v>
      </c>
      <c r="C124" s="10">
        <v>1</v>
      </c>
      <c r="D124" s="10">
        <v>4.0130000000000001E-3</v>
      </c>
      <c r="E124" s="10">
        <v>8.7250000000000001E-3</v>
      </c>
      <c r="F124" s="10">
        <v>3</v>
      </c>
      <c r="G124" s="10">
        <v>3</v>
      </c>
      <c r="H124" s="10">
        <v>0.45989999999999998</v>
      </c>
      <c r="I124" s="10">
        <v>18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BAB4-F8CB-F345-8FB8-DABFB79B61E5}">
  <dimension ref="A1:I66"/>
  <sheetViews>
    <sheetView tabSelected="1" workbookViewId="0">
      <selection sqref="A1:A4"/>
    </sheetView>
  </sheetViews>
  <sheetFormatPr baseColWidth="10" defaultRowHeight="18"/>
  <cols>
    <col min="1" max="2" width="10.7109375" style="8"/>
    <col min="3" max="3" width="17.7109375" style="8" bestFit="1" customWidth="1"/>
    <col min="4" max="4" width="24.7109375" style="8" bestFit="1" customWidth="1"/>
    <col min="5" max="5" width="17.42578125" style="8" bestFit="1" customWidth="1"/>
    <col min="6" max="6" width="17.5703125" style="8" bestFit="1" customWidth="1"/>
    <col min="7" max="7" width="15" style="8" bestFit="1" customWidth="1"/>
    <col min="8" max="8" width="29.28515625" style="8" bestFit="1" customWidth="1"/>
    <col min="9" max="9" width="22.7109375" style="8" bestFit="1" customWidth="1"/>
    <col min="10" max="16384" width="10.7109375" style="8"/>
  </cols>
  <sheetData>
    <row r="1" spans="1:9">
      <c r="A1" s="8" t="s">
        <v>507</v>
      </c>
      <c r="B1" s="9" t="s">
        <v>2</v>
      </c>
      <c r="C1" s="9" t="s">
        <v>451</v>
      </c>
      <c r="D1" s="9" t="s">
        <v>452</v>
      </c>
      <c r="E1" s="9" t="s">
        <v>398</v>
      </c>
      <c r="F1" s="9" t="s">
        <v>249</v>
      </c>
      <c r="G1" s="9" t="s">
        <v>453</v>
      </c>
      <c r="H1" s="9" t="s">
        <v>454</v>
      </c>
      <c r="I1" s="9" t="s">
        <v>455</v>
      </c>
    </row>
    <row r="2" spans="1:9">
      <c r="A2" s="8" t="s">
        <v>504</v>
      </c>
      <c r="B2" s="10">
        <v>0</v>
      </c>
      <c r="C2" s="10">
        <v>1.08367418</v>
      </c>
      <c r="D2" s="10">
        <v>0</v>
      </c>
      <c r="E2" s="10">
        <v>0.57933710000000005</v>
      </c>
      <c r="F2" s="10">
        <v>0</v>
      </c>
      <c r="G2" s="10">
        <v>0.26092878000000003</v>
      </c>
      <c r="H2" s="10">
        <v>6.9648920000000003E-2</v>
      </c>
      <c r="I2" s="10">
        <v>0</v>
      </c>
    </row>
    <row r="3" spans="1:9">
      <c r="A3" s="8" t="s">
        <v>505</v>
      </c>
      <c r="B3" s="10">
        <v>0</v>
      </c>
      <c r="C3" s="10">
        <v>0.82783101000000003</v>
      </c>
      <c r="D3" s="10">
        <v>0</v>
      </c>
      <c r="E3" s="10">
        <v>0.53724380000000005</v>
      </c>
      <c r="F3" s="10">
        <v>0</v>
      </c>
      <c r="G3" s="10">
        <v>0.27120465999999999</v>
      </c>
      <c r="H3" s="10">
        <v>0</v>
      </c>
      <c r="I3" s="10">
        <v>0</v>
      </c>
    </row>
    <row r="4" spans="1:9">
      <c r="A4" s="8" t="s">
        <v>506</v>
      </c>
      <c r="B4" s="10">
        <v>0</v>
      </c>
      <c r="C4" s="10">
        <v>1.08849481</v>
      </c>
      <c r="D4" s="10">
        <v>0</v>
      </c>
      <c r="E4" s="10">
        <v>0.66222150000000002</v>
      </c>
      <c r="F4" s="10">
        <v>0</v>
      </c>
      <c r="G4" s="10">
        <v>0.39877234</v>
      </c>
      <c r="H4" s="10">
        <v>0</v>
      </c>
      <c r="I4" s="10">
        <v>0</v>
      </c>
    </row>
    <row r="9" spans="1:9">
      <c r="A9" s="11" t="s">
        <v>9</v>
      </c>
      <c r="B9" s="10" t="s">
        <v>402</v>
      </c>
      <c r="C9" s="10"/>
      <c r="D9" s="10"/>
      <c r="E9" s="10"/>
      <c r="F9" s="10"/>
    </row>
    <row r="10" spans="1:9">
      <c r="A10" s="11" t="s">
        <v>11</v>
      </c>
      <c r="B10" s="10" t="s">
        <v>268</v>
      </c>
      <c r="C10" s="10"/>
      <c r="D10" s="10"/>
      <c r="E10" s="10"/>
      <c r="F10" s="10"/>
    </row>
    <row r="11" spans="1:9">
      <c r="A11" s="11"/>
      <c r="B11" s="10"/>
      <c r="C11" s="10"/>
      <c r="D11" s="10"/>
      <c r="E11" s="10"/>
      <c r="F11" s="10"/>
    </row>
    <row r="12" spans="1:9">
      <c r="A12" s="11" t="s">
        <v>13</v>
      </c>
      <c r="B12" s="10"/>
      <c r="C12" s="10"/>
      <c r="D12" s="10"/>
      <c r="E12" s="10"/>
      <c r="F12" s="10"/>
    </row>
    <row r="13" spans="1:9">
      <c r="A13" s="11" t="s">
        <v>14</v>
      </c>
      <c r="B13" s="10">
        <v>99.88</v>
      </c>
      <c r="C13" s="10"/>
      <c r="D13" s="10"/>
      <c r="E13" s="10"/>
      <c r="F13" s="10"/>
    </row>
    <row r="14" spans="1:9">
      <c r="A14" s="11" t="s">
        <v>15</v>
      </c>
      <c r="B14" s="10" t="s">
        <v>16</v>
      </c>
      <c r="C14" s="10"/>
      <c r="D14" s="10"/>
      <c r="E14" s="10"/>
      <c r="F14" s="10"/>
    </row>
    <row r="15" spans="1:9">
      <c r="A15" s="11" t="s">
        <v>17</v>
      </c>
      <c r="B15" s="10" t="s">
        <v>18</v>
      </c>
      <c r="C15" s="10"/>
      <c r="D15" s="10"/>
      <c r="E15" s="10"/>
      <c r="F15" s="10"/>
    </row>
    <row r="16" spans="1:9">
      <c r="A16" s="11" t="s">
        <v>19</v>
      </c>
      <c r="B16" s="10" t="s">
        <v>20</v>
      </c>
      <c r="C16" s="10"/>
      <c r="D16" s="10"/>
      <c r="E16" s="10"/>
      <c r="F16" s="10"/>
    </row>
    <row r="17" spans="1:6">
      <c r="A17" s="11" t="s">
        <v>21</v>
      </c>
      <c r="B17" s="10">
        <v>0.97760000000000002</v>
      </c>
      <c r="C17" s="10"/>
      <c r="D17" s="10"/>
      <c r="E17" s="10"/>
      <c r="F17" s="10"/>
    </row>
    <row r="18" spans="1:6">
      <c r="A18" s="11"/>
      <c r="B18" s="10"/>
      <c r="C18" s="10"/>
      <c r="D18" s="10"/>
      <c r="E18" s="10"/>
      <c r="F18" s="10"/>
    </row>
    <row r="19" spans="1:6">
      <c r="A19" s="11" t="s">
        <v>22</v>
      </c>
      <c r="B19" s="10"/>
      <c r="C19" s="10"/>
      <c r="D19" s="10"/>
      <c r="E19" s="10"/>
      <c r="F19" s="10"/>
    </row>
    <row r="20" spans="1:6">
      <c r="A20" s="11" t="s">
        <v>23</v>
      </c>
      <c r="B20" s="10" t="s">
        <v>403</v>
      </c>
      <c r="C20" s="10"/>
      <c r="D20" s="10"/>
      <c r="E20" s="10"/>
      <c r="F20" s="10"/>
    </row>
    <row r="21" spans="1:6">
      <c r="A21" s="11" t="s">
        <v>15</v>
      </c>
      <c r="B21" s="10">
        <v>0.59050000000000002</v>
      </c>
      <c r="C21" s="10"/>
      <c r="D21" s="10"/>
      <c r="E21" s="10"/>
      <c r="F21" s="10"/>
    </row>
    <row r="22" spans="1:6">
      <c r="A22" s="11" t="s">
        <v>17</v>
      </c>
      <c r="B22" s="10" t="s">
        <v>25</v>
      </c>
      <c r="C22" s="10"/>
      <c r="D22" s="10"/>
      <c r="E22" s="10"/>
      <c r="F22" s="10"/>
    </row>
    <row r="23" spans="1:6">
      <c r="A23" s="11" t="s">
        <v>26</v>
      </c>
      <c r="B23" s="10" t="s">
        <v>27</v>
      </c>
      <c r="C23" s="10"/>
      <c r="D23" s="10"/>
      <c r="E23" s="10"/>
      <c r="F23" s="10"/>
    </row>
    <row r="24" spans="1:6">
      <c r="A24" s="11"/>
      <c r="B24" s="10"/>
      <c r="C24" s="10"/>
      <c r="D24" s="10"/>
      <c r="E24" s="10"/>
      <c r="F24" s="10"/>
    </row>
    <row r="25" spans="1:6">
      <c r="A25" s="11" t="s">
        <v>28</v>
      </c>
      <c r="B25" s="10"/>
      <c r="C25" s="10"/>
      <c r="D25" s="10"/>
      <c r="E25" s="10"/>
      <c r="F25" s="10"/>
    </row>
    <row r="26" spans="1:6">
      <c r="A26" s="11" t="s">
        <v>29</v>
      </c>
      <c r="B26" s="10"/>
      <c r="C26" s="10"/>
      <c r="D26" s="10"/>
      <c r="E26" s="10"/>
      <c r="F26" s="10"/>
    </row>
    <row r="27" spans="1:6">
      <c r="A27" s="11" t="s">
        <v>15</v>
      </c>
      <c r="B27" s="10"/>
      <c r="C27" s="10"/>
      <c r="D27" s="10"/>
      <c r="E27" s="10"/>
      <c r="F27" s="10"/>
    </row>
    <row r="28" spans="1:6">
      <c r="A28" s="11" t="s">
        <v>17</v>
      </c>
      <c r="B28" s="10"/>
      <c r="C28" s="10"/>
      <c r="D28" s="10"/>
      <c r="E28" s="10"/>
      <c r="F28" s="10"/>
    </row>
    <row r="29" spans="1:6">
      <c r="A29" s="11" t="s">
        <v>26</v>
      </c>
      <c r="B29" s="10"/>
      <c r="C29" s="10"/>
      <c r="D29" s="10"/>
      <c r="E29" s="10"/>
      <c r="F29" s="10"/>
    </row>
    <row r="30" spans="1:6">
      <c r="A30" s="11"/>
      <c r="B30" s="10"/>
      <c r="C30" s="10"/>
      <c r="D30" s="10"/>
      <c r="E30" s="10"/>
      <c r="F30" s="10"/>
    </row>
    <row r="31" spans="1:6">
      <c r="A31" s="11" t="s">
        <v>30</v>
      </c>
      <c r="B31" s="10" t="s">
        <v>31</v>
      </c>
      <c r="C31" s="10" t="s">
        <v>32</v>
      </c>
      <c r="D31" s="10" t="s">
        <v>33</v>
      </c>
      <c r="E31" s="10" t="s">
        <v>23</v>
      </c>
      <c r="F31" s="10" t="s">
        <v>15</v>
      </c>
    </row>
    <row r="32" spans="1:6">
      <c r="A32" s="11" t="s">
        <v>34</v>
      </c>
      <c r="B32" s="10">
        <v>2.9529999999999998</v>
      </c>
      <c r="C32" s="10">
        <v>7</v>
      </c>
      <c r="D32" s="10">
        <v>0.4219</v>
      </c>
      <c r="E32" s="10" t="s">
        <v>404</v>
      </c>
      <c r="F32" s="10" t="s">
        <v>36</v>
      </c>
    </row>
    <row r="33" spans="1:9">
      <c r="A33" s="11" t="s">
        <v>37</v>
      </c>
      <c r="B33" s="10">
        <v>6.7589999999999997E-2</v>
      </c>
      <c r="C33" s="10">
        <v>16</v>
      </c>
      <c r="D33" s="10">
        <v>4.2240000000000003E-3</v>
      </c>
      <c r="E33" s="10"/>
      <c r="F33" s="10"/>
    </row>
    <row r="34" spans="1:9">
      <c r="A34" s="11" t="s">
        <v>38</v>
      </c>
      <c r="B34" s="10">
        <v>3.0209999999999999</v>
      </c>
      <c r="C34" s="10">
        <v>23</v>
      </c>
      <c r="D34" s="10"/>
      <c r="E34" s="10"/>
      <c r="F34" s="10"/>
    </row>
    <row r="35" spans="1:9">
      <c r="A35" s="11"/>
      <c r="B35" s="10"/>
      <c r="C35" s="10"/>
      <c r="D35" s="10"/>
      <c r="E35" s="10"/>
      <c r="F35" s="10"/>
    </row>
    <row r="36" spans="1:9">
      <c r="A36" s="11" t="s">
        <v>39</v>
      </c>
      <c r="B36" s="10"/>
      <c r="C36" s="10"/>
      <c r="D36" s="10"/>
      <c r="E36" s="10"/>
      <c r="F36" s="10"/>
    </row>
    <row r="37" spans="1:9">
      <c r="A37" s="11" t="s">
        <v>40</v>
      </c>
      <c r="B37" s="10">
        <v>8</v>
      </c>
      <c r="C37" s="10"/>
      <c r="D37" s="10"/>
      <c r="E37" s="10"/>
      <c r="F37" s="10"/>
    </row>
    <row r="38" spans="1:9">
      <c r="A38" s="11" t="s">
        <v>41</v>
      </c>
      <c r="B38" s="10">
        <v>24</v>
      </c>
      <c r="C38" s="10"/>
      <c r="D38" s="10"/>
      <c r="E38" s="10"/>
      <c r="F38" s="10"/>
    </row>
    <row r="45" spans="1:9">
      <c r="A45" s="9"/>
      <c r="B45" s="9"/>
      <c r="C45" s="9"/>
      <c r="D45" s="9"/>
      <c r="E45" s="9"/>
      <c r="F45" s="9"/>
      <c r="G45" s="9"/>
      <c r="H45" s="9"/>
      <c r="I45" s="9"/>
    </row>
    <row r="46" spans="1:9">
      <c r="A46" s="11" t="s">
        <v>42</v>
      </c>
      <c r="B46" s="10">
        <v>1</v>
      </c>
      <c r="C46" s="10"/>
      <c r="D46" s="10"/>
      <c r="E46" s="10"/>
      <c r="F46" s="10"/>
      <c r="G46" s="10"/>
      <c r="H46" s="10"/>
      <c r="I46" s="10"/>
    </row>
    <row r="47" spans="1:9">
      <c r="A47" s="11" t="s">
        <v>43</v>
      </c>
      <c r="B47" s="10">
        <v>7</v>
      </c>
      <c r="C47" s="10"/>
      <c r="D47" s="10"/>
      <c r="E47" s="10"/>
      <c r="F47" s="10"/>
      <c r="G47" s="10"/>
      <c r="H47" s="10"/>
      <c r="I47" s="10"/>
    </row>
    <row r="48" spans="1:9">
      <c r="A48" s="11" t="s">
        <v>44</v>
      </c>
      <c r="B48" s="10">
        <v>0.05</v>
      </c>
      <c r="C48" s="10"/>
      <c r="D48" s="10"/>
      <c r="E48" s="10"/>
      <c r="F48" s="10"/>
      <c r="G48" s="10"/>
      <c r="H48" s="10"/>
      <c r="I48" s="10"/>
    </row>
    <row r="49" spans="1:9">
      <c r="A49" s="11"/>
      <c r="B49" s="10"/>
      <c r="C49" s="10"/>
      <c r="D49" s="10"/>
      <c r="E49" s="10"/>
      <c r="F49" s="10"/>
      <c r="G49" s="10"/>
      <c r="H49" s="10"/>
      <c r="I49" s="10"/>
    </row>
    <row r="50" spans="1:9">
      <c r="A50" s="11" t="s">
        <v>45</v>
      </c>
      <c r="B50" s="10" t="s">
        <v>46</v>
      </c>
      <c r="C50" s="10" t="s">
        <v>47</v>
      </c>
      <c r="D50" s="10" t="s">
        <v>48</v>
      </c>
      <c r="E50" s="10" t="s">
        <v>49</v>
      </c>
      <c r="F50" s="10" t="s">
        <v>50</v>
      </c>
      <c r="G50" s="10" t="s">
        <v>120</v>
      </c>
      <c r="H50" s="10"/>
      <c r="I50" s="10"/>
    </row>
    <row r="51" spans="1:9">
      <c r="A51" s="11" t="s">
        <v>405</v>
      </c>
      <c r="B51" s="10">
        <v>1</v>
      </c>
      <c r="C51" s="10" t="s">
        <v>406</v>
      </c>
      <c r="D51" s="10" t="s">
        <v>20</v>
      </c>
      <c r="E51" s="10" t="s">
        <v>18</v>
      </c>
      <c r="F51" s="10" t="s">
        <v>16</v>
      </c>
      <c r="G51" s="10" t="s">
        <v>54</v>
      </c>
      <c r="H51" s="10" t="s">
        <v>2</v>
      </c>
      <c r="I51" s="10"/>
    </row>
    <row r="52" spans="1:9">
      <c r="A52" s="11" t="s">
        <v>407</v>
      </c>
      <c r="B52" s="10">
        <v>1</v>
      </c>
      <c r="C52" s="10" t="s">
        <v>406</v>
      </c>
      <c r="D52" s="10" t="s">
        <v>20</v>
      </c>
      <c r="E52" s="10" t="s">
        <v>18</v>
      </c>
      <c r="F52" s="10" t="s">
        <v>16</v>
      </c>
      <c r="G52" s="10" t="s">
        <v>59</v>
      </c>
      <c r="H52" s="10" t="s">
        <v>408</v>
      </c>
      <c r="I52" s="10"/>
    </row>
    <row r="53" spans="1:9">
      <c r="A53" s="11" t="s">
        <v>409</v>
      </c>
      <c r="B53" s="10">
        <v>0.40710000000000002</v>
      </c>
      <c r="C53" s="10" t="s">
        <v>410</v>
      </c>
      <c r="D53" s="10" t="s">
        <v>20</v>
      </c>
      <c r="E53" s="10" t="s">
        <v>18</v>
      </c>
      <c r="F53" s="10" t="s">
        <v>16</v>
      </c>
      <c r="G53" s="10" t="s">
        <v>112</v>
      </c>
      <c r="H53" s="10" t="s">
        <v>398</v>
      </c>
      <c r="I53" s="10"/>
    </row>
    <row r="54" spans="1:9">
      <c r="A54" s="11" t="s">
        <v>411</v>
      </c>
      <c r="B54" s="10">
        <v>1</v>
      </c>
      <c r="C54" s="10" t="s">
        <v>406</v>
      </c>
      <c r="D54" s="10" t="s">
        <v>20</v>
      </c>
      <c r="E54" s="10" t="s">
        <v>18</v>
      </c>
      <c r="F54" s="10" t="s">
        <v>16</v>
      </c>
      <c r="G54" s="10" t="s">
        <v>62</v>
      </c>
      <c r="H54" s="10" t="s">
        <v>249</v>
      </c>
      <c r="I54" s="10"/>
    </row>
    <row r="55" spans="1:9">
      <c r="A55" s="11" t="s">
        <v>412</v>
      </c>
      <c r="B55" s="10">
        <v>0.68969999999999998</v>
      </c>
      <c r="C55" s="10" t="s">
        <v>413</v>
      </c>
      <c r="D55" s="10" t="s">
        <v>20</v>
      </c>
      <c r="E55" s="10" t="s">
        <v>18</v>
      </c>
      <c r="F55" s="10" t="s">
        <v>16</v>
      </c>
      <c r="G55" s="10" t="s">
        <v>14</v>
      </c>
      <c r="H55" s="10" t="s">
        <v>399</v>
      </c>
      <c r="I55" s="10"/>
    </row>
    <row r="56" spans="1:9">
      <c r="A56" s="11" t="s">
        <v>414</v>
      </c>
      <c r="B56" s="10">
        <v>0.9768</v>
      </c>
      <c r="C56" s="10" t="s">
        <v>415</v>
      </c>
      <c r="D56" s="10" t="s">
        <v>20</v>
      </c>
      <c r="E56" s="10" t="s">
        <v>18</v>
      </c>
      <c r="F56" s="10" t="s">
        <v>16</v>
      </c>
      <c r="G56" s="10" t="s">
        <v>134</v>
      </c>
      <c r="H56" s="10" t="s">
        <v>400</v>
      </c>
      <c r="I56" s="10"/>
    </row>
    <row r="57" spans="1:9">
      <c r="A57" s="11" t="s">
        <v>416</v>
      </c>
      <c r="B57" s="10">
        <v>1</v>
      </c>
      <c r="C57" s="10" t="s">
        <v>406</v>
      </c>
      <c r="D57" s="10" t="s">
        <v>20</v>
      </c>
      <c r="E57" s="10" t="s">
        <v>18</v>
      </c>
      <c r="F57" s="10" t="s">
        <v>16</v>
      </c>
      <c r="G57" s="10" t="s">
        <v>107</v>
      </c>
      <c r="H57" s="10" t="s">
        <v>401</v>
      </c>
      <c r="I57" s="10"/>
    </row>
    <row r="58" spans="1:9">
      <c r="A58" s="11"/>
      <c r="B58" s="10"/>
      <c r="C58" s="10"/>
      <c r="D58" s="10"/>
      <c r="E58" s="10"/>
      <c r="F58" s="10"/>
      <c r="G58" s="10"/>
      <c r="H58" s="10"/>
      <c r="I58" s="10"/>
    </row>
    <row r="59" spans="1:9">
      <c r="A59" s="11" t="s">
        <v>63</v>
      </c>
      <c r="B59" s="10" t="s">
        <v>64</v>
      </c>
      <c r="C59" s="10" t="s">
        <v>65</v>
      </c>
      <c r="D59" s="10" t="s">
        <v>46</v>
      </c>
      <c r="E59" s="10" t="s">
        <v>66</v>
      </c>
      <c r="F59" s="10" t="s">
        <v>67</v>
      </c>
      <c r="G59" s="10" t="s">
        <v>68</v>
      </c>
      <c r="H59" s="10" t="s">
        <v>69</v>
      </c>
      <c r="I59" s="10" t="s">
        <v>32</v>
      </c>
    </row>
    <row r="60" spans="1:9">
      <c r="A60" s="11" t="s">
        <v>405</v>
      </c>
      <c r="B60" s="10">
        <v>1</v>
      </c>
      <c r="C60" s="10">
        <v>0</v>
      </c>
      <c r="D60" s="10">
        <v>1</v>
      </c>
      <c r="E60" s="10">
        <v>5.3069999999999999E-2</v>
      </c>
      <c r="F60" s="10">
        <v>3</v>
      </c>
      <c r="G60" s="10">
        <v>3</v>
      </c>
      <c r="H60" s="10">
        <v>18.84</v>
      </c>
      <c r="I60" s="10">
        <v>16</v>
      </c>
    </row>
    <row r="61" spans="1:9">
      <c r="A61" s="11" t="s">
        <v>407</v>
      </c>
      <c r="B61" s="10">
        <v>1</v>
      </c>
      <c r="C61" s="10">
        <v>0</v>
      </c>
      <c r="D61" s="10">
        <v>1</v>
      </c>
      <c r="E61" s="10">
        <v>5.3069999999999999E-2</v>
      </c>
      <c r="F61" s="10">
        <v>3</v>
      </c>
      <c r="G61" s="10">
        <v>3</v>
      </c>
      <c r="H61" s="10">
        <v>18.84</v>
      </c>
      <c r="I61" s="10">
        <v>16</v>
      </c>
    </row>
    <row r="62" spans="1:9">
      <c r="A62" s="11" t="s">
        <v>409</v>
      </c>
      <c r="B62" s="10">
        <v>1</v>
      </c>
      <c r="C62" s="10">
        <v>0.59289999999999998</v>
      </c>
      <c r="D62" s="10">
        <v>0.40710000000000002</v>
      </c>
      <c r="E62" s="10">
        <v>5.3069999999999999E-2</v>
      </c>
      <c r="F62" s="10">
        <v>3</v>
      </c>
      <c r="G62" s="10">
        <v>3</v>
      </c>
      <c r="H62" s="10">
        <v>7.6710000000000003</v>
      </c>
      <c r="I62" s="10">
        <v>16</v>
      </c>
    </row>
    <row r="63" spans="1:9">
      <c r="A63" s="11" t="s">
        <v>411</v>
      </c>
      <c r="B63" s="10">
        <v>1</v>
      </c>
      <c r="C63" s="10">
        <v>0</v>
      </c>
      <c r="D63" s="10">
        <v>1</v>
      </c>
      <c r="E63" s="10">
        <v>5.3069999999999999E-2</v>
      </c>
      <c r="F63" s="10">
        <v>3</v>
      </c>
      <c r="G63" s="10">
        <v>3</v>
      </c>
      <c r="H63" s="10">
        <v>18.84</v>
      </c>
      <c r="I63" s="10">
        <v>16</v>
      </c>
    </row>
    <row r="64" spans="1:9">
      <c r="A64" s="11" t="s">
        <v>412</v>
      </c>
      <c r="B64" s="10">
        <v>1</v>
      </c>
      <c r="C64" s="10">
        <v>0.31030000000000002</v>
      </c>
      <c r="D64" s="10">
        <v>0.68969999999999998</v>
      </c>
      <c r="E64" s="10">
        <v>5.3069999999999999E-2</v>
      </c>
      <c r="F64" s="10">
        <v>3</v>
      </c>
      <c r="G64" s="10">
        <v>3</v>
      </c>
      <c r="H64" s="10">
        <v>13</v>
      </c>
      <c r="I64" s="10">
        <v>16</v>
      </c>
    </row>
    <row r="65" spans="1:9">
      <c r="A65" s="11" t="s">
        <v>414</v>
      </c>
      <c r="B65" s="10">
        <v>1</v>
      </c>
      <c r="C65" s="10">
        <v>2.3220000000000001E-2</v>
      </c>
      <c r="D65" s="10">
        <v>0.9768</v>
      </c>
      <c r="E65" s="10">
        <v>5.3069999999999999E-2</v>
      </c>
      <c r="F65" s="10">
        <v>3</v>
      </c>
      <c r="G65" s="10">
        <v>3</v>
      </c>
      <c r="H65" s="10">
        <v>18.41</v>
      </c>
      <c r="I65" s="10">
        <v>16</v>
      </c>
    </row>
    <row r="66" spans="1:9">
      <c r="A66" s="11" t="s">
        <v>416</v>
      </c>
      <c r="B66" s="10">
        <v>1</v>
      </c>
      <c r="C66" s="10">
        <v>0</v>
      </c>
      <c r="D66" s="10">
        <v>1</v>
      </c>
      <c r="E66" s="10">
        <v>5.3069999999999999E-2</v>
      </c>
      <c r="F66" s="10">
        <v>3</v>
      </c>
      <c r="G66" s="10">
        <v>3</v>
      </c>
      <c r="H66" s="10">
        <v>18.84</v>
      </c>
      <c r="I66" s="10">
        <v>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Fig3B</vt:lpstr>
      <vt:lpstr>Fig3C</vt:lpstr>
      <vt:lpstr>Fig3D</vt:lpstr>
      <vt:lpstr>Fig3E</vt:lpstr>
      <vt:lpstr>Fig3F</vt:lpstr>
      <vt:lpstr>Fig3H</vt:lpstr>
      <vt:lpstr>Fig3I</vt:lpstr>
      <vt:lpstr>Fig4C</vt:lpstr>
      <vt:lpstr>Fig4D</vt:lpstr>
      <vt:lpstr>Fig4F</vt:lpstr>
      <vt:lpstr>Fig4G</vt:lpstr>
      <vt:lpstr>Fig6C</vt:lpstr>
      <vt:lpstr>Fig6D</vt:lpstr>
      <vt:lpstr>SI Table 3</vt:lpstr>
      <vt:lpstr>SI Fig.3B</vt:lpstr>
      <vt:lpstr>SI Fig.5A</vt:lpstr>
      <vt:lpstr>SI Fig5D</vt:lpstr>
      <vt:lpstr>SI Fig5F</vt:lpstr>
      <vt:lpstr>SI Fig5G </vt:lpstr>
      <vt:lpstr>SI Fig7A</vt:lpstr>
      <vt:lpstr>SI Fig7B</vt:lpstr>
      <vt:lpstr>SI Fig9A</vt:lpstr>
      <vt:lpstr>SI Fig9B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塩野谷　果歩</dc:creator>
  <cp:lastModifiedBy>塩野谷　果歩</cp:lastModifiedBy>
  <dcterms:created xsi:type="dcterms:W3CDTF">2024-09-18T09:06:38Z</dcterms:created>
  <dcterms:modified xsi:type="dcterms:W3CDTF">2024-09-30T08:28:39Z</dcterms:modified>
</cp:coreProperties>
</file>