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https://thefranciscrickinstitute-my.sharepoint.com/personal/chenq_crick_ac_uk/Documents/share with Peter/AIM/AIP/20241003/"/>
    </mc:Choice>
  </mc:AlternateContent>
  <xr:revisionPtr revIDLastSave="12" documentId="13_ncr:1_{F8542472-F837-2648-A39A-259197F5964D}" xr6:coauthVersionLast="47" xr6:coauthVersionMax="47" xr10:uidLastSave="{E1842BA2-625C-B94C-9B70-274C66609ADD}"/>
  <bookViews>
    <workbookView xWindow="0" yWindow="500" windowWidth="28800" windowHeight="15860" xr2:uid="{64E783C1-DDE0-4FB5-9170-06A6DE55FD9C}"/>
  </bookViews>
  <sheets>
    <sheet name="Fig. 3e" sheetId="4" r:id="rId1"/>
    <sheet name="Fig. 4a" sheetId="6" r:id="rId2"/>
    <sheet name="Fig. 4b" sheetId="7" r:id="rId3"/>
    <sheet name="Fig. 4c" sheetId="9" r:id="rId4"/>
    <sheet name="Fig. 4d" sheetId="10" r:id="rId5"/>
    <sheet name="Fig. 4e" sheetId="11" r:id="rId6"/>
    <sheet name="Fig. 4f" sheetId="12" r:id="rId7"/>
    <sheet name="Fig. S6" sheetId="16" r:id="rId8"/>
    <sheet name="Fig. S8a" sheetId="13" r:id="rId9"/>
    <sheet name="Fig. S8b" sheetId="14" r:id="rId10"/>
    <sheet name="Fig. S8c" sheetId="1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4" l="1"/>
  <c r="G51" i="4"/>
  <c r="C51" i="4"/>
  <c r="I51" i="4"/>
  <c r="E51" i="4"/>
  <c r="D51" i="4"/>
  <c r="Q51" i="4"/>
  <c r="P51" i="4"/>
  <c r="O51" i="4"/>
  <c r="N51" i="4"/>
  <c r="M51" i="4"/>
  <c r="L51" i="4"/>
  <c r="K51" i="4"/>
  <c r="G28" i="4" l="1"/>
  <c r="X35" i="4"/>
  <c r="X34" i="4"/>
  <c r="X33" i="4"/>
  <c r="X32" i="4"/>
  <c r="X31" i="4"/>
  <c r="X30" i="4"/>
  <c r="X29" i="4"/>
  <c r="X28" i="4"/>
  <c r="W35" i="4"/>
  <c r="W34" i="4"/>
  <c r="W33" i="4"/>
  <c r="W32" i="4"/>
  <c r="W31" i="4"/>
  <c r="W30" i="4"/>
  <c r="W29" i="4"/>
  <c r="W28" i="4"/>
  <c r="V35" i="4"/>
  <c r="V34" i="4"/>
  <c r="V33" i="4"/>
  <c r="V32" i="4"/>
  <c r="V31" i="4"/>
  <c r="V30" i="4"/>
  <c r="V29" i="4"/>
  <c r="V28" i="4"/>
  <c r="U35" i="4"/>
  <c r="U34" i="4"/>
  <c r="U33" i="4"/>
  <c r="U32" i="4"/>
  <c r="U31" i="4"/>
  <c r="U30" i="4"/>
  <c r="U29" i="4"/>
  <c r="U28" i="4"/>
  <c r="T35" i="4"/>
  <c r="S35" i="4"/>
  <c r="R35" i="4"/>
  <c r="Q35" i="4"/>
  <c r="P35" i="4"/>
  <c r="O35" i="4"/>
  <c r="T34" i="4"/>
  <c r="S34" i="4"/>
  <c r="R34" i="4"/>
  <c r="Q34" i="4"/>
  <c r="P34" i="4"/>
  <c r="O34" i="4"/>
  <c r="T33" i="4"/>
  <c r="S33" i="4"/>
  <c r="R33" i="4"/>
  <c r="Q33" i="4"/>
  <c r="P33" i="4"/>
  <c r="O33" i="4"/>
  <c r="T32" i="4"/>
  <c r="S32" i="4"/>
  <c r="R32" i="4"/>
  <c r="Q32" i="4"/>
  <c r="P32" i="4"/>
  <c r="O32" i="4"/>
  <c r="T31" i="4"/>
  <c r="S31" i="4"/>
  <c r="R31" i="4"/>
  <c r="Q31" i="4"/>
  <c r="P31" i="4"/>
  <c r="O31" i="4"/>
  <c r="T30" i="4"/>
  <c r="S30" i="4"/>
  <c r="R30" i="4"/>
  <c r="Q30" i="4"/>
  <c r="P30" i="4"/>
  <c r="O30" i="4"/>
  <c r="T29" i="4"/>
  <c r="S29" i="4"/>
  <c r="R29" i="4"/>
  <c r="Q29" i="4"/>
  <c r="P29" i="4"/>
  <c r="O29" i="4"/>
  <c r="T28" i="4"/>
  <c r="S28" i="4"/>
  <c r="R28" i="4"/>
  <c r="Q28" i="4"/>
  <c r="P28" i="4"/>
  <c r="O28" i="4"/>
  <c r="I28" i="4"/>
  <c r="I29" i="4"/>
  <c r="I30" i="4"/>
  <c r="I31" i="4"/>
  <c r="I32" i="4"/>
  <c r="I33" i="4"/>
  <c r="I34" i="4"/>
  <c r="I35" i="4"/>
  <c r="N35" i="4"/>
  <c r="M35" i="4"/>
  <c r="L35" i="4"/>
  <c r="K35" i="4"/>
  <c r="J35" i="4"/>
  <c r="H35" i="4"/>
  <c r="G35" i="4"/>
  <c r="F35" i="4"/>
  <c r="C28" i="4"/>
  <c r="E35" i="4" l="1"/>
  <c r="D35" i="4"/>
  <c r="C35" i="4"/>
  <c r="N34" i="4"/>
  <c r="M34" i="4"/>
  <c r="L34" i="4"/>
  <c r="K34" i="4"/>
  <c r="J34" i="4"/>
  <c r="H34" i="4"/>
  <c r="G34" i="4"/>
  <c r="F34" i="4"/>
  <c r="E34" i="4"/>
  <c r="D34" i="4"/>
  <c r="C34" i="4"/>
  <c r="N33" i="4"/>
  <c r="M33" i="4"/>
  <c r="L33" i="4"/>
  <c r="K33" i="4"/>
  <c r="J33" i="4"/>
  <c r="H33" i="4"/>
  <c r="G33" i="4"/>
  <c r="F33" i="4"/>
  <c r="E33" i="4"/>
  <c r="D33" i="4"/>
  <c r="C33" i="4"/>
  <c r="N32" i="4"/>
  <c r="M32" i="4"/>
  <c r="L32" i="4"/>
  <c r="K32" i="4"/>
  <c r="J32" i="4"/>
  <c r="H32" i="4"/>
  <c r="G32" i="4"/>
  <c r="F32" i="4"/>
  <c r="E32" i="4"/>
  <c r="D32" i="4"/>
  <c r="C32" i="4"/>
  <c r="N31" i="4"/>
  <c r="M31" i="4"/>
  <c r="L31" i="4"/>
  <c r="K31" i="4"/>
  <c r="J31" i="4"/>
  <c r="H31" i="4"/>
  <c r="G31" i="4"/>
  <c r="F31" i="4"/>
  <c r="E31" i="4"/>
  <c r="D31" i="4"/>
  <c r="C31" i="4"/>
  <c r="N30" i="4"/>
  <c r="M30" i="4"/>
  <c r="L30" i="4"/>
  <c r="K30" i="4"/>
  <c r="J30" i="4"/>
  <c r="H30" i="4"/>
  <c r="G30" i="4"/>
  <c r="F30" i="4"/>
  <c r="E30" i="4"/>
  <c r="D30" i="4"/>
  <c r="C30" i="4"/>
  <c r="N29" i="4"/>
  <c r="M29" i="4"/>
  <c r="L29" i="4"/>
  <c r="K29" i="4"/>
  <c r="J29" i="4"/>
  <c r="H29" i="4"/>
  <c r="G29" i="4"/>
  <c r="F29" i="4"/>
  <c r="E29" i="4"/>
  <c r="D29" i="4"/>
  <c r="C29" i="4"/>
  <c r="B29" i="4"/>
  <c r="B30" i="4" s="1"/>
  <c r="B31" i="4" s="1"/>
  <c r="B32" i="4" s="1"/>
  <c r="B33" i="4" s="1"/>
  <c r="B34" i="4" s="1"/>
  <c r="N28" i="4"/>
  <c r="M28" i="4"/>
  <c r="L28" i="4"/>
  <c r="K28" i="4"/>
  <c r="J28" i="4"/>
  <c r="H28" i="4"/>
  <c r="F28" i="4"/>
  <c r="E28" i="4"/>
  <c r="D28" i="4"/>
  <c r="B17" i="4"/>
  <c r="B18" i="4" s="1"/>
  <c r="B19" i="4" s="1"/>
  <c r="B20" i="4" s="1"/>
  <c r="B21" i="4" s="1"/>
  <c r="B22" i="4" s="1"/>
  <c r="B5" i="4"/>
  <c r="B6" i="4" s="1"/>
  <c r="B7" i="4" s="1"/>
  <c r="B8" i="4" s="1"/>
  <c r="B9" i="4" s="1"/>
  <c r="B10" i="4" s="1"/>
  <c r="J16" i="16"/>
  <c r="I16" i="16"/>
  <c r="H16" i="16"/>
  <c r="G16" i="16"/>
  <c r="F16" i="16"/>
  <c r="E16" i="16"/>
  <c r="D16" i="16"/>
  <c r="C16" i="16"/>
  <c r="J15" i="16"/>
  <c r="I15" i="16"/>
  <c r="H15" i="16"/>
  <c r="G15" i="16"/>
  <c r="F15" i="16"/>
  <c r="E15" i="16"/>
  <c r="D15" i="16"/>
  <c r="C15" i="16"/>
  <c r="J14" i="16"/>
  <c r="I14" i="16"/>
  <c r="H14" i="16"/>
  <c r="G14" i="16"/>
  <c r="F14" i="16"/>
  <c r="E14" i="16"/>
  <c r="D14" i="16"/>
  <c r="C14" i="16"/>
  <c r="B5" i="15" l="1"/>
  <c r="B6" i="15" s="1"/>
  <c r="B7" i="15" s="1"/>
  <c r="B8" i="15" s="1"/>
  <c r="B9" i="15" s="1"/>
  <c r="B10" i="15" s="1"/>
  <c r="B17" i="15"/>
  <c r="B18" i="15" s="1"/>
  <c r="B19" i="15" s="1"/>
  <c r="B20" i="15" s="1"/>
  <c r="B21" i="15" s="1"/>
  <c r="B22" i="15" s="1"/>
  <c r="B29" i="15"/>
  <c r="B30" i="15" s="1"/>
  <c r="B31" i="15" s="1"/>
  <c r="B32" i="15" s="1"/>
  <c r="B33" i="15" s="1"/>
  <c r="B34" i="15" s="1"/>
  <c r="B41" i="15"/>
  <c r="B42" i="15" s="1"/>
  <c r="B43" i="15" s="1"/>
  <c r="B44" i="15" s="1"/>
  <c r="B45" i="15" s="1"/>
  <c r="B46" i="15" s="1"/>
  <c r="B29" i="14"/>
  <c r="B30" i="14" s="1"/>
  <c r="B31" i="14" s="1"/>
  <c r="B32" i="14" s="1"/>
  <c r="B33" i="14" s="1"/>
  <c r="B34" i="14" s="1"/>
  <c r="B17" i="14"/>
  <c r="B18" i="14" s="1"/>
  <c r="B19" i="14" s="1"/>
  <c r="B20" i="14" s="1"/>
  <c r="B21" i="14" s="1"/>
  <c r="B22" i="14" s="1"/>
  <c r="B5" i="14"/>
  <c r="B6" i="14" s="1"/>
  <c r="B7" i="14" s="1"/>
  <c r="B8" i="14" s="1"/>
  <c r="B9" i="14" s="1"/>
  <c r="B10" i="14" s="1"/>
  <c r="B41" i="13"/>
  <c r="B42" i="13" s="1"/>
  <c r="B43" i="13" s="1"/>
  <c r="B44" i="13" s="1"/>
  <c r="B45" i="13" s="1"/>
  <c r="B46" i="13" s="1"/>
  <c r="B29" i="13"/>
  <c r="B30" i="13" s="1"/>
  <c r="B31" i="13" s="1"/>
  <c r="B32" i="13" s="1"/>
  <c r="B33" i="13" s="1"/>
  <c r="B34" i="13" s="1"/>
  <c r="B17" i="13"/>
  <c r="B18" i="13" s="1"/>
  <c r="B19" i="13" s="1"/>
  <c r="B20" i="13" s="1"/>
  <c r="B21" i="13" s="1"/>
  <c r="B22" i="13" s="1"/>
  <c r="B5" i="13"/>
  <c r="B6" i="13" s="1"/>
  <c r="B7" i="13" s="1"/>
  <c r="B8" i="13" s="1"/>
  <c r="B9" i="13" s="1"/>
  <c r="B10" i="13" s="1"/>
  <c r="B29" i="12"/>
  <c r="B30" i="12" s="1"/>
  <c r="B31" i="12" s="1"/>
  <c r="B32" i="12" s="1"/>
  <c r="B33" i="12" s="1"/>
  <c r="B34" i="12" s="1"/>
  <c r="B17" i="12"/>
  <c r="B18" i="12" s="1"/>
  <c r="B19" i="12" s="1"/>
  <c r="B20" i="12" s="1"/>
  <c r="B21" i="12" s="1"/>
  <c r="B22" i="12" s="1"/>
  <c r="B5" i="12"/>
  <c r="B6" i="12" s="1"/>
  <c r="B7" i="12" s="1"/>
  <c r="B8" i="12" s="1"/>
  <c r="B9" i="12" s="1"/>
  <c r="B10" i="12" s="1"/>
  <c r="B5" i="10"/>
  <c r="B6" i="10" s="1"/>
  <c r="B7" i="10" s="1"/>
  <c r="B8" i="10" s="1"/>
  <c r="B9" i="10" s="1"/>
  <c r="B10" i="10" s="1"/>
  <c r="B41" i="11"/>
  <c r="B42" i="11" s="1"/>
  <c r="B43" i="11" s="1"/>
  <c r="B44" i="11" s="1"/>
  <c r="B45" i="11" s="1"/>
  <c r="B46" i="11" s="1"/>
  <c r="B29" i="11"/>
  <c r="B30" i="11" s="1"/>
  <c r="B31" i="11" s="1"/>
  <c r="B32" i="11" s="1"/>
  <c r="B33" i="11" s="1"/>
  <c r="B34" i="11" s="1"/>
  <c r="B17" i="11"/>
  <c r="B18" i="11" s="1"/>
  <c r="B19" i="11" s="1"/>
  <c r="B20" i="11" s="1"/>
  <c r="B21" i="11" s="1"/>
  <c r="B22" i="11" s="1"/>
  <c r="B5" i="11"/>
  <c r="B6" i="11" s="1"/>
  <c r="B7" i="11" s="1"/>
  <c r="B8" i="11" s="1"/>
  <c r="B9" i="11" s="1"/>
  <c r="B10" i="11" s="1"/>
  <c r="H41" i="15"/>
  <c r="H42" i="15" s="1"/>
  <c r="H43" i="15" s="1"/>
  <c r="H44" i="15" s="1"/>
  <c r="H45" i="15" s="1"/>
  <c r="H46" i="15" s="1"/>
  <c r="I39" i="15"/>
  <c r="K39" i="15"/>
  <c r="J39" i="15"/>
  <c r="E35" i="15"/>
  <c r="D35" i="15"/>
  <c r="C35" i="15"/>
  <c r="K34" i="15"/>
  <c r="J34" i="15"/>
  <c r="I34" i="15"/>
  <c r="H34" i="15"/>
  <c r="G34" i="15"/>
  <c r="F34" i="15"/>
  <c r="J46" i="15" s="1"/>
  <c r="E34" i="15"/>
  <c r="D34" i="15"/>
  <c r="C34" i="15"/>
  <c r="K33" i="15"/>
  <c r="J33" i="15"/>
  <c r="I33" i="15"/>
  <c r="H33" i="15"/>
  <c r="G33" i="15"/>
  <c r="F33" i="15"/>
  <c r="E33" i="15"/>
  <c r="D33" i="15"/>
  <c r="C33" i="15"/>
  <c r="K32" i="15"/>
  <c r="J32" i="15"/>
  <c r="I32" i="15"/>
  <c r="H32" i="15"/>
  <c r="G32" i="15"/>
  <c r="F32" i="15"/>
  <c r="E32" i="15"/>
  <c r="D32" i="15"/>
  <c r="C32" i="15"/>
  <c r="K31" i="15"/>
  <c r="J31" i="15"/>
  <c r="I31" i="15"/>
  <c r="H31" i="15"/>
  <c r="G31" i="15"/>
  <c r="F31" i="15"/>
  <c r="E31" i="15"/>
  <c r="D31" i="15"/>
  <c r="C31" i="15"/>
  <c r="K30" i="15"/>
  <c r="J30" i="15"/>
  <c r="I30" i="15"/>
  <c r="H30" i="15"/>
  <c r="G30" i="15"/>
  <c r="F30" i="15"/>
  <c r="E30" i="15"/>
  <c r="D30" i="15"/>
  <c r="C30" i="15"/>
  <c r="K29" i="15"/>
  <c r="J29" i="15"/>
  <c r="I29" i="15"/>
  <c r="H29" i="15"/>
  <c r="G29" i="15"/>
  <c r="F29" i="15"/>
  <c r="E29" i="15"/>
  <c r="D29" i="15"/>
  <c r="C29" i="15"/>
  <c r="K28" i="15"/>
  <c r="J28" i="15"/>
  <c r="I28" i="15"/>
  <c r="H28" i="15"/>
  <c r="G28" i="15"/>
  <c r="F28" i="15"/>
  <c r="E28" i="15"/>
  <c r="D28" i="15"/>
  <c r="C28" i="15"/>
  <c r="H41" i="14"/>
  <c r="H42" i="14" s="1"/>
  <c r="H43" i="14" s="1"/>
  <c r="H44" i="14" s="1"/>
  <c r="H45" i="14" s="1"/>
  <c r="H46" i="14" s="1"/>
  <c r="B41" i="14"/>
  <c r="B42" i="14" s="1"/>
  <c r="B43" i="14" s="1"/>
  <c r="B44" i="14" s="1"/>
  <c r="B45" i="14" s="1"/>
  <c r="B46" i="14" s="1"/>
  <c r="K39" i="14"/>
  <c r="J39" i="14"/>
  <c r="I39" i="14"/>
  <c r="E35" i="14"/>
  <c r="D35" i="14"/>
  <c r="C35" i="14"/>
  <c r="K34" i="14"/>
  <c r="J34" i="14"/>
  <c r="I34" i="14"/>
  <c r="H34" i="14"/>
  <c r="G34" i="14"/>
  <c r="F34" i="14"/>
  <c r="E34" i="14"/>
  <c r="D34" i="14"/>
  <c r="C34" i="14"/>
  <c r="K33" i="14"/>
  <c r="J33" i="14"/>
  <c r="I33" i="14"/>
  <c r="H33" i="14"/>
  <c r="G33" i="14"/>
  <c r="F33" i="14"/>
  <c r="E33" i="14"/>
  <c r="D33" i="14"/>
  <c r="C33" i="14"/>
  <c r="K32" i="14"/>
  <c r="J32" i="14"/>
  <c r="I32" i="14"/>
  <c r="H32" i="14"/>
  <c r="G32" i="14"/>
  <c r="F32" i="14"/>
  <c r="E32" i="14"/>
  <c r="D32" i="14"/>
  <c r="C32" i="14"/>
  <c r="K31" i="14"/>
  <c r="J31" i="14"/>
  <c r="I31" i="14"/>
  <c r="H31" i="14"/>
  <c r="G31" i="14"/>
  <c r="F31" i="14"/>
  <c r="E31" i="14"/>
  <c r="D31" i="14"/>
  <c r="C31" i="14"/>
  <c r="K30" i="14"/>
  <c r="J30" i="14"/>
  <c r="I30" i="14"/>
  <c r="H30" i="14"/>
  <c r="G30" i="14"/>
  <c r="F30" i="14"/>
  <c r="E30" i="14"/>
  <c r="D30" i="14"/>
  <c r="C30" i="14"/>
  <c r="K29" i="14"/>
  <c r="J29" i="14"/>
  <c r="I29" i="14"/>
  <c r="H29" i="14"/>
  <c r="G29" i="14"/>
  <c r="F29" i="14"/>
  <c r="E29" i="14"/>
  <c r="D29" i="14"/>
  <c r="C29" i="14"/>
  <c r="K28" i="14"/>
  <c r="J28" i="14"/>
  <c r="I28" i="14"/>
  <c r="H28" i="14"/>
  <c r="G28" i="14"/>
  <c r="F28" i="14"/>
  <c r="E28" i="14"/>
  <c r="D28" i="14"/>
  <c r="C28" i="14"/>
  <c r="H41" i="13"/>
  <c r="H42" i="13" s="1"/>
  <c r="H43" i="13" s="1"/>
  <c r="H44" i="13" s="1"/>
  <c r="H45" i="13" s="1"/>
  <c r="H46" i="13" s="1"/>
  <c r="I39" i="13"/>
  <c r="K39" i="13"/>
  <c r="J39" i="13"/>
  <c r="E35" i="13"/>
  <c r="D35" i="13"/>
  <c r="C35" i="13"/>
  <c r="K34" i="13"/>
  <c r="J34" i="13"/>
  <c r="I34" i="13"/>
  <c r="H34" i="13"/>
  <c r="G34" i="13"/>
  <c r="F34" i="13"/>
  <c r="J46" i="13" s="1"/>
  <c r="E34" i="13"/>
  <c r="D34" i="13"/>
  <c r="C34" i="13"/>
  <c r="C46" i="13" s="1"/>
  <c r="K33" i="13"/>
  <c r="J33" i="13"/>
  <c r="I33" i="13"/>
  <c r="H33" i="13"/>
  <c r="G33" i="13"/>
  <c r="F33" i="13"/>
  <c r="E33" i="13"/>
  <c r="D33" i="13"/>
  <c r="C33" i="13"/>
  <c r="K32" i="13"/>
  <c r="J32" i="13"/>
  <c r="I32" i="13"/>
  <c r="H32" i="13"/>
  <c r="G32" i="13"/>
  <c r="F32" i="13"/>
  <c r="E32" i="13"/>
  <c r="D32" i="13"/>
  <c r="C32" i="13"/>
  <c r="C44" i="13" s="1"/>
  <c r="K31" i="13"/>
  <c r="J31" i="13"/>
  <c r="I31" i="13"/>
  <c r="H31" i="13"/>
  <c r="G31" i="13"/>
  <c r="F31" i="13"/>
  <c r="E31" i="13"/>
  <c r="D31" i="13"/>
  <c r="C31" i="13"/>
  <c r="K30" i="13"/>
  <c r="J30" i="13"/>
  <c r="I30" i="13"/>
  <c r="H30" i="13"/>
  <c r="G30" i="13"/>
  <c r="F30" i="13"/>
  <c r="E30" i="13"/>
  <c r="D30" i="13"/>
  <c r="C30" i="13"/>
  <c r="K29" i="13"/>
  <c r="J29" i="13"/>
  <c r="I29" i="13"/>
  <c r="H29" i="13"/>
  <c r="G29" i="13"/>
  <c r="F29" i="13"/>
  <c r="E29" i="13"/>
  <c r="D29" i="13"/>
  <c r="C29" i="13"/>
  <c r="K28" i="13"/>
  <c r="J28" i="13"/>
  <c r="I28" i="13"/>
  <c r="H28" i="13"/>
  <c r="G28" i="13"/>
  <c r="F28" i="13"/>
  <c r="E28" i="13"/>
  <c r="D28" i="13"/>
  <c r="C28" i="13"/>
  <c r="E43" i="15" l="1"/>
  <c r="I40" i="15"/>
  <c r="C41" i="15"/>
  <c r="D41" i="15"/>
  <c r="C44" i="15"/>
  <c r="K46" i="15"/>
  <c r="E40" i="15"/>
  <c r="J43" i="15"/>
  <c r="C46" i="15"/>
  <c r="D46" i="15"/>
  <c r="J42" i="15"/>
  <c r="I44" i="15"/>
  <c r="C45" i="15"/>
  <c r="E41" i="15"/>
  <c r="D44" i="15"/>
  <c r="C40" i="15"/>
  <c r="K42" i="15"/>
  <c r="D45" i="15"/>
  <c r="D42" i="15"/>
  <c r="C42" i="15"/>
  <c r="E44" i="15"/>
  <c r="D40" i="15"/>
  <c r="I43" i="15"/>
  <c r="E45" i="15"/>
  <c r="K43" i="15"/>
  <c r="C46" i="14"/>
  <c r="J44" i="14"/>
  <c r="J46" i="14"/>
  <c r="J42" i="14"/>
  <c r="C45" i="14"/>
  <c r="E46" i="14"/>
  <c r="K44" i="14"/>
  <c r="C40" i="14"/>
  <c r="K40" i="14"/>
  <c r="J45" i="14"/>
  <c r="C41" i="14"/>
  <c r="C42" i="14"/>
  <c r="J40" i="14"/>
  <c r="I43" i="14"/>
  <c r="D43" i="14"/>
  <c r="E40" i="14"/>
  <c r="K42" i="14"/>
  <c r="E44" i="14"/>
  <c r="K46" i="14"/>
  <c r="D41" i="14"/>
  <c r="J43" i="14"/>
  <c r="D45" i="14"/>
  <c r="J41" i="14"/>
  <c r="D46" i="14"/>
  <c r="E42" i="14"/>
  <c r="D42" i="14"/>
  <c r="I40" i="14"/>
  <c r="E41" i="14"/>
  <c r="E43" i="14"/>
  <c r="C44" i="14"/>
  <c r="E45" i="14"/>
  <c r="C43" i="14"/>
  <c r="E41" i="13"/>
  <c r="D44" i="13"/>
  <c r="C40" i="13"/>
  <c r="J42" i="13"/>
  <c r="C42" i="13"/>
  <c r="E43" i="13"/>
  <c r="D40" i="13"/>
  <c r="E45" i="13"/>
  <c r="C41" i="13"/>
  <c r="I43" i="13"/>
  <c r="C45" i="13"/>
  <c r="E40" i="13"/>
  <c r="K42" i="13"/>
  <c r="E44" i="13"/>
  <c r="K46" i="13"/>
  <c r="D41" i="13"/>
  <c r="J43" i="13"/>
  <c r="D45" i="13"/>
  <c r="J40" i="15"/>
  <c r="E42" i="15"/>
  <c r="C43" i="15"/>
  <c r="J44" i="15"/>
  <c r="E46" i="15"/>
  <c r="K40" i="15"/>
  <c r="I41" i="15"/>
  <c r="D43" i="15"/>
  <c r="K44" i="15"/>
  <c r="I45" i="15"/>
  <c r="J41" i="15"/>
  <c r="J45" i="15"/>
  <c r="K41" i="15"/>
  <c r="I42" i="15"/>
  <c r="K45" i="15"/>
  <c r="I46" i="15"/>
  <c r="K41" i="14"/>
  <c r="I42" i="14"/>
  <c r="D44" i="14"/>
  <c r="K45" i="14"/>
  <c r="I46" i="14"/>
  <c r="I41" i="14"/>
  <c r="I45" i="14"/>
  <c r="D40" i="14"/>
  <c r="I44" i="14"/>
  <c r="K43" i="14"/>
  <c r="I40" i="13"/>
  <c r="D42" i="13"/>
  <c r="K43" i="13"/>
  <c r="I44" i="13"/>
  <c r="D46" i="13"/>
  <c r="J40" i="13"/>
  <c r="E42" i="13"/>
  <c r="C43" i="13"/>
  <c r="J44" i="13"/>
  <c r="E46" i="13"/>
  <c r="K40" i="13"/>
  <c r="I41" i="13"/>
  <c r="D43" i="13"/>
  <c r="K44" i="13"/>
  <c r="I45" i="13"/>
  <c r="J41" i="13"/>
  <c r="J45" i="13"/>
  <c r="K41" i="13"/>
  <c r="I42" i="13"/>
  <c r="K45" i="13"/>
  <c r="I46" i="13"/>
  <c r="C28" i="12" l="1"/>
  <c r="D28" i="12"/>
  <c r="E28" i="12"/>
  <c r="I40" i="12" s="1"/>
  <c r="F28" i="12"/>
  <c r="D40" i="12" s="1"/>
  <c r="G28" i="12"/>
  <c r="H28" i="12"/>
  <c r="I28" i="12"/>
  <c r="J28" i="12"/>
  <c r="K28" i="12"/>
  <c r="K40" i="12" s="1"/>
  <c r="L28" i="12"/>
  <c r="M28" i="12"/>
  <c r="N28" i="12"/>
  <c r="C29" i="12"/>
  <c r="D29" i="12"/>
  <c r="E29" i="12"/>
  <c r="F29" i="12"/>
  <c r="G29" i="12"/>
  <c r="H29" i="12"/>
  <c r="D41" i="12" s="1"/>
  <c r="I29" i="12"/>
  <c r="J29" i="12"/>
  <c r="E41" i="12" s="1"/>
  <c r="K29" i="12"/>
  <c r="L29" i="12"/>
  <c r="M29" i="12"/>
  <c r="N29" i="12"/>
  <c r="C30" i="12"/>
  <c r="D30" i="12"/>
  <c r="E30" i="12"/>
  <c r="F30" i="12"/>
  <c r="J42" i="12" s="1"/>
  <c r="G30" i="12"/>
  <c r="H30" i="12"/>
  <c r="I30" i="12"/>
  <c r="J30" i="12"/>
  <c r="K30" i="12"/>
  <c r="K42" i="12" s="1"/>
  <c r="L30" i="12"/>
  <c r="M30" i="12"/>
  <c r="N30" i="12"/>
  <c r="F42" i="12" s="1"/>
  <c r="C31" i="12"/>
  <c r="D31" i="12"/>
  <c r="I43" i="12" s="1"/>
  <c r="E31" i="12"/>
  <c r="F31" i="12"/>
  <c r="G31" i="12"/>
  <c r="H31" i="12"/>
  <c r="I31" i="12"/>
  <c r="J31" i="12"/>
  <c r="K31" i="12"/>
  <c r="L31" i="12"/>
  <c r="L43" i="12" s="1"/>
  <c r="M31" i="12"/>
  <c r="N31" i="12"/>
  <c r="C32" i="12"/>
  <c r="D32" i="12"/>
  <c r="E32" i="12"/>
  <c r="F32" i="12"/>
  <c r="J44" i="12" s="1"/>
  <c r="G32" i="12"/>
  <c r="H32" i="12"/>
  <c r="I32" i="12"/>
  <c r="J32" i="12"/>
  <c r="K44" i="12" s="1"/>
  <c r="K32" i="12"/>
  <c r="L32" i="12"/>
  <c r="M32" i="12"/>
  <c r="N32" i="12"/>
  <c r="L44" i="12" s="1"/>
  <c r="C33" i="12"/>
  <c r="D33" i="12"/>
  <c r="E33" i="12"/>
  <c r="F33" i="12"/>
  <c r="G33" i="12"/>
  <c r="H33" i="12"/>
  <c r="I33" i="12"/>
  <c r="J33" i="12"/>
  <c r="K33" i="12"/>
  <c r="L33" i="12"/>
  <c r="M33" i="12"/>
  <c r="N33" i="12"/>
  <c r="C34" i="12"/>
  <c r="D34" i="12"/>
  <c r="E34" i="12"/>
  <c r="C46" i="12" s="1"/>
  <c r="F34" i="12"/>
  <c r="J46" i="12" s="1"/>
  <c r="G34" i="12"/>
  <c r="H34" i="12"/>
  <c r="I34" i="12"/>
  <c r="J34" i="12"/>
  <c r="K34" i="12"/>
  <c r="L34" i="12"/>
  <c r="M34" i="12"/>
  <c r="N34" i="12"/>
  <c r="L46" i="12" s="1"/>
  <c r="C35" i="12"/>
  <c r="D35" i="12"/>
  <c r="E35" i="12"/>
  <c r="C45" i="12" s="1"/>
  <c r="B41" i="12"/>
  <c r="B42" i="12" s="1"/>
  <c r="B43" i="12" s="1"/>
  <c r="B44" i="12" s="1"/>
  <c r="B45" i="12" s="1"/>
  <c r="B46" i="12" s="1"/>
  <c r="H41" i="12"/>
  <c r="H42" i="12" s="1"/>
  <c r="H43" i="12" s="1"/>
  <c r="H44" i="12" s="1"/>
  <c r="H45" i="12" s="1"/>
  <c r="H46" i="12" s="1"/>
  <c r="I41" i="12"/>
  <c r="L41" i="12"/>
  <c r="I45" i="12"/>
  <c r="C28" i="11"/>
  <c r="D28" i="11"/>
  <c r="E28" i="11"/>
  <c r="F28" i="11"/>
  <c r="G28" i="11"/>
  <c r="H28" i="11"/>
  <c r="I28" i="11"/>
  <c r="J28" i="11"/>
  <c r="K28" i="11"/>
  <c r="L28" i="11"/>
  <c r="M28" i="11"/>
  <c r="N28" i="11"/>
  <c r="C29" i="11"/>
  <c r="D29" i="11"/>
  <c r="E29" i="11"/>
  <c r="I41" i="11" s="1"/>
  <c r="F29" i="11"/>
  <c r="G29" i="11"/>
  <c r="H29" i="11"/>
  <c r="I29" i="11"/>
  <c r="J29" i="11"/>
  <c r="K29" i="11"/>
  <c r="L29" i="11"/>
  <c r="M29" i="11"/>
  <c r="N29" i="11"/>
  <c r="C30" i="11"/>
  <c r="D30" i="11"/>
  <c r="E30" i="11"/>
  <c r="F30" i="11"/>
  <c r="G30" i="11"/>
  <c r="H30" i="11"/>
  <c r="I30" i="11"/>
  <c r="J30" i="11"/>
  <c r="K30" i="11"/>
  <c r="K42" i="11" s="1"/>
  <c r="L30" i="11"/>
  <c r="M30" i="11"/>
  <c r="N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C33" i="11"/>
  <c r="D33" i="11"/>
  <c r="E33" i="11"/>
  <c r="F33" i="11"/>
  <c r="G33" i="11"/>
  <c r="H33" i="11"/>
  <c r="I33" i="11"/>
  <c r="J33" i="11"/>
  <c r="K33" i="11"/>
  <c r="K45" i="11" s="1"/>
  <c r="L33" i="11"/>
  <c r="M33" i="11"/>
  <c r="N33" i="11"/>
  <c r="C34" i="11"/>
  <c r="D34" i="11"/>
  <c r="E34" i="11"/>
  <c r="F34" i="11"/>
  <c r="G34" i="11"/>
  <c r="H34" i="11"/>
  <c r="J46" i="11" s="1"/>
  <c r="I34" i="11"/>
  <c r="J34" i="11"/>
  <c r="K34" i="11"/>
  <c r="L34" i="11"/>
  <c r="M34" i="11"/>
  <c r="N34" i="11"/>
  <c r="C35" i="11"/>
  <c r="D35" i="11"/>
  <c r="E35" i="11"/>
  <c r="D40" i="11"/>
  <c r="H41" i="11"/>
  <c r="H42" i="11" s="1"/>
  <c r="H43" i="11" s="1"/>
  <c r="H44" i="11" s="1"/>
  <c r="H45" i="11" s="1"/>
  <c r="H46" i="11" s="1"/>
  <c r="B41" i="10"/>
  <c r="B42" i="10" s="1"/>
  <c r="B43" i="10" s="1"/>
  <c r="B44" i="10" s="1"/>
  <c r="B45" i="10" s="1"/>
  <c r="B46" i="10" s="1"/>
  <c r="B29" i="10"/>
  <c r="B30" i="10" s="1"/>
  <c r="B31" i="10" s="1"/>
  <c r="B32" i="10" s="1"/>
  <c r="B33" i="10" s="1"/>
  <c r="B34" i="10" s="1"/>
  <c r="B17" i="10"/>
  <c r="B18" i="10" s="1"/>
  <c r="B19" i="10" s="1"/>
  <c r="B20" i="10" s="1"/>
  <c r="B21" i="10" s="1"/>
  <c r="B22" i="10" s="1"/>
  <c r="C28" i="10"/>
  <c r="D28" i="10"/>
  <c r="E28" i="10"/>
  <c r="F28" i="10"/>
  <c r="G28" i="10"/>
  <c r="H28" i="10"/>
  <c r="I28" i="10"/>
  <c r="J28" i="10"/>
  <c r="K28" i="10"/>
  <c r="L28" i="10"/>
  <c r="M28" i="10"/>
  <c r="N28" i="10"/>
  <c r="L40" i="10" s="1"/>
  <c r="C29" i="10"/>
  <c r="D29" i="10"/>
  <c r="E29" i="10"/>
  <c r="I41" i="10" s="1"/>
  <c r="F29" i="10"/>
  <c r="G29" i="10"/>
  <c r="H29" i="10"/>
  <c r="I29" i="10"/>
  <c r="J29" i="10"/>
  <c r="K41" i="10" s="1"/>
  <c r="K29" i="10"/>
  <c r="L29" i="10"/>
  <c r="M29" i="10"/>
  <c r="N29" i="10"/>
  <c r="C30" i="10"/>
  <c r="D30" i="10"/>
  <c r="E30" i="10"/>
  <c r="I42" i="10" s="1"/>
  <c r="F30" i="10"/>
  <c r="G30" i="10"/>
  <c r="H30" i="10"/>
  <c r="I30" i="10"/>
  <c r="J30" i="10"/>
  <c r="K30" i="10"/>
  <c r="L30" i="10"/>
  <c r="M30" i="10"/>
  <c r="N30" i="10"/>
  <c r="C31" i="10"/>
  <c r="D31" i="10"/>
  <c r="E31" i="10"/>
  <c r="I43" i="10" s="1"/>
  <c r="F31" i="10"/>
  <c r="G31" i="10"/>
  <c r="H31" i="10"/>
  <c r="J43" i="10" s="1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C35" i="10"/>
  <c r="D35" i="10"/>
  <c r="E35" i="10"/>
  <c r="H41" i="10"/>
  <c r="H42" i="10" s="1"/>
  <c r="H43" i="10" s="1"/>
  <c r="H44" i="10" s="1"/>
  <c r="H45" i="10" s="1"/>
  <c r="H46" i="10" s="1"/>
  <c r="I45" i="10"/>
  <c r="J45" i="10"/>
  <c r="B41" i="9"/>
  <c r="B42" i="9" s="1"/>
  <c r="B43" i="9" s="1"/>
  <c r="B44" i="9" s="1"/>
  <c r="B45" i="9" s="1"/>
  <c r="B46" i="9" s="1"/>
  <c r="B29" i="9"/>
  <c r="B30" i="9" s="1"/>
  <c r="B31" i="9" s="1"/>
  <c r="B32" i="9" s="1"/>
  <c r="B33" i="9" s="1"/>
  <c r="B34" i="9" s="1"/>
  <c r="B17" i="9"/>
  <c r="B18" i="9" s="1"/>
  <c r="B19" i="9" s="1"/>
  <c r="B20" i="9" s="1"/>
  <c r="B21" i="9" s="1"/>
  <c r="B22" i="9" s="1"/>
  <c r="B5" i="9"/>
  <c r="B6" i="9" s="1"/>
  <c r="B7" i="9" s="1"/>
  <c r="B8" i="9" s="1"/>
  <c r="B9" i="9" s="1"/>
  <c r="B10" i="9" s="1"/>
  <c r="C28" i="9"/>
  <c r="D28" i="9"/>
  <c r="E28" i="9"/>
  <c r="F28" i="9"/>
  <c r="D40" i="9" s="1"/>
  <c r="G28" i="9"/>
  <c r="H28" i="9"/>
  <c r="I28" i="9"/>
  <c r="J28" i="9"/>
  <c r="K28" i="9"/>
  <c r="L28" i="9"/>
  <c r="M28" i="9"/>
  <c r="N28" i="9"/>
  <c r="C29" i="9"/>
  <c r="D29" i="9"/>
  <c r="E29" i="9"/>
  <c r="I41" i="9" s="1"/>
  <c r="F29" i="9"/>
  <c r="G29" i="9"/>
  <c r="H29" i="9"/>
  <c r="I29" i="9"/>
  <c r="J29" i="9"/>
  <c r="K29" i="9"/>
  <c r="L29" i="9"/>
  <c r="M29" i="9"/>
  <c r="N29" i="9"/>
  <c r="C30" i="9"/>
  <c r="D30" i="9"/>
  <c r="E30" i="9"/>
  <c r="F30" i="9"/>
  <c r="D42" i="9" s="1"/>
  <c r="G30" i="9"/>
  <c r="H30" i="9"/>
  <c r="I30" i="9"/>
  <c r="J30" i="9"/>
  <c r="K30" i="9"/>
  <c r="L30" i="9"/>
  <c r="M30" i="9"/>
  <c r="N30" i="9"/>
  <c r="C31" i="9"/>
  <c r="D31" i="9"/>
  <c r="E31" i="9"/>
  <c r="I43" i="9" s="1"/>
  <c r="F31" i="9"/>
  <c r="G31" i="9"/>
  <c r="H31" i="9"/>
  <c r="I31" i="9"/>
  <c r="J31" i="9"/>
  <c r="K31" i="9"/>
  <c r="L31" i="9"/>
  <c r="M31" i="9"/>
  <c r="N31" i="9"/>
  <c r="C32" i="9"/>
  <c r="D32" i="9"/>
  <c r="E32" i="9"/>
  <c r="F32" i="9"/>
  <c r="D44" i="9" s="1"/>
  <c r="G32" i="9"/>
  <c r="H32" i="9"/>
  <c r="I32" i="9"/>
  <c r="J32" i="9"/>
  <c r="K32" i="9"/>
  <c r="L32" i="9"/>
  <c r="M32" i="9"/>
  <c r="N32" i="9"/>
  <c r="C33" i="9"/>
  <c r="D33" i="9"/>
  <c r="E33" i="9"/>
  <c r="F33" i="9"/>
  <c r="G33" i="9"/>
  <c r="H33" i="9"/>
  <c r="I33" i="9"/>
  <c r="J33" i="9"/>
  <c r="E45" i="9" s="1"/>
  <c r="K33" i="9"/>
  <c r="L33" i="9"/>
  <c r="M33" i="9"/>
  <c r="N33" i="9"/>
  <c r="C34" i="9"/>
  <c r="D34" i="9"/>
  <c r="E34" i="9"/>
  <c r="F34" i="9"/>
  <c r="J46" i="9" s="1"/>
  <c r="G34" i="9"/>
  <c r="H34" i="9"/>
  <c r="I34" i="9"/>
  <c r="J34" i="9"/>
  <c r="K34" i="9"/>
  <c r="L34" i="9"/>
  <c r="M34" i="9"/>
  <c r="N34" i="9"/>
  <c r="C35" i="9"/>
  <c r="D35" i="9"/>
  <c r="E35" i="9"/>
  <c r="C41" i="9" s="1"/>
  <c r="H41" i="9"/>
  <c r="H42" i="9" s="1"/>
  <c r="H43" i="9" s="1"/>
  <c r="H44" i="9" s="1"/>
  <c r="H45" i="9" s="1"/>
  <c r="H46" i="9" s="1"/>
  <c r="C45" i="9"/>
  <c r="A82" i="9"/>
  <c r="A83" i="9" s="1"/>
  <c r="A84" i="9" s="1"/>
  <c r="A85" i="9" s="1"/>
  <c r="A86" i="9" s="1"/>
  <c r="A87" i="9" s="1"/>
  <c r="B41" i="7"/>
  <c r="B42" i="7" s="1"/>
  <c r="B43" i="7" s="1"/>
  <c r="B44" i="7" s="1"/>
  <c r="B45" i="7" s="1"/>
  <c r="B46" i="7" s="1"/>
  <c r="B29" i="7"/>
  <c r="B30" i="7" s="1"/>
  <c r="B31" i="7" s="1"/>
  <c r="B32" i="7" s="1"/>
  <c r="B33" i="7" s="1"/>
  <c r="B34" i="7" s="1"/>
  <c r="B17" i="7"/>
  <c r="B18" i="7" s="1"/>
  <c r="B19" i="7" s="1"/>
  <c r="B20" i="7" s="1"/>
  <c r="B21" i="7" s="1"/>
  <c r="B22" i="7" s="1"/>
  <c r="B5" i="7"/>
  <c r="B6" i="7" s="1"/>
  <c r="B7" i="7" s="1"/>
  <c r="B8" i="7" s="1"/>
  <c r="B9" i="7" s="1"/>
  <c r="B10" i="7" s="1"/>
  <c r="C28" i="7"/>
  <c r="D28" i="7"/>
  <c r="E28" i="7"/>
  <c r="F28" i="7"/>
  <c r="D40" i="7" s="1"/>
  <c r="G28" i="7"/>
  <c r="H28" i="7"/>
  <c r="I28" i="7"/>
  <c r="J28" i="7"/>
  <c r="K28" i="7"/>
  <c r="K40" i="7" s="1"/>
  <c r="L28" i="7"/>
  <c r="M28" i="7"/>
  <c r="N28" i="7"/>
  <c r="C29" i="7"/>
  <c r="D29" i="7"/>
  <c r="E29" i="7"/>
  <c r="F29" i="7"/>
  <c r="G29" i="7"/>
  <c r="H29" i="7"/>
  <c r="I29" i="7"/>
  <c r="J29" i="7"/>
  <c r="K29" i="7"/>
  <c r="L29" i="7"/>
  <c r="M29" i="7"/>
  <c r="N29" i="7"/>
  <c r="L41" i="7" s="1"/>
  <c r="C30" i="7"/>
  <c r="D30" i="7"/>
  <c r="E30" i="7"/>
  <c r="F30" i="7"/>
  <c r="D42" i="7" s="1"/>
  <c r="G30" i="7"/>
  <c r="H30" i="7"/>
  <c r="I30" i="7"/>
  <c r="J30" i="7"/>
  <c r="K30" i="7"/>
  <c r="E42" i="7" s="1"/>
  <c r="L30" i="7"/>
  <c r="M30" i="7"/>
  <c r="N30" i="7"/>
  <c r="C31" i="7"/>
  <c r="D31" i="7"/>
  <c r="E31" i="7"/>
  <c r="F31" i="7"/>
  <c r="G31" i="7"/>
  <c r="H31" i="7"/>
  <c r="I31" i="7"/>
  <c r="J31" i="7"/>
  <c r="K31" i="7"/>
  <c r="L31" i="7"/>
  <c r="M31" i="7"/>
  <c r="N31" i="7"/>
  <c r="F43" i="7" s="1"/>
  <c r="C32" i="7"/>
  <c r="D32" i="7"/>
  <c r="E32" i="7"/>
  <c r="F32" i="7"/>
  <c r="J44" i="7" s="1"/>
  <c r="G32" i="7"/>
  <c r="H32" i="7"/>
  <c r="I32" i="7"/>
  <c r="J32" i="7"/>
  <c r="K32" i="7"/>
  <c r="K44" i="7" s="1"/>
  <c r="L32" i="7"/>
  <c r="M32" i="7"/>
  <c r="N32" i="7"/>
  <c r="F44" i="7" s="1"/>
  <c r="C33" i="7"/>
  <c r="D33" i="7"/>
  <c r="I45" i="7" s="1"/>
  <c r="E33" i="7"/>
  <c r="F33" i="7"/>
  <c r="G33" i="7"/>
  <c r="J45" i="7" s="1"/>
  <c r="H33" i="7"/>
  <c r="I33" i="7"/>
  <c r="J33" i="7"/>
  <c r="K33" i="7"/>
  <c r="L33" i="7"/>
  <c r="M33" i="7"/>
  <c r="N33" i="7"/>
  <c r="F45" i="7" s="1"/>
  <c r="C34" i="7"/>
  <c r="D34" i="7"/>
  <c r="E34" i="7"/>
  <c r="F34" i="7"/>
  <c r="J46" i="7" s="1"/>
  <c r="G34" i="7"/>
  <c r="H34" i="7"/>
  <c r="I34" i="7"/>
  <c r="J34" i="7"/>
  <c r="K34" i="7"/>
  <c r="L34" i="7"/>
  <c r="M34" i="7"/>
  <c r="N34" i="7"/>
  <c r="F46" i="7" s="1"/>
  <c r="C35" i="7"/>
  <c r="D35" i="7"/>
  <c r="E35" i="7"/>
  <c r="C41" i="7"/>
  <c r="F41" i="7"/>
  <c r="H41" i="7"/>
  <c r="H42" i="7" s="1"/>
  <c r="H43" i="7" s="1"/>
  <c r="H44" i="7" s="1"/>
  <c r="H45" i="7" s="1"/>
  <c r="H46" i="7" s="1"/>
  <c r="I41" i="7"/>
  <c r="I42" i="7"/>
  <c r="I43" i="7"/>
  <c r="C45" i="7"/>
  <c r="L45" i="7"/>
  <c r="F45" i="6"/>
  <c r="L44" i="6"/>
  <c r="I44" i="6"/>
  <c r="K43" i="6"/>
  <c r="D42" i="6"/>
  <c r="I41" i="6"/>
  <c r="H41" i="6"/>
  <c r="H42" i="6" s="1"/>
  <c r="H43" i="6" s="1"/>
  <c r="H44" i="6" s="1"/>
  <c r="H45" i="6" s="1"/>
  <c r="H46" i="6" s="1"/>
  <c r="F41" i="6"/>
  <c r="B41" i="6"/>
  <c r="B42" i="6" s="1"/>
  <c r="B43" i="6" s="1"/>
  <c r="B44" i="6" s="1"/>
  <c r="B45" i="6" s="1"/>
  <c r="B46" i="6" s="1"/>
  <c r="K40" i="6"/>
  <c r="J40" i="6"/>
  <c r="E35" i="6"/>
  <c r="D35" i="6"/>
  <c r="C35" i="6"/>
  <c r="E43" i="6" s="1"/>
  <c r="N34" i="6"/>
  <c r="F46" i="6" s="1"/>
  <c r="M34" i="6"/>
  <c r="L34" i="6"/>
  <c r="L46" i="6" s="1"/>
  <c r="K34" i="6"/>
  <c r="J34" i="6"/>
  <c r="I34" i="6"/>
  <c r="K46" i="6" s="1"/>
  <c r="H34" i="6"/>
  <c r="G34" i="6"/>
  <c r="F34" i="6"/>
  <c r="J46" i="6" s="1"/>
  <c r="E34" i="6"/>
  <c r="D34" i="6"/>
  <c r="C34" i="6"/>
  <c r="C46" i="6" s="1"/>
  <c r="N33" i="6"/>
  <c r="M33" i="6"/>
  <c r="L33" i="6"/>
  <c r="L45" i="6" s="1"/>
  <c r="K33" i="6"/>
  <c r="J33" i="6"/>
  <c r="I33" i="6"/>
  <c r="E45" i="6" s="1"/>
  <c r="H33" i="6"/>
  <c r="G33" i="6"/>
  <c r="F33" i="6"/>
  <c r="D45" i="6" s="1"/>
  <c r="E33" i="6"/>
  <c r="D33" i="6"/>
  <c r="C33" i="6"/>
  <c r="C45" i="6" s="1"/>
  <c r="N32" i="6"/>
  <c r="M32" i="6"/>
  <c r="L32" i="6"/>
  <c r="F44" i="6" s="1"/>
  <c r="K32" i="6"/>
  <c r="J32" i="6"/>
  <c r="I32" i="6"/>
  <c r="E44" i="6" s="1"/>
  <c r="H32" i="6"/>
  <c r="J44" i="6" s="1"/>
  <c r="G32" i="6"/>
  <c r="F32" i="6"/>
  <c r="D44" i="6" s="1"/>
  <c r="E32" i="6"/>
  <c r="D32" i="6"/>
  <c r="C32" i="6"/>
  <c r="C44" i="6" s="1"/>
  <c r="N31" i="6"/>
  <c r="M31" i="6"/>
  <c r="L43" i="6" s="1"/>
  <c r="L31" i="6"/>
  <c r="F43" i="6" s="1"/>
  <c r="K31" i="6"/>
  <c r="J31" i="6"/>
  <c r="I31" i="6"/>
  <c r="H31" i="6"/>
  <c r="G31" i="6"/>
  <c r="F31" i="6"/>
  <c r="J43" i="6" s="1"/>
  <c r="E31" i="6"/>
  <c r="C43" i="6" s="1"/>
  <c r="D31" i="6"/>
  <c r="C31" i="6"/>
  <c r="I43" i="6" s="1"/>
  <c r="N30" i="6"/>
  <c r="M30" i="6"/>
  <c r="L30" i="6"/>
  <c r="L42" i="6" s="1"/>
  <c r="K30" i="6"/>
  <c r="J30" i="6"/>
  <c r="E42" i="6" s="1"/>
  <c r="I30" i="6"/>
  <c r="K42" i="6" s="1"/>
  <c r="H30" i="6"/>
  <c r="G30" i="6"/>
  <c r="F30" i="6"/>
  <c r="J42" i="6" s="1"/>
  <c r="E30" i="6"/>
  <c r="D30" i="6"/>
  <c r="C30" i="6"/>
  <c r="C42" i="6" s="1"/>
  <c r="B30" i="6"/>
  <c r="B31" i="6" s="1"/>
  <c r="B32" i="6" s="1"/>
  <c r="B33" i="6" s="1"/>
  <c r="B34" i="6" s="1"/>
  <c r="N29" i="6"/>
  <c r="M29" i="6"/>
  <c r="L29" i="6"/>
  <c r="L41" i="6" s="1"/>
  <c r="K29" i="6"/>
  <c r="J29" i="6"/>
  <c r="I29" i="6"/>
  <c r="E41" i="6" s="1"/>
  <c r="H29" i="6"/>
  <c r="G29" i="6"/>
  <c r="J41" i="6" s="1"/>
  <c r="F29" i="6"/>
  <c r="D41" i="6" s="1"/>
  <c r="E29" i="6"/>
  <c r="D29" i="6"/>
  <c r="C29" i="6"/>
  <c r="C41" i="6" s="1"/>
  <c r="B29" i="6"/>
  <c r="N28" i="6"/>
  <c r="M28" i="6"/>
  <c r="L28" i="6"/>
  <c r="F40" i="6" s="1"/>
  <c r="K28" i="6"/>
  <c r="J28" i="6"/>
  <c r="I28" i="6"/>
  <c r="E40" i="6" s="1"/>
  <c r="H28" i="6"/>
  <c r="G28" i="6"/>
  <c r="F28" i="6"/>
  <c r="D40" i="6" s="1"/>
  <c r="E28" i="6"/>
  <c r="D28" i="6"/>
  <c r="I40" i="6" s="1"/>
  <c r="C28" i="6"/>
  <c r="C40" i="6" s="1"/>
  <c r="B17" i="6"/>
  <c r="B18" i="6" s="1"/>
  <c r="B19" i="6" s="1"/>
  <c r="B20" i="6" s="1"/>
  <c r="B21" i="6" s="1"/>
  <c r="B22" i="6" s="1"/>
  <c r="B5" i="6"/>
  <c r="B6" i="6" s="1"/>
  <c r="B7" i="6" s="1"/>
  <c r="B8" i="6" s="1"/>
  <c r="B9" i="6" s="1"/>
  <c r="B10" i="6" s="1"/>
  <c r="K46" i="12" l="1"/>
  <c r="L45" i="12"/>
  <c r="C44" i="12"/>
  <c r="E46" i="12"/>
  <c r="E44" i="12"/>
  <c r="F45" i="12"/>
  <c r="F43" i="12"/>
  <c r="F41" i="12"/>
  <c r="C43" i="12"/>
  <c r="E42" i="12"/>
  <c r="C40" i="12"/>
  <c r="D45" i="12"/>
  <c r="D43" i="12"/>
  <c r="C41" i="12"/>
  <c r="D46" i="12"/>
  <c r="F44" i="12"/>
  <c r="J40" i="12"/>
  <c r="K43" i="12"/>
  <c r="L42" i="12"/>
  <c r="C42" i="12"/>
  <c r="D44" i="12"/>
  <c r="K41" i="12"/>
  <c r="F46" i="12"/>
  <c r="L40" i="12"/>
  <c r="J45" i="12"/>
  <c r="J43" i="12"/>
  <c r="I42" i="12"/>
  <c r="E43" i="12"/>
  <c r="E45" i="12"/>
  <c r="I46" i="12"/>
  <c r="I44" i="12"/>
  <c r="J41" i="12"/>
  <c r="D42" i="12"/>
  <c r="K45" i="12"/>
  <c r="E40" i="12"/>
  <c r="D44" i="11"/>
  <c r="J42" i="11"/>
  <c r="L43" i="11"/>
  <c r="L41" i="11"/>
  <c r="K40" i="11"/>
  <c r="F41" i="11"/>
  <c r="I45" i="11"/>
  <c r="E46" i="11"/>
  <c r="C43" i="11"/>
  <c r="E42" i="11"/>
  <c r="E40" i="11"/>
  <c r="K44" i="11"/>
  <c r="C41" i="11"/>
  <c r="C45" i="11"/>
  <c r="E45" i="11"/>
  <c r="J44" i="11"/>
  <c r="E43" i="11"/>
  <c r="D42" i="11"/>
  <c r="K41" i="11"/>
  <c r="J40" i="11"/>
  <c r="F45" i="11"/>
  <c r="E41" i="11"/>
  <c r="F43" i="11"/>
  <c r="L45" i="11"/>
  <c r="D46" i="11"/>
  <c r="E44" i="11"/>
  <c r="K43" i="11"/>
  <c r="K46" i="11"/>
  <c r="I43" i="11"/>
  <c r="L46" i="11"/>
  <c r="C46" i="11"/>
  <c r="D45" i="11"/>
  <c r="F44" i="11"/>
  <c r="I44" i="11"/>
  <c r="J43" i="11"/>
  <c r="L42" i="11"/>
  <c r="C42" i="11"/>
  <c r="D41" i="11"/>
  <c r="F40" i="11"/>
  <c r="I40" i="11"/>
  <c r="F40" i="12"/>
  <c r="I46" i="11"/>
  <c r="I42" i="11"/>
  <c r="C40" i="11"/>
  <c r="J45" i="11"/>
  <c r="L44" i="11"/>
  <c r="C44" i="11"/>
  <c r="J41" i="11"/>
  <c r="L40" i="11"/>
  <c r="F46" i="11"/>
  <c r="D43" i="11"/>
  <c r="F42" i="11"/>
  <c r="K45" i="10"/>
  <c r="K43" i="10"/>
  <c r="L46" i="10"/>
  <c r="I46" i="10"/>
  <c r="L44" i="10"/>
  <c r="I44" i="10"/>
  <c r="L42" i="10"/>
  <c r="I40" i="10"/>
  <c r="D43" i="10"/>
  <c r="J41" i="10"/>
  <c r="C45" i="10"/>
  <c r="F46" i="10"/>
  <c r="J46" i="10"/>
  <c r="J44" i="10"/>
  <c r="J42" i="10"/>
  <c r="F42" i="10"/>
  <c r="K40" i="10"/>
  <c r="J40" i="10"/>
  <c r="E44" i="10"/>
  <c r="F41" i="10"/>
  <c r="K44" i="10"/>
  <c r="K46" i="10"/>
  <c r="K42" i="10"/>
  <c r="F45" i="10"/>
  <c r="D41" i="10"/>
  <c r="L43" i="10"/>
  <c r="E40" i="10"/>
  <c r="L45" i="10"/>
  <c r="L41" i="10"/>
  <c r="C41" i="10"/>
  <c r="D40" i="10"/>
  <c r="D44" i="10"/>
  <c r="F43" i="10"/>
  <c r="C40" i="10"/>
  <c r="C44" i="10"/>
  <c r="E43" i="10"/>
  <c r="E46" i="10"/>
  <c r="C43" i="10"/>
  <c r="E42" i="10"/>
  <c r="D46" i="10"/>
  <c r="D42" i="10"/>
  <c r="C46" i="10"/>
  <c r="E45" i="10"/>
  <c r="C42" i="10"/>
  <c r="E41" i="10"/>
  <c r="F40" i="10"/>
  <c r="D45" i="10"/>
  <c r="F44" i="10"/>
  <c r="K45" i="9"/>
  <c r="J44" i="9"/>
  <c r="E43" i="9"/>
  <c r="J40" i="9"/>
  <c r="E41" i="9"/>
  <c r="C43" i="9"/>
  <c r="F45" i="9"/>
  <c r="L43" i="9"/>
  <c r="L41" i="9"/>
  <c r="D46" i="9"/>
  <c r="J42" i="9"/>
  <c r="I45" i="9"/>
  <c r="C40" i="9"/>
  <c r="E40" i="9"/>
  <c r="L46" i="9"/>
  <c r="F40" i="9"/>
  <c r="I40" i="9"/>
  <c r="K43" i="9"/>
  <c r="K41" i="9"/>
  <c r="C42" i="9"/>
  <c r="B83" i="9" s="1"/>
  <c r="F44" i="9"/>
  <c r="C46" i="9"/>
  <c r="B87" i="9" s="1"/>
  <c r="L42" i="9"/>
  <c r="B81" i="9"/>
  <c r="I44" i="9"/>
  <c r="E44" i="9"/>
  <c r="F43" i="9"/>
  <c r="F41" i="9"/>
  <c r="L45" i="9"/>
  <c r="I46" i="9"/>
  <c r="I42" i="9"/>
  <c r="K46" i="9"/>
  <c r="D45" i="9"/>
  <c r="B86" i="9" s="1"/>
  <c r="K44" i="9"/>
  <c r="J43" i="9"/>
  <c r="K42" i="9"/>
  <c r="D41" i="9"/>
  <c r="B82" i="9" s="1"/>
  <c r="K40" i="9"/>
  <c r="J45" i="9"/>
  <c r="L44" i="9"/>
  <c r="C44" i="9"/>
  <c r="B85" i="9" s="1"/>
  <c r="J41" i="9"/>
  <c r="L40" i="9"/>
  <c r="F46" i="9"/>
  <c r="D43" i="9"/>
  <c r="F42" i="9"/>
  <c r="E46" i="9"/>
  <c r="E42" i="9"/>
  <c r="C43" i="7"/>
  <c r="E46" i="7"/>
  <c r="K42" i="7"/>
  <c r="L43" i="7"/>
  <c r="E44" i="7"/>
  <c r="C46" i="7"/>
  <c r="I44" i="7"/>
  <c r="J43" i="7"/>
  <c r="L40" i="7"/>
  <c r="D45" i="7"/>
  <c r="J41" i="7"/>
  <c r="K46" i="7"/>
  <c r="I46" i="7"/>
  <c r="K45" i="7"/>
  <c r="L44" i="7"/>
  <c r="K43" i="7"/>
  <c r="F42" i="7"/>
  <c r="E41" i="7"/>
  <c r="I40" i="7"/>
  <c r="J42" i="7"/>
  <c r="L42" i="7"/>
  <c r="D43" i="7"/>
  <c r="L46" i="7"/>
  <c r="K41" i="7"/>
  <c r="D41" i="7"/>
  <c r="C42" i="7"/>
  <c r="E45" i="7"/>
  <c r="J40" i="7"/>
  <c r="D46" i="7"/>
  <c r="D44" i="7"/>
  <c r="E43" i="7"/>
  <c r="C44" i="7"/>
  <c r="E40" i="7"/>
  <c r="C40" i="7"/>
  <c r="F40" i="7"/>
  <c r="F42" i="6"/>
  <c r="D43" i="6"/>
  <c r="K44" i="6"/>
  <c r="I45" i="6"/>
  <c r="D46" i="6"/>
  <c r="L40" i="6"/>
  <c r="J45" i="6"/>
  <c r="E46" i="6"/>
  <c r="K41" i="6"/>
  <c r="I42" i="6"/>
  <c r="K45" i="6"/>
  <c r="I46" i="6"/>
  <c r="B84" i="9" l="1"/>
  <c r="D58" i="4" l="1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B52" i="4"/>
  <c r="B53" i="4" s="1"/>
  <c r="B54" i="4" s="1"/>
  <c r="B55" i="4" s="1"/>
  <c r="B56" i="4" s="1"/>
  <c r="B57" i="4" s="1"/>
  <c r="B41" i="4"/>
  <c r="B42" i="4" s="1"/>
  <c r="B43" i="4" s="1"/>
  <c r="B44" i="4" s="1"/>
  <c r="B45" i="4" s="1"/>
  <c r="B46" i="4" s="1"/>
  <c r="Q58" i="4"/>
  <c r="P58" i="4"/>
  <c r="O58" i="4"/>
  <c r="N58" i="4"/>
  <c r="M58" i="4"/>
  <c r="L58" i="4"/>
  <c r="K58" i="4"/>
  <c r="I58" i="4"/>
  <c r="H58" i="4"/>
  <c r="G58" i="4"/>
  <c r="F58" i="4"/>
  <c r="E58" i="4"/>
  <c r="Q57" i="4"/>
  <c r="P57" i="4"/>
  <c r="O57" i="4"/>
  <c r="N57" i="4"/>
  <c r="M57" i="4"/>
  <c r="L57" i="4"/>
  <c r="K57" i="4"/>
  <c r="I57" i="4"/>
  <c r="H57" i="4"/>
  <c r="G57" i="4"/>
  <c r="F57" i="4"/>
  <c r="E57" i="4"/>
  <c r="Q56" i="4"/>
  <c r="P56" i="4"/>
  <c r="O56" i="4"/>
  <c r="N56" i="4"/>
  <c r="M56" i="4"/>
  <c r="L56" i="4"/>
  <c r="K56" i="4"/>
  <c r="I56" i="4"/>
  <c r="H56" i="4"/>
  <c r="G56" i="4"/>
  <c r="F56" i="4"/>
  <c r="E56" i="4"/>
  <c r="Q55" i="4"/>
  <c r="P55" i="4"/>
  <c r="O55" i="4"/>
  <c r="N55" i="4"/>
  <c r="M55" i="4"/>
  <c r="L55" i="4"/>
  <c r="K55" i="4"/>
  <c r="I55" i="4"/>
  <c r="H55" i="4"/>
  <c r="G55" i="4"/>
  <c r="F55" i="4"/>
  <c r="E55" i="4"/>
  <c r="Q54" i="4"/>
  <c r="P54" i="4"/>
  <c r="O54" i="4"/>
  <c r="N54" i="4"/>
  <c r="M54" i="4"/>
  <c r="L54" i="4"/>
  <c r="K54" i="4"/>
  <c r="I54" i="4"/>
  <c r="H54" i="4"/>
  <c r="G54" i="4"/>
  <c r="F54" i="4"/>
  <c r="E54" i="4"/>
  <c r="Q53" i="4"/>
  <c r="P53" i="4"/>
  <c r="O53" i="4"/>
  <c r="N53" i="4"/>
  <c r="M53" i="4"/>
  <c r="L53" i="4"/>
  <c r="K53" i="4"/>
  <c r="I53" i="4"/>
  <c r="H53" i="4"/>
  <c r="G53" i="4"/>
  <c r="F53" i="4"/>
  <c r="E53" i="4"/>
  <c r="Q52" i="4"/>
  <c r="P52" i="4"/>
  <c r="O52" i="4"/>
  <c r="N52" i="4"/>
  <c r="M52" i="4"/>
  <c r="L52" i="4"/>
  <c r="K52" i="4"/>
  <c r="I52" i="4"/>
  <c r="H52" i="4"/>
  <c r="G52" i="4"/>
  <c r="F52" i="4"/>
  <c r="E52" i="4"/>
  <c r="F51" i="4"/>
</calcChain>
</file>

<file path=xl/sharedStrings.xml><?xml version="1.0" encoding="utf-8"?>
<sst xmlns="http://schemas.openxmlformats.org/spreadsheetml/2006/main" count="397" uniqueCount="49">
  <si>
    <t>WT</t>
    <phoneticPr fontId="1"/>
  </si>
  <si>
    <t>C191S</t>
  </si>
  <si>
    <t>D270A</t>
  </si>
  <si>
    <t>D271A</t>
  </si>
  <si>
    <t>D311A</t>
  </si>
  <si>
    <t>N312A</t>
  </si>
  <si>
    <t>D334A</t>
  </si>
  <si>
    <t>WT</t>
  </si>
  <si>
    <t>Ca mM</t>
  </si>
  <si>
    <t xml:space="preserve"> </t>
  </si>
  <si>
    <t>C191S</t>
    <phoneticPr fontId="1"/>
  </si>
  <si>
    <t>D270A</t>
    <phoneticPr fontId="1"/>
  </si>
  <si>
    <t>D271A</t>
    <phoneticPr fontId="1"/>
  </si>
  <si>
    <t>OD450-OD650</t>
  </si>
  <si>
    <t>Average (OD450-OD650)</t>
  </si>
  <si>
    <t>OD450</t>
  </si>
  <si>
    <t>OD650</t>
  </si>
  <si>
    <t>Ca (mM)</t>
    <phoneticPr fontId="2"/>
  </si>
  <si>
    <t>blank</t>
  </si>
  <si>
    <t>OD450-650</t>
  </si>
  <si>
    <t>Average-blank</t>
  </si>
  <si>
    <t>WT</t>
    <phoneticPr fontId="2"/>
  </si>
  <si>
    <t>C191S</t>
    <phoneticPr fontId="2"/>
  </si>
  <si>
    <t>D270A</t>
    <phoneticPr fontId="2"/>
  </si>
  <si>
    <t>D271A</t>
    <phoneticPr fontId="2"/>
  </si>
  <si>
    <t>SE</t>
    <phoneticPr fontId="2"/>
  </si>
  <si>
    <r>
      <t>C191S/WT</t>
    </r>
    <r>
      <rPr>
        <sz val="9"/>
        <color theme="1"/>
        <rFont val="Yu Gothic"/>
        <family val="2"/>
        <charset val="128"/>
      </rPr>
      <t>比</t>
    </r>
  </si>
  <si>
    <t>OD540-650</t>
  </si>
  <si>
    <t>D50A</t>
  </si>
  <si>
    <t>D51A</t>
  </si>
  <si>
    <t>AIM/S100A8</t>
  </si>
  <si>
    <t>AIM/S100A9</t>
  </si>
  <si>
    <t>AIM/S100A8/9</t>
  </si>
  <si>
    <t>AIM/PRDX1</t>
  </si>
  <si>
    <t>AIM/PRDX2</t>
  </si>
  <si>
    <t>AIM/PRDX6</t>
  </si>
  <si>
    <t>AIM/IgM</t>
  </si>
  <si>
    <t>No ion</t>
    <phoneticPr fontId="2"/>
  </si>
  <si>
    <t>Mg</t>
    <phoneticPr fontId="2"/>
  </si>
  <si>
    <t>Ca</t>
    <phoneticPr fontId="2"/>
  </si>
  <si>
    <t>Mn</t>
    <phoneticPr fontId="2"/>
  </si>
  <si>
    <t>Co</t>
    <phoneticPr fontId="2"/>
  </si>
  <si>
    <t>Ni</t>
    <phoneticPr fontId="2"/>
  </si>
  <si>
    <t>Zn</t>
    <phoneticPr fontId="2"/>
  </si>
  <si>
    <t>blank</t>
    <phoneticPr fontId="2"/>
  </si>
  <si>
    <t>Effect of divalent cation on AIM-IgM binding</t>
  </si>
  <si>
    <t>D311A</t>
    <phoneticPr fontId="1"/>
  </si>
  <si>
    <t>N312A</t>
    <phoneticPr fontId="1"/>
  </si>
  <si>
    <t>D334A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</si>
</sst>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_ "/>
  </numFmts>
  <fonts count="18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2"/>
      <color theme="1"/>
      <name val="Aptos Narrow"/>
      <family val="2"/>
      <charset val="128"/>
      <scheme val="minor"/>
    </font>
    <font>
      <sz val="11"/>
      <color theme="1"/>
      <name val="Aptos Narrow"/>
      <family val="3"/>
      <charset val="128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Yu Gothic"/>
      <family val="2"/>
      <charset val="128"/>
    </font>
    <font>
      <b/>
      <sz val="8"/>
      <color theme="1"/>
      <name val="Arial"/>
      <family val="2"/>
    </font>
    <font>
      <sz val="8"/>
      <name val="Aptos Narrow"/>
      <family val="2"/>
      <charset val="128"/>
      <scheme val="minor"/>
    </font>
    <font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6"/>
      <name val="Aptos Narrow"/>
      <family val="3"/>
      <charset val="128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</cellStyleXfs>
  <cellXfs count="7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164" fontId="5" fillId="0" borderId="0" xfId="2" applyNumberFormat="1" applyFont="1" applyAlignment="1">
      <alignment vertical="center"/>
    </xf>
    <xf numFmtId="0" fontId="5" fillId="0" borderId="0" xfId="2" applyFont="1"/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horizontal="center"/>
    </xf>
    <xf numFmtId="164" fontId="6" fillId="0" borderId="2" xfId="2" applyNumberFormat="1" applyFont="1" applyBorder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5" fillId="0" borderId="2" xfId="2" applyNumberFormat="1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164" fontId="5" fillId="0" borderId="2" xfId="2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2" xfId="2" applyFont="1" applyBorder="1"/>
    <xf numFmtId="0" fontId="9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11" fillId="0" borderId="0" xfId="3" applyFont="1" applyAlignment="1">
      <alignment horizontal="center" vertical="center"/>
    </xf>
    <xf numFmtId="164" fontId="5" fillId="0" borderId="0" xfId="3" applyNumberFormat="1" applyFont="1" applyAlignment="1">
      <alignment horizontal="center"/>
    </xf>
    <xf numFmtId="0" fontId="5" fillId="0" borderId="2" xfId="3" applyFont="1" applyBorder="1" applyAlignment="1">
      <alignment horizontal="center" vertical="center"/>
    </xf>
    <xf numFmtId="164" fontId="5" fillId="0" borderId="2" xfId="3" applyNumberFormat="1" applyFont="1" applyBorder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165" fontId="6" fillId="0" borderId="2" xfId="2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2" applyFont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0" fontId="6" fillId="0" borderId="2" xfId="0" applyFont="1" applyBorder="1">
      <alignment vertical="center"/>
    </xf>
    <xf numFmtId="165" fontId="6" fillId="0" borderId="0" xfId="0" applyNumberFormat="1" applyFont="1">
      <alignment vertical="center"/>
    </xf>
    <xf numFmtId="165" fontId="6" fillId="0" borderId="2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15" fillId="0" borderId="0" xfId="0" applyFont="1">
      <alignment vertical="center"/>
    </xf>
    <xf numFmtId="164" fontId="6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5" fillId="0" borderId="2" xfId="0" applyFont="1" applyBorder="1" applyAlignment="1">
      <alignment horizontal="right" vertical="center"/>
    </xf>
    <xf numFmtId="164" fontId="6" fillId="0" borderId="2" xfId="2" applyNumberFormat="1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6" fillId="0" borderId="0" xfId="2" applyFont="1"/>
    <xf numFmtId="164" fontId="6" fillId="0" borderId="0" xfId="2" applyNumberFormat="1" applyFont="1" applyAlignment="1">
      <alignment horizontal="center"/>
    </xf>
    <xf numFmtId="165" fontId="9" fillId="0" borderId="0" xfId="0" applyNumberFormat="1" applyFont="1">
      <alignment vertic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0" fontId="6" fillId="0" borderId="2" xfId="2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164" fontId="5" fillId="0" borderId="0" xfId="3" applyNumberFormat="1" applyFont="1" applyBorder="1" applyAlignment="1">
      <alignment horizontal="center" vertical="center"/>
    </xf>
  </cellXfs>
  <cellStyles count="4">
    <cellStyle name="Normal" xfId="0" builtinId="0"/>
    <cellStyle name="標準 2" xfId="1" xr:uid="{50F44CD3-FB77-4410-967E-7151317A1E2C}"/>
    <cellStyle name="標準 2 2" xfId="3" xr:uid="{94ABB2B4-AC2F-2A4A-AB89-0429EDBD5F9E}"/>
    <cellStyle name="標準 5" xfId="2" xr:uid="{E97A4BF0-40DB-AF48-A8E8-421CBA33E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98310030259021"/>
          <c:y val="0.11135758639021501"/>
          <c:w val="0.67182125028549899"/>
          <c:h val="0.73740016199474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3e'!$C$50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3e'!$K$51:$K$58</c:f>
                <c:numCache>
                  <c:formatCode>General</c:formatCode>
                  <c:ptCount val="8"/>
                  <c:pt idx="0">
                    <c:v>2.1631330158925634E-2</c:v>
                  </c:pt>
                  <c:pt idx="1">
                    <c:v>2.1632562903589961E-2</c:v>
                  </c:pt>
                  <c:pt idx="2">
                    <c:v>5.5669660598131046E-3</c:v>
                  </c:pt>
                  <c:pt idx="3">
                    <c:v>1.7370696909194877E-2</c:v>
                  </c:pt>
                  <c:pt idx="4">
                    <c:v>9.0451337438671505E-3</c:v>
                  </c:pt>
                  <c:pt idx="5">
                    <c:v>1.2430115758824523E-2</c:v>
                  </c:pt>
                  <c:pt idx="6">
                    <c:v>1.5592020751368633E-3</c:v>
                  </c:pt>
                  <c:pt idx="7">
                    <c:v>1.618984592610784E-3</c:v>
                  </c:pt>
                </c:numCache>
              </c:numRef>
            </c:plus>
            <c:minus>
              <c:numRef>
                <c:f>'Fig. 3e'!$K$51:$K$58</c:f>
                <c:numCache>
                  <c:formatCode>General</c:formatCode>
                  <c:ptCount val="8"/>
                  <c:pt idx="0">
                    <c:v>2.1631330158925634E-2</c:v>
                  </c:pt>
                  <c:pt idx="1">
                    <c:v>2.1632562903589961E-2</c:v>
                  </c:pt>
                  <c:pt idx="2">
                    <c:v>5.5669660598131046E-3</c:v>
                  </c:pt>
                  <c:pt idx="3">
                    <c:v>1.7370696909194877E-2</c:v>
                  </c:pt>
                  <c:pt idx="4">
                    <c:v>9.0451337438671505E-3</c:v>
                  </c:pt>
                  <c:pt idx="5">
                    <c:v>1.2430115758824523E-2</c:v>
                  </c:pt>
                  <c:pt idx="6">
                    <c:v>1.5592020751368633E-3</c:v>
                  </c:pt>
                  <c:pt idx="7">
                    <c:v>1.618984592610784E-3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3e'!$C$51:$C$58</c:f>
              <c:numCache>
                <c:formatCode>General</c:formatCode>
                <c:ptCount val="8"/>
                <c:pt idx="0">
                  <c:v>1.3803333333333334</c:v>
                </c:pt>
                <c:pt idx="1">
                  <c:v>1.2580333333333333</c:v>
                </c:pt>
                <c:pt idx="2">
                  <c:v>1.1322333333333334</c:v>
                </c:pt>
                <c:pt idx="3">
                  <c:v>0.8938666666666667</c:v>
                </c:pt>
                <c:pt idx="4">
                  <c:v>0.61786666666666668</c:v>
                </c:pt>
                <c:pt idx="5">
                  <c:v>0.35473333333333334</c:v>
                </c:pt>
                <c:pt idx="6">
                  <c:v>0.18556666666666666</c:v>
                </c:pt>
                <c:pt idx="7">
                  <c:v>7.3633333333333342E-2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8C-465A-A442-CBD1C794D401}"/>
            </c:ext>
          </c:extLst>
        </c:ser>
        <c:ser>
          <c:idx val="1"/>
          <c:order val="1"/>
          <c:tx>
            <c:strRef>
              <c:f>'Fig. 3e'!$D$50</c:f>
              <c:strCache>
                <c:ptCount val="1"/>
                <c:pt idx="0">
                  <c:v>C191S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3e'!$L$51:$L$58</c:f>
                <c:numCache>
                  <c:formatCode>General</c:formatCode>
                  <c:ptCount val="8"/>
                  <c:pt idx="0">
                    <c:v>6.5574385243020094E-4</c:v>
                  </c:pt>
                  <c:pt idx="1">
                    <c:v>8.3266639978645039E-4</c:v>
                  </c:pt>
                  <c:pt idx="2">
                    <c:v>1.2170090842352477E-3</c:v>
                  </c:pt>
                  <c:pt idx="3">
                    <c:v>6.6583281184793717E-4</c:v>
                  </c:pt>
                  <c:pt idx="4">
                    <c:v>4.3588989435406765E-4</c:v>
                  </c:pt>
                  <c:pt idx="5">
                    <c:v>1.3333333333333369E-4</c:v>
                  </c:pt>
                  <c:pt idx="6">
                    <c:v>9.207484877955419E-4</c:v>
                  </c:pt>
                  <c:pt idx="7">
                    <c:v>5.7735026918962233E-5</c:v>
                  </c:pt>
                </c:numCache>
              </c:numRef>
            </c:plus>
            <c:minus>
              <c:numRef>
                <c:f>'Fig. 3e'!$L$51:$L$58</c:f>
                <c:numCache>
                  <c:formatCode>General</c:formatCode>
                  <c:ptCount val="8"/>
                  <c:pt idx="0">
                    <c:v>6.5574385243020094E-4</c:v>
                  </c:pt>
                  <c:pt idx="1">
                    <c:v>8.3266639978645039E-4</c:v>
                  </c:pt>
                  <c:pt idx="2">
                    <c:v>1.2170090842352477E-3</c:v>
                  </c:pt>
                  <c:pt idx="3">
                    <c:v>6.6583281184793717E-4</c:v>
                  </c:pt>
                  <c:pt idx="4">
                    <c:v>4.3588989435406765E-4</c:v>
                  </c:pt>
                  <c:pt idx="5">
                    <c:v>1.3333333333333369E-4</c:v>
                  </c:pt>
                  <c:pt idx="6">
                    <c:v>9.207484877955419E-4</c:v>
                  </c:pt>
                  <c:pt idx="7">
                    <c:v>5.7735026918962233E-5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3e'!$D$51:$D$58</c:f>
              <c:numCache>
                <c:formatCode>General</c:formatCode>
                <c:ptCount val="8"/>
                <c:pt idx="0">
                  <c:v>3.6799999999999999E-2</c:v>
                </c:pt>
                <c:pt idx="1">
                  <c:v>2.8899999999999999E-2</c:v>
                </c:pt>
                <c:pt idx="2">
                  <c:v>2.186666666666667E-2</c:v>
                </c:pt>
                <c:pt idx="3">
                  <c:v>1.6800000000000002E-2</c:v>
                </c:pt>
                <c:pt idx="4">
                  <c:v>1.3599999999999999E-2</c:v>
                </c:pt>
                <c:pt idx="5">
                  <c:v>1.2033333333333332E-2</c:v>
                </c:pt>
                <c:pt idx="6">
                  <c:v>1.3466666666666668E-2</c:v>
                </c:pt>
                <c:pt idx="7">
                  <c:v>1.1100000000000004E-2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8C-465A-A442-CBD1C794D401}"/>
            </c:ext>
          </c:extLst>
        </c:ser>
        <c:ser>
          <c:idx val="2"/>
          <c:order val="2"/>
          <c:tx>
            <c:strRef>
              <c:f>'Fig. 3e'!$E$50</c:f>
              <c:strCache>
                <c:ptCount val="1"/>
                <c:pt idx="0">
                  <c:v>D270A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3e'!$M$51:$M$58</c:f>
                <c:numCache>
                  <c:formatCode>General</c:formatCode>
                  <c:ptCount val="8"/>
                  <c:pt idx="0">
                    <c:v>1.8027756377319965E-3</c:v>
                  </c:pt>
                  <c:pt idx="1">
                    <c:v>2.210077927233428E-3</c:v>
                  </c:pt>
                  <c:pt idx="2">
                    <c:v>6.4377359719426587E-4</c:v>
                  </c:pt>
                  <c:pt idx="3">
                    <c:v>8.7432513657360173E-4</c:v>
                  </c:pt>
                  <c:pt idx="4">
                    <c:v>6.0644684662200976E-4</c:v>
                  </c:pt>
                  <c:pt idx="5">
                    <c:v>1.4529663145135784E-4</c:v>
                  </c:pt>
                  <c:pt idx="6">
                    <c:v>5.9254629448770571E-4</c:v>
                  </c:pt>
                  <c:pt idx="7">
                    <c:v>6.082762530298212E-4</c:v>
                  </c:pt>
                </c:numCache>
              </c:numRef>
            </c:plus>
            <c:minus>
              <c:numRef>
                <c:f>'Fig. 3e'!$M$51:$M$58</c:f>
                <c:numCache>
                  <c:formatCode>General</c:formatCode>
                  <c:ptCount val="8"/>
                  <c:pt idx="0">
                    <c:v>1.8027756377319965E-3</c:v>
                  </c:pt>
                  <c:pt idx="1">
                    <c:v>2.210077927233428E-3</c:v>
                  </c:pt>
                  <c:pt idx="2">
                    <c:v>6.4377359719426587E-4</c:v>
                  </c:pt>
                  <c:pt idx="3">
                    <c:v>8.7432513657360173E-4</c:v>
                  </c:pt>
                  <c:pt idx="4">
                    <c:v>6.0644684662200976E-4</c:v>
                  </c:pt>
                  <c:pt idx="5">
                    <c:v>1.4529663145135784E-4</c:v>
                  </c:pt>
                  <c:pt idx="6">
                    <c:v>5.9254629448770571E-4</c:v>
                  </c:pt>
                  <c:pt idx="7">
                    <c:v>6.082762530298212E-4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3e'!$E$51:$E$58</c:f>
              <c:numCache>
                <c:formatCode>General</c:formatCode>
                <c:ptCount val="8"/>
                <c:pt idx="0">
                  <c:v>0.21830000000000002</c:v>
                </c:pt>
                <c:pt idx="1">
                  <c:v>0.15233333333333335</c:v>
                </c:pt>
                <c:pt idx="2">
                  <c:v>9.2333333333333337E-2</c:v>
                </c:pt>
                <c:pt idx="3">
                  <c:v>5.4066666666666659E-2</c:v>
                </c:pt>
                <c:pt idx="4">
                  <c:v>3.4133333333333335E-2</c:v>
                </c:pt>
                <c:pt idx="5">
                  <c:v>2.5033333333333335E-2</c:v>
                </c:pt>
                <c:pt idx="6">
                  <c:v>2.1333333333333333E-2</c:v>
                </c:pt>
                <c:pt idx="7">
                  <c:v>1.9200000000000002E-2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8C-465A-A442-CBD1C794D401}"/>
            </c:ext>
          </c:extLst>
        </c:ser>
        <c:ser>
          <c:idx val="3"/>
          <c:order val="3"/>
          <c:tx>
            <c:strRef>
              <c:f>'Fig. 3e'!$F$50</c:f>
              <c:strCache>
                <c:ptCount val="1"/>
                <c:pt idx="0">
                  <c:v>D271A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3e'!$N$51:$N$58</c:f>
                <c:numCache>
                  <c:formatCode>General</c:formatCode>
                  <c:ptCount val="8"/>
                  <c:pt idx="0">
                    <c:v>2.602776295505334E-3</c:v>
                  </c:pt>
                  <c:pt idx="1">
                    <c:v>8.0069414329762389E-4</c:v>
                  </c:pt>
                  <c:pt idx="2">
                    <c:v>7.5129517797231529E-4</c:v>
                  </c:pt>
                  <c:pt idx="3">
                    <c:v>1.3131810402394804E-3</c:v>
                  </c:pt>
                  <c:pt idx="4">
                    <c:v>1.2732286169856218E-3</c:v>
                  </c:pt>
                  <c:pt idx="5">
                    <c:v>1.6424913326339877E-3</c:v>
                  </c:pt>
                  <c:pt idx="6">
                    <c:v>4.630814663149946E-4</c:v>
                  </c:pt>
                  <c:pt idx="7">
                    <c:v>5.6666666666667137E-4</c:v>
                  </c:pt>
                </c:numCache>
              </c:numRef>
            </c:plus>
            <c:minus>
              <c:numRef>
                <c:f>'Fig. 3e'!$N$51:$N$58</c:f>
                <c:numCache>
                  <c:formatCode>General</c:formatCode>
                  <c:ptCount val="8"/>
                  <c:pt idx="0">
                    <c:v>2.602776295505334E-3</c:v>
                  </c:pt>
                  <c:pt idx="1">
                    <c:v>8.0069414329762389E-4</c:v>
                  </c:pt>
                  <c:pt idx="2">
                    <c:v>7.5129517797231529E-4</c:v>
                  </c:pt>
                  <c:pt idx="3">
                    <c:v>1.3131810402394804E-3</c:v>
                  </c:pt>
                  <c:pt idx="4">
                    <c:v>1.2732286169856218E-3</c:v>
                  </c:pt>
                  <c:pt idx="5">
                    <c:v>1.6424913326339877E-3</c:v>
                  </c:pt>
                  <c:pt idx="6">
                    <c:v>4.630814663149946E-4</c:v>
                  </c:pt>
                  <c:pt idx="7">
                    <c:v>5.6666666666667137E-4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3e'!$F$51:$F$58</c:f>
              <c:numCache>
                <c:formatCode>General</c:formatCode>
                <c:ptCount val="8"/>
                <c:pt idx="0">
                  <c:v>8.7233333333333329E-2</c:v>
                </c:pt>
                <c:pt idx="1">
                  <c:v>8.5066666666666665E-2</c:v>
                </c:pt>
                <c:pt idx="2">
                  <c:v>8.3833333333333329E-2</c:v>
                </c:pt>
                <c:pt idx="3">
                  <c:v>7.8966666666666671E-2</c:v>
                </c:pt>
                <c:pt idx="4">
                  <c:v>7.8766666666666665E-2</c:v>
                </c:pt>
                <c:pt idx="5">
                  <c:v>7.6766666666666664E-2</c:v>
                </c:pt>
                <c:pt idx="6">
                  <c:v>7.2066666666666668E-2</c:v>
                </c:pt>
                <c:pt idx="7">
                  <c:v>7.0766666666666658E-2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8C-465A-A442-CBD1C794D401}"/>
            </c:ext>
          </c:extLst>
        </c:ser>
        <c:ser>
          <c:idx val="4"/>
          <c:order val="4"/>
          <c:tx>
            <c:strRef>
              <c:f>'Fig. 3e'!$G$50</c:f>
              <c:strCache>
                <c:ptCount val="1"/>
                <c:pt idx="0">
                  <c:v>D311A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3e'!$O$51:$O$58</c:f>
                <c:numCache>
                  <c:formatCode>General</c:formatCode>
                  <c:ptCount val="8"/>
                  <c:pt idx="0">
                    <c:v>5.0167497224575313E-3</c:v>
                  </c:pt>
                  <c:pt idx="1">
                    <c:v>5.0194067821252106E-3</c:v>
                  </c:pt>
                  <c:pt idx="2">
                    <c:v>2.2980668204190991E-3</c:v>
                  </c:pt>
                  <c:pt idx="3">
                    <c:v>4.1866188956934869E-3</c:v>
                  </c:pt>
                  <c:pt idx="4">
                    <c:v>1.3370780746754403E-3</c:v>
                  </c:pt>
                  <c:pt idx="5">
                    <c:v>1.225198396632609E-3</c:v>
                  </c:pt>
                  <c:pt idx="6">
                    <c:v>1.5409232441768277E-3</c:v>
                  </c:pt>
                  <c:pt idx="7">
                    <c:v>1.3453624047073686E-3</c:v>
                  </c:pt>
                </c:numCache>
              </c:numRef>
            </c:plus>
            <c:minus>
              <c:numRef>
                <c:f>'Fig. 3e'!$O$51:$O$58</c:f>
                <c:numCache>
                  <c:formatCode>General</c:formatCode>
                  <c:ptCount val="8"/>
                  <c:pt idx="0">
                    <c:v>5.0167497224575313E-3</c:v>
                  </c:pt>
                  <c:pt idx="1">
                    <c:v>5.0194067821252106E-3</c:v>
                  </c:pt>
                  <c:pt idx="2">
                    <c:v>2.2980668204190991E-3</c:v>
                  </c:pt>
                  <c:pt idx="3">
                    <c:v>4.1866188956934869E-3</c:v>
                  </c:pt>
                  <c:pt idx="4">
                    <c:v>1.3370780746754403E-3</c:v>
                  </c:pt>
                  <c:pt idx="5">
                    <c:v>1.225198396632609E-3</c:v>
                  </c:pt>
                  <c:pt idx="6">
                    <c:v>1.5409232441768277E-3</c:v>
                  </c:pt>
                  <c:pt idx="7">
                    <c:v>1.3453624047073686E-3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3e'!$G$51:$G$58</c:f>
              <c:numCache>
                <c:formatCode>General</c:formatCode>
                <c:ptCount val="8"/>
                <c:pt idx="0">
                  <c:v>0.32686666666666664</c:v>
                </c:pt>
                <c:pt idx="1">
                  <c:v>0.25616666666666665</c:v>
                </c:pt>
                <c:pt idx="2">
                  <c:v>0.17683333333333331</c:v>
                </c:pt>
                <c:pt idx="3">
                  <c:v>0.12003333333333333</c:v>
                </c:pt>
                <c:pt idx="4">
                  <c:v>8.426666666666667E-2</c:v>
                </c:pt>
                <c:pt idx="5">
                  <c:v>6.533333333333334E-2</c:v>
                </c:pt>
                <c:pt idx="6">
                  <c:v>5.2066666666666671E-2</c:v>
                </c:pt>
                <c:pt idx="7">
                  <c:v>4.36E-2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8C-465A-A442-CBD1C794D401}"/>
            </c:ext>
          </c:extLst>
        </c:ser>
        <c:ser>
          <c:idx val="5"/>
          <c:order val="5"/>
          <c:tx>
            <c:strRef>
              <c:f>'Fig. 3e'!$H$50</c:f>
              <c:strCache>
                <c:ptCount val="1"/>
                <c:pt idx="0">
                  <c:v>N312A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x"/>
            <c:size val="2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3e'!$P$51:$P$58</c:f>
                <c:numCache>
                  <c:formatCode>General</c:formatCode>
                  <c:ptCount val="8"/>
                  <c:pt idx="0">
                    <c:v>1.1463083863719534E-2</c:v>
                  </c:pt>
                  <c:pt idx="1">
                    <c:v>4.4222920150829622E-3</c:v>
                  </c:pt>
                  <c:pt idx="2">
                    <c:v>6.2505166453128719E-3</c:v>
                  </c:pt>
                  <c:pt idx="3">
                    <c:v>2.1565307788204641E-3</c:v>
                  </c:pt>
                  <c:pt idx="4">
                    <c:v>2.4540782383616028E-3</c:v>
                  </c:pt>
                  <c:pt idx="5">
                    <c:v>1.0008329864001659E-3</c:v>
                  </c:pt>
                  <c:pt idx="6">
                    <c:v>2.0336236131595236E-3</c:v>
                  </c:pt>
                  <c:pt idx="7">
                    <c:v>9.83192080250176E-4</c:v>
                  </c:pt>
                </c:numCache>
              </c:numRef>
            </c:plus>
            <c:minus>
              <c:numRef>
                <c:f>'Fig. 3e'!$P$51:$P$58</c:f>
                <c:numCache>
                  <c:formatCode>General</c:formatCode>
                  <c:ptCount val="8"/>
                  <c:pt idx="0">
                    <c:v>1.1463083863719534E-2</c:v>
                  </c:pt>
                  <c:pt idx="1">
                    <c:v>4.4222920150829622E-3</c:v>
                  </c:pt>
                  <c:pt idx="2">
                    <c:v>6.2505166453128719E-3</c:v>
                  </c:pt>
                  <c:pt idx="3">
                    <c:v>2.1565307788204641E-3</c:v>
                  </c:pt>
                  <c:pt idx="4">
                    <c:v>2.4540782383616028E-3</c:v>
                  </c:pt>
                  <c:pt idx="5">
                    <c:v>1.0008329864001659E-3</c:v>
                  </c:pt>
                  <c:pt idx="6">
                    <c:v>2.0336236131595236E-3</c:v>
                  </c:pt>
                  <c:pt idx="7">
                    <c:v>9.83192080250176E-4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3e'!$H$51:$H$58</c:f>
              <c:numCache>
                <c:formatCode>General</c:formatCode>
                <c:ptCount val="8"/>
                <c:pt idx="0">
                  <c:v>1.0263749999999998</c:v>
                </c:pt>
                <c:pt idx="1">
                  <c:v>0.84199999999999997</c:v>
                </c:pt>
                <c:pt idx="2">
                  <c:v>0.58237500000000009</c:v>
                </c:pt>
                <c:pt idx="3">
                  <c:v>0.33127499999999999</c:v>
                </c:pt>
                <c:pt idx="4">
                  <c:v>0.17344999999999999</c:v>
                </c:pt>
                <c:pt idx="5">
                  <c:v>0.10829999999999999</c:v>
                </c:pt>
                <c:pt idx="6">
                  <c:v>8.0525000000000013E-2</c:v>
                </c:pt>
                <c:pt idx="7">
                  <c:v>6.4899999999999999E-2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8C-465A-A442-CBD1C794D401}"/>
            </c:ext>
          </c:extLst>
        </c:ser>
        <c:ser>
          <c:idx val="6"/>
          <c:order val="6"/>
          <c:tx>
            <c:strRef>
              <c:f>'Fig. 3e'!$I$50</c:f>
              <c:strCache>
                <c:ptCount val="1"/>
                <c:pt idx="0">
                  <c:v>D334A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x"/>
            <c:size val="2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3e'!$Q$51:$Q$58</c:f>
                <c:numCache>
                  <c:formatCode>General</c:formatCode>
                  <c:ptCount val="8"/>
                  <c:pt idx="0">
                    <c:v>1.3691035185275369E-3</c:v>
                  </c:pt>
                  <c:pt idx="1">
                    <c:v>3.8974350539810227E-3</c:v>
                  </c:pt>
                  <c:pt idx="2">
                    <c:v>6.7121779873103296E-3</c:v>
                  </c:pt>
                  <c:pt idx="3">
                    <c:v>3.4990474894367103E-3</c:v>
                  </c:pt>
                  <c:pt idx="4">
                    <c:v>2.3125262761269903E-3</c:v>
                  </c:pt>
                  <c:pt idx="5">
                    <c:v>3.4961884007206176E-3</c:v>
                  </c:pt>
                  <c:pt idx="6">
                    <c:v>1.4678025904202761E-3</c:v>
                  </c:pt>
                  <c:pt idx="7">
                    <c:v>2.2929844695893076E-3</c:v>
                  </c:pt>
                </c:numCache>
              </c:numRef>
            </c:plus>
            <c:minus>
              <c:numRef>
                <c:f>'Fig. 3e'!$Q$51:$Q$58</c:f>
                <c:numCache>
                  <c:formatCode>General</c:formatCode>
                  <c:ptCount val="8"/>
                  <c:pt idx="0">
                    <c:v>1.3691035185275369E-3</c:v>
                  </c:pt>
                  <c:pt idx="1">
                    <c:v>3.8974350539810227E-3</c:v>
                  </c:pt>
                  <c:pt idx="2">
                    <c:v>6.7121779873103296E-3</c:v>
                  </c:pt>
                  <c:pt idx="3">
                    <c:v>3.4990474894367103E-3</c:v>
                  </c:pt>
                  <c:pt idx="4">
                    <c:v>2.3125262761269903E-3</c:v>
                  </c:pt>
                  <c:pt idx="5">
                    <c:v>3.4961884007206176E-3</c:v>
                  </c:pt>
                  <c:pt idx="6">
                    <c:v>1.4678025904202761E-3</c:v>
                  </c:pt>
                  <c:pt idx="7">
                    <c:v>2.2929844695893076E-3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3e'!$B$51:$B$58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</c:numCache>
            </c:numRef>
          </c:xVal>
          <c:yVal>
            <c:numRef>
              <c:f>'Fig. 3e'!$I$51:$I$58</c:f>
              <c:numCache>
                <c:formatCode>General</c:formatCode>
                <c:ptCount val="8"/>
                <c:pt idx="0">
                  <c:v>0.32853333333333334</c:v>
                </c:pt>
                <c:pt idx="1">
                  <c:v>0.22370000000000001</c:v>
                </c:pt>
                <c:pt idx="2">
                  <c:v>0.16349999999999998</c:v>
                </c:pt>
                <c:pt idx="3">
                  <c:v>0.1241</c:v>
                </c:pt>
                <c:pt idx="4">
                  <c:v>0.10983333333333334</c:v>
                </c:pt>
                <c:pt idx="5">
                  <c:v>9.8799999999999999E-2</c:v>
                </c:pt>
                <c:pt idx="6">
                  <c:v>9.686666666666667E-2</c:v>
                </c:pt>
                <c:pt idx="7">
                  <c:v>0.11503333333333333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8C-465A-A442-CBD1C794D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585568"/>
        <c:axId val="872588480"/>
      </c:scatterChart>
      <c:valAx>
        <c:axId val="872585568"/>
        <c:scaling>
          <c:logBase val="2"/>
          <c:orientation val="minMax"/>
          <c:max val="5"/>
          <c:min val="3.125E-2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588480"/>
        <c:crossesAt val="3.0000000000000006E-2"/>
        <c:crossBetween val="midCat"/>
      </c:valAx>
      <c:valAx>
        <c:axId val="872588480"/>
        <c:scaling>
          <c:orientation val="minMax"/>
          <c:min val="0"/>
        </c:scaling>
        <c:delete val="0"/>
        <c:axPos val="l"/>
        <c:numFmt formatCode="0.00_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585568"/>
        <c:crossesAt val="3.125E-2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242186940119125"/>
          <c:y val="9.5374736572634081E-2"/>
          <c:w val="9.2574655263451933E-2"/>
          <c:h val="0.83845734059378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S8b'!$C$39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S8b'!$I$40:$I$46</c:f>
                <c:numCache>
                  <c:formatCode>General</c:formatCode>
                  <c:ptCount val="7"/>
                  <c:pt idx="0">
                    <c:v>1.5944103751683383E-2</c:v>
                  </c:pt>
                  <c:pt idx="1">
                    <c:v>1.1536945484447387E-2</c:v>
                  </c:pt>
                  <c:pt idx="2">
                    <c:v>2.0251200238778654E-3</c:v>
                  </c:pt>
                  <c:pt idx="3">
                    <c:v>5.9279938521485621E-3</c:v>
                  </c:pt>
                  <c:pt idx="4">
                    <c:v>2.0851325564044529E-3</c:v>
                  </c:pt>
                  <c:pt idx="5">
                    <c:v>1.3420548092798301E-3</c:v>
                  </c:pt>
                  <c:pt idx="6">
                    <c:v>2.3567868899084707E-3</c:v>
                  </c:pt>
                </c:numCache>
              </c:numRef>
            </c:plus>
            <c:minus>
              <c:numRef>
                <c:f>'Fig. S8b'!$I$40:$I$46</c:f>
                <c:numCache>
                  <c:formatCode>General</c:formatCode>
                  <c:ptCount val="7"/>
                  <c:pt idx="0">
                    <c:v>1.5944103751683383E-2</c:v>
                  </c:pt>
                  <c:pt idx="1">
                    <c:v>1.1536945484447387E-2</c:v>
                  </c:pt>
                  <c:pt idx="2">
                    <c:v>2.0251200238778654E-3</c:v>
                  </c:pt>
                  <c:pt idx="3">
                    <c:v>5.9279938521485621E-3</c:v>
                  </c:pt>
                  <c:pt idx="4">
                    <c:v>2.0851325564044529E-3</c:v>
                  </c:pt>
                  <c:pt idx="5">
                    <c:v>1.3420548092798301E-3</c:v>
                  </c:pt>
                  <c:pt idx="6">
                    <c:v>2.3567868899084707E-3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S8b'!$C$40:$C$46</c:f>
              <c:numCache>
                <c:formatCode>0.0000</c:formatCode>
                <c:ptCount val="7"/>
                <c:pt idx="0">
                  <c:v>0.3261</c:v>
                </c:pt>
                <c:pt idx="1">
                  <c:v>0.19706666666666667</c:v>
                </c:pt>
                <c:pt idx="2">
                  <c:v>0.1147</c:v>
                </c:pt>
                <c:pt idx="3">
                  <c:v>7.9466666666666658E-2</c:v>
                </c:pt>
                <c:pt idx="4">
                  <c:v>0.06</c:v>
                </c:pt>
                <c:pt idx="5">
                  <c:v>5.7166666666666657E-2</c:v>
                </c:pt>
                <c:pt idx="6">
                  <c:v>4.8866666666666669E-2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A2-4545-898B-9C3B689566C7}"/>
            </c:ext>
          </c:extLst>
        </c:ser>
        <c:ser>
          <c:idx val="1"/>
          <c:order val="1"/>
          <c:tx>
            <c:strRef>
              <c:f>'Fig. S8b'!$D$39</c:f>
              <c:strCache>
                <c:ptCount val="1"/>
                <c:pt idx="0">
                  <c:v>D50A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S8b'!$J$40:$J$46</c:f>
                <c:numCache>
                  <c:formatCode>General</c:formatCode>
                  <c:ptCount val="7"/>
                  <c:pt idx="0">
                    <c:v>1.1393321630577173E-2</c:v>
                  </c:pt>
                  <c:pt idx="1">
                    <c:v>7.7950839208653366E-3</c:v>
                  </c:pt>
                  <c:pt idx="2">
                    <c:v>1.1215069227507183E-3</c:v>
                  </c:pt>
                  <c:pt idx="3">
                    <c:v>4.7056703383613341E-3</c:v>
                  </c:pt>
                  <c:pt idx="4">
                    <c:v>2.1858128414340173E-4</c:v>
                  </c:pt>
                  <c:pt idx="5">
                    <c:v>1.1695203195232551E-3</c:v>
                  </c:pt>
                  <c:pt idx="6">
                    <c:v>1.6424913326339898E-3</c:v>
                  </c:pt>
                </c:numCache>
              </c:numRef>
            </c:plus>
            <c:minus>
              <c:numRef>
                <c:f>'Fig. S8b'!$J$40:$J$46</c:f>
                <c:numCache>
                  <c:formatCode>General</c:formatCode>
                  <c:ptCount val="7"/>
                  <c:pt idx="0">
                    <c:v>1.1393321630577173E-2</c:v>
                  </c:pt>
                  <c:pt idx="1">
                    <c:v>7.7950839208653366E-3</c:v>
                  </c:pt>
                  <c:pt idx="2">
                    <c:v>1.1215069227507183E-3</c:v>
                  </c:pt>
                  <c:pt idx="3">
                    <c:v>4.7056703383613341E-3</c:v>
                  </c:pt>
                  <c:pt idx="4">
                    <c:v>2.1858128414340173E-4</c:v>
                  </c:pt>
                  <c:pt idx="5">
                    <c:v>1.1695203195232551E-3</c:v>
                  </c:pt>
                  <c:pt idx="6">
                    <c:v>1.6424913326339898E-3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S8b'!$D$40:$D$46</c:f>
              <c:numCache>
                <c:formatCode>0.0000</c:formatCode>
                <c:ptCount val="7"/>
                <c:pt idx="0">
                  <c:v>0.28886666666666672</c:v>
                </c:pt>
                <c:pt idx="1">
                  <c:v>0.13103333333333333</c:v>
                </c:pt>
                <c:pt idx="2">
                  <c:v>7.9300000000000009E-2</c:v>
                </c:pt>
                <c:pt idx="3">
                  <c:v>4.8533333333333331E-2</c:v>
                </c:pt>
                <c:pt idx="4">
                  <c:v>4.02E-2</c:v>
                </c:pt>
                <c:pt idx="5">
                  <c:v>3.2600000000000018E-2</c:v>
                </c:pt>
                <c:pt idx="6">
                  <c:v>2.9866666666666663E-2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A2-4545-898B-9C3B689566C7}"/>
            </c:ext>
          </c:extLst>
        </c:ser>
        <c:ser>
          <c:idx val="2"/>
          <c:order val="2"/>
          <c:tx>
            <c:strRef>
              <c:f>'Fig. S8b'!$E$39</c:f>
              <c:strCache>
                <c:ptCount val="1"/>
                <c:pt idx="0">
                  <c:v>D51A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S8b'!$K$40:$K$46</c:f>
                <c:numCache>
                  <c:formatCode>General</c:formatCode>
                  <c:ptCount val="7"/>
                  <c:pt idx="0">
                    <c:v>2.4579960220562764E-2</c:v>
                  </c:pt>
                  <c:pt idx="1">
                    <c:v>4.3643759895061578E-3</c:v>
                  </c:pt>
                  <c:pt idx="2">
                    <c:v>7.0059498523278967E-3</c:v>
                  </c:pt>
                  <c:pt idx="3">
                    <c:v>2.7006172134038829E-3</c:v>
                  </c:pt>
                  <c:pt idx="4">
                    <c:v>1.9425069712444617E-3</c:v>
                  </c:pt>
                  <c:pt idx="5">
                    <c:v>8.7368949480541211E-4</c:v>
                  </c:pt>
                  <c:pt idx="6">
                    <c:v>9.9999999999999395E-5</c:v>
                  </c:pt>
                </c:numCache>
              </c:numRef>
            </c:plus>
            <c:minus>
              <c:numRef>
                <c:f>'Fig. S8b'!$K$40:$K$46</c:f>
                <c:numCache>
                  <c:formatCode>General</c:formatCode>
                  <c:ptCount val="7"/>
                  <c:pt idx="0">
                    <c:v>2.4579960220562764E-2</c:v>
                  </c:pt>
                  <c:pt idx="1">
                    <c:v>4.3643759895061578E-3</c:v>
                  </c:pt>
                  <c:pt idx="2">
                    <c:v>7.0059498523278967E-3</c:v>
                  </c:pt>
                  <c:pt idx="3">
                    <c:v>2.7006172134038829E-3</c:v>
                  </c:pt>
                  <c:pt idx="4">
                    <c:v>1.9425069712444617E-3</c:v>
                  </c:pt>
                  <c:pt idx="5">
                    <c:v>8.7368949480541211E-4</c:v>
                  </c:pt>
                  <c:pt idx="6">
                    <c:v>9.9999999999999395E-5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S8b'!$E$40:$E$46</c:f>
              <c:numCache>
                <c:formatCode>0.0000</c:formatCode>
                <c:ptCount val="7"/>
                <c:pt idx="0">
                  <c:v>0.28220000000000006</c:v>
                </c:pt>
                <c:pt idx="1">
                  <c:v>0.13656666666666667</c:v>
                </c:pt>
                <c:pt idx="2">
                  <c:v>7.4833333333333335E-2</c:v>
                </c:pt>
                <c:pt idx="3">
                  <c:v>5.3933333333333319E-2</c:v>
                </c:pt>
                <c:pt idx="4">
                  <c:v>4.1933333333333336E-2</c:v>
                </c:pt>
                <c:pt idx="5">
                  <c:v>3.6333333333333329E-2</c:v>
                </c:pt>
                <c:pt idx="6">
                  <c:v>3.2333333333333339E-2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A2-4545-898B-9C3B68956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</a:t>
                </a:r>
                <a:r>
                  <a:rPr lang="en-GB"/>
                  <a:t> </a:t>
                </a:r>
                <a:r>
                  <a:rPr lang="en-US"/>
                  <a:t>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OD</a:t>
                </a:r>
                <a:r>
                  <a:rPr lang="en-US"/>
                  <a:t> (450 nm - 650 nm)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E-2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S8c'!$C$39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S8c'!$I$40:$I$46</c:f>
                <c:numCache>
                  <c:formatCode>General</c:formatCode>
                  <c:ptCount val="7"/>
                  <c:pt idx="0">
                    <c:v>1.0653168542738836E-2</c:v>
                  </c:pt>
                  <c:pt idx="1">
                    <c:v>5.4870554742755748E-3</c:v>
                  </c:pt>
                  <c:pt idx="2">
                    <c:v>6.5333333333333354E-3</c:v>
                  </c:pt>
                  <c:pt idx="3">
                    <c:v>4.8952357791360087E-3</c:v>
                  </c:pt>
                  <c:pt idx="4">
                    <c:v>9.2962955585066884E-3</c:v>
                  </c:pt>
                  <c:pt idx="5">
                    <c:v>3.3005050118630808E-3</c:v>
                  </c:pt>
                  <c:pt idx="6">
                    <c:v>7.3607819632910713E-3</c:v>
                  </c:pt>
                </c:numCache>
              </c:numRef>
            </c:plus>
            <c:minus>
              <c:numRef>
                <c:f>'Fig. S8c'!$I$40:$I$46</c:f>
                <c:numCache>
                  <c:formatCode>General</c:formatCode>
                  <c:ptCount val="7"/>
                  <c:pt idx="0">
                    <c:v>1.0653168542738836E-2</c:v>
                  </c:pt>
                  <c:pt idx="1">
                    <c:v>5.4870554742755748E-3</c:v>
                  </c:pt>
                  <c:pt idx="2">
                    <c:v>6.5333333333333354E-3</c:v>
                  </c:pt>
                  <c:pt idx="3">
                    <c:v>4.8952357791360087E-3</c:v>
                  </c:pt>
                  <c:pt idx="4">
                    <c:v>9.2962955585066884E-3</c:v>
                  </c:pt>
                  <c:pt idx="5">
                    <c:v>3.3005050118630808E-3</c:v>
                  </c:pt>
                  <c:pt idx="6">
                    <c:v>7.3607819632910713E-3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S8c'!$C$40:$C$46</c:f>
              <c:numCache>
                <c:formatCode>0.0000</c:formatCode>
                <c:ptCount val="7"/>
                <c:pt idx="0">
                  <c:v>0.48723333333333324</c:v>
                </c:pt>
                <c:pt idx="1">
                  <c:v>0.29416666666666669</c:v>
                </c:pt>
                <c:pt idx="2">
                  <c:v>0.17849999999999999</c:v>
                </c:pt>
                <c:pt idx="3">
                  <c:v>0.12633333333333333</c:v>
                </c:pt>
                <c:pt idx="4">
                  <c:v>0.11376666666666665</c:v>
                </c:pt>
                <c:pt idx="5">
                  <c:v>0.10163333333333333</c:v>
                </c:pt>
                <c:pt idx="6">
                  <c:v>0.11200000000000002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6F-AA4D-9D36-218DDC90C765}"/>
            </c:ext>
          </c:extLst>
        </c:ser>
        <c:ser>
          <c:idx val="1"/>
          <c:order val="1"/>
          <c:tx>
            <c:strRef>
              <c:f>'Fig. S8c'!$D$39</c:f>
              <c:strCache>
                <c:ptCount val="1"/>
                <c:pt idx="0">
                  <c:v>D50A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S8c'!$J$40:$J$46</c:f>
                <c:numCache>
                  <c:formatCode>General</c:formatCode>
                  <c:ptCount val="7"/>
                  <c:pt idx="0">
                    <c:v>1.1951894317545573E-2</c:v>
                  </c:pt>
                  <c:pt idx="1">
                    <c:v>4.5425152112507534E-3</c:v>
                  </c:pt>
                  <c:pt idx="2">
                    <c:v>7.3326514834524733E-3</c:v>
                  </c:pt>
                  <c:pt idx="3">
                    <c:v>9.6521154848734358E-3</c:v>
                  </c:pt>
                  <c:pt idx="4">
                    <c:v>4.3670483293766224E-3</c:v>
                  </c:pt>
                  <c:pt idx="5">
                    <c:v>1.3781670597008347E-2</c:v>
                  </c:pt>
                  <c:pt idx="6">
                    <c:v>6.5707263254867372E-3</c:v>
                  </c:pt>
                </c:numCache>
              </c:numRef>
            </c:plus>
            <c:minus>
              <c:numRef>
                <c:f>'Fig. S8c'!$J$40:$J$46</c:f>
                <c:numCache>
                  <c:formatCode>General</c:formatCode>
                  <c:ptCount val="7"/>
                  <c:pt idx="0">
                    <c:v>1.1951894317545573E-2</c:v>
                  </c:pt>
                  <c:pt idx="1">
                    <c:v>4.5425152112507534E-3</c:v>
                  </c:pt>
                  <c:pt idx="2">
                    <c:v>7.3326514834524733E-3</c:v>
                  </c:pt>
                  <c:pt idx="3">
                    <c:v>9.6521154848734358E-3</c:v>
                  </c:pt>
                  <c:pt idx="4">
                    <c:v>4.3670483293766224E-3</c:v>
                  </c:pt>
                  <c:pt idx="5">
                    <c:v>1.3781670597008347E-2</c:v>
                  </c:pt>
                  <c:pt idx="6">
                    <c:v>6.5707263254867372E-3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S8c'!$D$40:$D$46</c:f>
              <c:numCache>
                <c:formatCode>0.0000</c:formatCode>
                <c:ptCount val="7"/>
                <c:pt idx="0">
                  <c:v>0.40160000000000007</c:v>
                </c:pt>
                <c:pt idx="1">
                  <c:v>0.25180000000000002</c:v>
                </c:pt>
                <c:pt idx="2">
                  <c:v>0.15899999999999997</c:v>
                </c:pt>
                <c:pt idx="3">
                  <c:v>0.12313333333333337</c:v>
                </c:pt>
                <c:pt idx="4">
                  <c:v>0.11136666666666667</c:v>
                </c:pt>
                <c:pt idx="5">
                  <c:v>0.1033</c:v>
                </c:pt>
                <c:pt idx="6">
                  <c:v>8.2166666666666666E-2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6F-AA4D-9D36-218DDC90C765}"/>
            </c:ext>
          </c:extLst>
        </c:ser>
        <c:ser>
          <c:idx val="2"/>
          <c:order val="2"/>
          <c:tx>
            <c:strRef>
              <c:f>'Fig. S8c'!$E$39</c:f>
              <c:strCache>
                <c:ptCount val="1"/>
                <c:pt idx="0">
                  <c:v>D51A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S8c'!$K$40:$K$46</c:f>
                <c:numCache>
                  <c:formatCode>General</c:formatCode>
                  <c:ptCount val="7"/>
                  <c:pt idx="0">
                    <c:v>2.7212395051601845E-2</c:v>
                  </c:pt>
                  <c:pt idx="1">
                    <c:v>1.0825330377303872E-2</c:v>
                  </c:pt>
                  <c:pt idx="2">
                    <c:v>2.836860549582541E-3</c:v>
                  </c:pt>
                  <c:pt idx="3">
                    <c:v>9.3823119633583713E-3</c:v>
                  </c:pt>
                  <c:pt idx="4">
                    <c:v>7.6070873386453047E-3</c:v>
                  </c:pt>
                  <c:pt idx="5">
                    <c:v>8.6587143002488116E-3</c:v>
                  </c:pt>
                  <c:pt idx="6">
                    <c:v>2.0647840887931339E-3</c:v>
                  </c:pt>
                </c:numCache>
              </c:numRef>
            </c:plus>
            <c:minus>
              <c:numRef>
                <c:f>'Fig. S8c'!$K$40:$K$46</c:f>
                <c:numCache>
                  <c:formatCode>General</c:formatCode>
                  <c:ptCount val="7"/>
                  <c:pt idx="0">
                    <c:v>2.7212395051601845E-2</c:v>
                  </c:pt>
                  <c:pt idx="1">
                    <c:v>1.0825330377303872E-2</c:v>
                  </c:pt>
                  <c:pt idx="2">
                    <c:v>2.836860549582541E-3</c:v>
                  </c:pt>
                  <c:pt idx="3">
                    <c:v>9.3823119633583713E-3</c:v>
                  </c:pt>
                  <c:pt idx="4">
                    <c:v>7.6070873386453047E-3</c:v>
                  </c:pt>
                  <c:pt idx="5">
                    <c:v>8.6587143002488116E-3</c:v>
                  </c:pt>
                  <c:pt idx="6">
                    <c:v>2.0647840887931339E-3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S8c'!$E$40:$E$46</c:f>
              <c:numCache>
                <c:formatCode>0.0000</c:formatCode>
                <c:ptCount val="7"/>
                <c:pt idx="0">
                  <c:v>0.40129999999999999</c:v>
                </c:pt>
                <c:pt idx="1">
                  <c:v>0.23209999999999997</c:v>
                </c:pt>
                <c:pt idx="2">
                  <c:v>0.1593</c:v>
                </c:pt>
                <c:pt idx="3">
                  <c:v>0.11386666666666664</c:v>
                </c:pt>
                <c:pt idx="4">
                  <c:v>0.11176666666666665</c:v>
                </c:pt>
                <c:pt idx="5">
                  <c:v>0.11013333333333333</c:v>
                </c:pt>
                <c:pt idx="6">
                  <c:v>0.12483333333333332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6F-AA4D-9D36-218DDC90C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OD (450 nm</a:t>
                </a:r>
                <a:r>
                  <a:rPr lang="en-US" baseline="0"/>
                  <a:t> - 650 nm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4a'!$C$39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4a'!$I$40:$I$46</c:f>
                <c:numCache>
                  <c:formatCode>General</c:formatCode>
                  <c:ptCount val="7"/>
                  <c:pt idx="0">
                    <c:v>0.11963285966285039</c:v>
                  </c:pt>
                  <c:pt idx="1">
                    <c:v>6.9982672458576659E-2</c:v>
                  </c:pt>
                  <c:pt idx="2">
                    <c:v>3.4342846578452532E-2</c:v>
                  </c:pt>
                  <c:pt idx="3">
                    <c:v>3.4026966430236623E-2</c:v>
                  </c:pt>
                  <c:pt idx="4">
                    <c:v>1.3418022705798836E-2</c:v>
                  </c:pt>
                  <c:pt idx="5">
                    <c:v>9.6709760509360154E-3</c:v>
                  </c:pt>
                  <c:pt idx="6">
                    <c:v>8.7678072768762605E-3</c:v>
                  </c:pt>
                </c:numCache>
              </c:numRef>
            </c:plus>
            <c:minus>
              <c:numRef>
                <c:f>'Fig. 4a'!$I$40:$I$46</c:f>
                <c:numCache>
                  <c:formatCode>General</c:formatCode>
                  <c:ptCount val="7"/>
                  <c:pt idx="0">
                    <c:v>0.11963285966285039</c:v>
                  </c:pt>
                  <c:pt idx="1">
                    <c:v>6.9982672458576659E-2</c:v>
                  </c:pt>
                  <c:pt idx="2">
                    <c:v>3.4342846578452532E-2</c:v>
                  </c:pt>
                  <c:pt idx="3">
                    <c:v>3.4026966430236623E-2</c:v>
                  </c:pt>
                  <c:pt idx="4">
                    <c:v>1.3418022705798836E-2</c:v>
                  </c:pt>
                  <c:pt idx="5">
                    <c:v>9.6709760509360154E-3</c:v>
                  </c:pt>
                  <c:pt idx="6">
                    <c:v>8.7678072768762605E-3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4a'!$C$40:$C$46</c:f>
              <c:numCache>
                <c:formatCode>0.0000</c:formatCode>
                <c:ptCount val="7"/>
                <c:pt idx="0">
                  <c:v>0.83319999999999983</c:v>
                </c:pt>
                <c:pt idx="1">
                  <c:v>0.50600000000000001</c:v>
                </c:pt>
                <c:pt idx="2">
                  <c:v>0.28249999999999997</c:v>
                </c:pt>
                <c:pt idx="3">
                  <c:v>0.20813333333333331</c:v>
                </c:pt>
                <c:pt idx="4">
                  <c:v>0.16186666666666663</c:v>
                </c:pt>
                <c:pt idx="5">
                  <c:v>0.12933333333333333</c:v>
                </c:pt>
                <c:pt idx="6">
                  <c:v>0.13669999999999996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35-024A-90CC-4014B6808D2A}"/>
            </c:ext>
          </c:extLst>
        </c:ser>
        <c:ser>
          <c:idx val="1"/>
          <c:order val="1"/>
          <c:tx>
            <c:strRef>
              <c:f>'Fig. 4a'!$D$39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4a'!$J$40:$J$46</c:f>
                <c:numCache>
                  <c:formatCode>General</c:formatCode>
                  <c:ptCount val="7"/>
                  <c:pt idx="0">
                    <c:v>8.751444325240167E-3</c:v>
                  </c:pt>
                  <c:pt idx="1">
                    <c:v>7.8231139011975866E-3</c:v>
                  </c:pt>
                  <c:pt idx="2">
                    <c:v>1.3970723356759704E-2</c:v>
                  </c:pt>
                  <c:pt idx="3">
                    <c:v>1.0911207286292588E-2</c:v>
                  </c:pt>
                  <c:pt idx="4">
                    <c:v>5.469003565550125E-3</c:v>
                  </c:pt>
                  <c:pt idx="5">
                    <c:v>2.4758836806279879E-3</c:v>
                  </c:pt>
                  <c:pt idx="6">
                    <c:v>3.365181190433057E-3</c:v>
                  </c:pt>
                </c:numCache>
              </c:numRef>
            </c:plus>
            <c:minus>
              <c:numRef>
                <c:f>'Fig. 4a'!$J$40:$J$46</c:f>
                <c:numCache>
                  <c:formatCode>General</c:formatCode>
                  <c:ptCount val="7"/>
                  <c:pt idx="0">
                    <c:v>8.751444325240167E-3</c:v>
                  </c:pt>
                  <c:pt idx="1">
                    <c:v>7.8231139011975866E-3</c:v>
                  </c:pt>
                  <c:pt idx="2">
                    <c:v>1.3970723356759704E-2</c:v>
                  </c:pt>
                  <c:pt idx="3">
                    <c:v>1.0911207286292588E-2</c:v>
                  </c:pt>
                  <c:pt idx="4">
                    <c:v>5.469003565550125E-3</c:v>
                  </c:pt>
                  <c:pt idx="5">
                    <c:v>2.4758836806279879E-3</c:v>
                  </c:pt>
                  <c:pt idx="6">
                    <c:v>3.365181190433057E-3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4a'!$D$40:$D$46</c:f>
              <c:numCache>
                <c:formatCode>0.0000</c:formatCode>
                <c:ptCount val="7"/>
                <c:pt idx="0">
                  <c:v>0.37339999999999984</c:v>
                </c:pt>
                <c:pt idx="1">
                  <c:v>0.18123333333333333</c:v>
                </c:pt>
                <c:pt idx="2">
                  <c:v>0.10009999999999997</c:v>
                </c:pt>
                <c:pt idx="3">
                  <c:v>7.0933333333333293E-2</c:v>
                </c:pt>
                <c:pt idx="4">
                  <c:v>4.6466666666666656E-2</c:v>
                </c:pt>
                <c:pt idx="5">
                  <c:v>3.9566666666666639E-2</c:v>
                </c:pt>
                <c:pt idx="6">
                  <c:v>3.9999999999999952E-2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35-024A-90CC-4014B6808D2A}"/>
            </c:ext>
          </c:extLst>
        </c:ser>
        <c:ser>
          <c:idx val="2"/>
          <c:order val="2"/>
          <c:tx>
            <c:strRef>
              <c:f>'Fig. 4a'!$E$39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4a'!$K$40:$K$46</c:f>
                <c:numCache>
                  <c:formatCode>General</c:formatCode>
                  <c:ptCount val="7"/>
                  <c:pt idx="0">
                    <c:v>1.4363069928736601E-2</c:v>
                  </c:pt>
                  <c:pt idx="1">
                    <c:v>6.841783393238929E-3</c:v>
                  </c:pt>
                  <c:pt idx="2">
                    <c:v>5.491306260303138E-3</c:v>
                  </c:pt>
                  <c:pt idx="3">
                    <c:v>3.7313983080519966E-3</c:v>
                  </c:pt>
                  <c:pt idx="4">
                    <c:v>7.1337227308047165E-3</c:v>
                  </c:pt>
                  <c:pt idx="5">
                    <c:v>1.1323917657379496E-2</c:v>
                  </c:pt>
                  <c:pt idx="6">
                    <c:v>8.6826135338259683E-3</c:v>
                  </c:pt>
                </c:numCache>
              </c:numRef>
            </c:plus>
            <c:minus>
              <c:numRef>
                <c:f>'Fig. 4a'!$K$40:$K$46</c:f>
                <c:numCache>
                  <c:formatCode>General</c:formatCode>
                  <c:ptCount val="7"/>
                  <c:pt idx="0">
                    <c:v>1.4363069928736601E-2</c:v>
                  </c:pt>
                  <c:pt idx="1">
                    <c:v>6.841783393238929E-3</c:v>
                  </c:pt>
                  <c:pt idx="2">
                    <c:v>5.491306260303138E-3</c:v>
                  </c:pt>
                  <c:pt idx="3">
                    <c:v>3.7313983080519966E-3</c:v>
                  </c:pt>
                  <c:pt idx="4">
                    <c:v>7.1337227308047165E-3</c:v>
                  </c:pt>
                  <c:pt idx="5">
                    <c:v>1.1323917657379496E-2</c:v>
                  </c:pt>
                  <c:pt idx="6">
                    <c:v>8.6826135338259683E-3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4a'!$E$40:$E$46</c:f>
              <c:numCache>
                <c:formatCode>0.0000</c:formatCode>
                <c:ptCount val="7"/>
                <c:pt idx="0">
                  <c:v>0.13803333333333331</c:v>
                </c:pt>
                <c:pt idx="1">
                  <c:v>0.11216666666666664</c:v>
                </c:pt>
                <c:pt idx="2">
                  <c:v>9.3833333333333324E-2</c:v>
                </c:pt>
                <c:pt idx="3">
                  <c:v>8.8866666666666594E-2</c:v>
                </c:pt>
                <c:pt idx="4">
                  <c:v>9.2666666666666619E-2</c:v>
                </c:pt>
                <c:pt idx="5">
                  <c:v>8.3999999999999964E-2</c:v>
                </c:pt>
                <c:pt idx="6">
                  <c:v>7.099999999999998E-2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35-024A-90CC-4014B6808D2A}"/>
            </c:ext>
          </c:extLst>
        </c:ser>
        <c:ser>
          <c:idx val="3"/>
          <c:order val="3"/>
          <c:tx>
            <c:strRef>
              <c:f>'Fig. 4a'!$F$39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4a'!$L$40:$L$46</c:f>
                <c:numCache>
                  <c:formatCode>General</c:formatCode>
                  <c:ptCount val="7"/>
                  <c:pt idx="0">
                    <c:v>4.6095311885025487E-3</c:v>
                  </c:pt>
                  <c:pt idx="1">
                    <c:v>2.1302060411560555E-3</c:v>
                  </c:pt>
                  <c:pt idx="2">
                    <c:v>2.8478061731796451E-3</c:v>
                  </c:pt>
                  <c:pt idx="3">
                    <c:v>5.1750469670439813E-3</c:v>
                  </c:pt>
                  <c:pt idx="4">
                    <c:v>9.1347930706964361E-4</c:v>
                  </c:pt>
                  <c:pt idx="5">
                    <c:v>3.6662120930343197E-3</c:v>
                  </c:pt>
                  <c:pt idx="6">
                    <c:v>3.0140412147886104E-3</c:v>
                  </c:pt>
                </c:numCache>
              </c:numRef>
            </c:plus>
            <c:minus>
              <c:numRef>
                <c:f>'Fig. 4a'!$L$40:$L$46</c:f>
                <c:numCache>
                  <c:formatCode>General</c:formatCode>
                  <c:ptCount val="7"/>
                  <c:pt idx="0">
                    <c:v>4.6095311885025487E-3</c:v>
                  </c:pt>
                  <c:pt idx="1">
                    <c:v>2.1302060411560555E-3</c:v>
                  </c:pt>
                  <c:pt idx="2">
                    <c:v>2.8478061731796451E-3</c:v>
                  </c:pt>
                  <c:pt idx="3">
                    <c:v>5.1750469670439813E-3</c:v>
                  </c:pt>
                  <c:pt idx="4">
                    <c:v>9.1347930706964361E-4</c:v>
                  </c:pt>
                  <c:pt idx="5">
                    <c:v>3.6662120930343197E-3</c:v>
                  </c:pt>
                  <c:pt idx="6">
                    <c:v>3.0140412147886104E-3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4a'!$F$40:$F$46</c:f>
              <c:numCache>
                <c:formatCode>0.0000</c:formatCode>
                <c:ptCount val="7"/>
                <c:pt idx="0">
                  <c:v>0.12299999999999997</c:v>
                </c:pt>
                <c:pt idx="1">
                  <c:v>9.3499999999999944E-2</c:v>
                </c:pt>
                <c:pt idx="2">
                  <c:v>8.4066666666666651E-2</c:v>
                </c:pt>
                <c:pt idx="3">
                  <c:v>8.7599999999999928E-2</c:v>
                </c:pt>
                <c:pt idx="4">
                  <c:v>8.0899999999999972E-2</c:v>
                </c:pt>
                <c:pt idx="5">
                  <c:v>8.3033333333333292E-2</c:v>
                </c:pt>
                <c:pt idx="6">
                  <c:v>7.9933333333333301E-2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35-024A-90CC-4014B6808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  <c:majorUnit val="0.2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4b'!$C$39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4b'!$I$40:$I$46</c:f>
                <c:numCache>
                  <c:formatCode>General</c:formatCode>
                  <c:ptCount val="7"/>
                  <c:pt idx="0">
                    <c:v>4.2756416022757407E-3</c:v>
                  </c:pt>
                  <c:pt idx="1">
                    <c:v>1.0190900080191375E-2</c:v>
                  </c:pt>
                  <c:pt idx="2">
                    <c:v>7.4081786635522822E-3</c:v>
                  </c:pt>
                  <c:pt idx="3">
                    <c:v>3.2743107841362771E-3</c:v>
                  </c:pt>
                  <c:pt idx="4">
                    <c:v>1.4933184523068122E-3</c:v>
                  </c:pt>
                  <c:pt idx="5">
                    <c:v>3.1879983270593679E-3</c:v>
                  </c:pt>
                  <c:pt idx="6">
                    <c:v>1.4742229591663987E-3</c:v>
                  </c:pt>
                </c:numCache>
              </c:numRef>
            </c:plus>
            <c:minus>
              <c:numRef>
                <c:f>'Fig. 4b'!$I$40:$I$46</c:f>
                <c:numCache>
                  <c:formatCode>General</c:formatCode>
                  <c:ptCount val="7"/>
                  <c:pt idx="0">
                    <c:v>4.2756416022757407E-3</c:v>
                  </c:pt>
                  <c:pt idx="1">
                    <c:v>1.0190900080191375E-2</c:v>
                  </c:pt>
                  <c:pt idx="2">
                    <c:v>7.4081786635522822E-3</c:v>
                  </c:pt>
                  <c:pt idx="3">
                    <c:v>3.2743107841362771E-3</c:v>
                  </c:pt>
                  <c:pt idx="4">
                    <c:v>1.4933184523068122E-3</c:v>
                  </c:pt>
                  <c:pt idx="5">
                    <c:v>3.1879983270593679E-3</c:v>
                  </c:pt>
                  <c:pt idx="6">
                    <c:v>1.4742229591663987E-3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4b'!$C$40:$C$46</c:f>
              <c:numCache>
                <c:formatCode>0.0000</c:formatCode>
                <c:ptCount val="7"/>
                <c:pt idx="0">
                  <c:v>0.30890000000000001</c:v>
                </c:pt>
                <c:pt idx="1">
                  <c:v>0.17243333333333336</c:v>
                </c:pt>
                <c:pt idx="2">
                  <c:v>8.6599999999999996E-2</c:v>
                </c:pt>
                <c:pt idx="3">
                  <c:v>5.3200000000000011E-2</c:v>
                </c:pt>
                <c:pt idx="4">
                  <c:v>4.0066666666666667E-2</c:v>
                </c:pt>
                <c:pt idx="5">
                  <c:v>3.4166666666666679E-2</c:v>
                </c:pt>
                <c:pt idx="6">
                  <c:v>2.9466666666666676E-2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05-C840-AF9A-45159B61E5D9}"/>
            </c:ext>
          </c:extLst>
        </c:ser>
        <c:ser>
          <c:idx val="1"/>
          <c:order val="1"/>
          <c:tx>
            <c:strRef>
              <c:f>'Fig. 4b'!$D$39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4b'!$J$40:$J$46</c:f>
                <c:numCache>
                  <c:formatCode>General</c:formatCode>
                  <c:ptCount val="7"/>
                  <c:pt idx="0">
                    <c:v>2.5671536334582211E-2</c:v>
                  </c:pt>
                  <c:pt idx="1">
                    <c:v>2.1633307652784046E-3</c:v>
                  </c:pt>
                  <c:pt idx="2">
                    <c:v>4.3333333333333375E-4</c:v>
                  </c:pt>
                  <c:pt idx="3">
                    <c:v>4.6608296829355684E-3</c:v>
                  </c:pt>
                  <c:pt idx="4">
                    <c:v>4.7386120799707138E-3</c:v>
                  </c:pt>
                  <c:pt idx="5">
                    <c:v>4.5921430484881006E-3</c:v>
                  </c:pt>
                  <c:pt idx="6">
                    <c:v>2.6295331229030851E-3</c:v>
                  </c:pt>
                </c:numCache>
              </c:numRef>
            </c:plus>
            <c:minus>
              <c:numRef>
                <c:f>'Fig. 4b'!$J$40:$J$46</c:f>
                <c:numCache>
                  <c:formatCode>General</c:formatCode>
                  <c:ptCount val="7"/>
                  <c:pt idx="0">
                    <c:v>2.5671536334582211E-2</c:v>
                  </c:pt>
                  <c:pt idx="1">
                    <c:v>2.1633307652784046E-3</c:v>
                  </c:pt>
                  <c:pt idx="2">
                    <c:v>4.3333333333333375E-4</c:v>
                  </c:pt>
                  <c:pt idx="3">
                    <c:v>4.6608296829355684E-3</c:v>
                  </c:pt>
                  <c:pt idx="4">
                    <c:v>4.7386120799707138E-3</c:v>
                  </c:pt>
                  <c:pt idx="5">
                    <c:v>4.5921430484881006E-3</c:v>
                  </c:pt>
                  <c:pt idx="6">
                    <c:v>2.6295331229030851E-3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4b'!$D$40:$D$46</c:f>
              <c:numCache>
                <c:formatCode>0.0000</c:formatCode>
                <c:ptCount val="7"/>
                <c:pt idx="0">
                  <c:v>0.24173333333333336</c:v>
                </c:pt>
                <c:pt idx="1">
                  <c:v>0.11046666666666669</c:v>
                </c:pt>
                <c:pt idx="2">
                  <c:v>4.7633333333333333E-2</c:v>
                </c:pt>
                <c:pt idx="3">
                  <c:v>3.8666666666666662E-2</c:v>
                </c:pt>
                <c:pt idx="4">
                  <c:v>2.9000000000000005E-2</c:v>
                </c:pt>
                <c:pt idx="5">
                  <c:v>2.4533333333333344E-2</c:v>
                </c:pt>
                <c:pt idx="6">
                  <c:v>2.1999999999999999E-2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05-C840-AF9A-45159B61E5D9}"/>
            </c:ext>
          </c:extLst>
        </c:ser>
        <c:ser>
          <c:idx val="2"/>
          <c:order val="2"/>
          <c:tx>
            <c:strRef>
              <c:f>'Fig. 4b'!$E$39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4b'!$K$40:$K$46</c:f>
                <c:numCache>
                  <c:formatCode>General</c:formatCode>
                  <c:ptCount val="7"/>
                  <c:pt idx="0">
                    <c:v>1.9999999999999882E-4</c:v>
                  </c:pt>
                  <c:pt idx="1">
                    <c:v>5.6862407030773391E-4</c:v>
                  </c:pt>
                  <c:pt idx="2">
                    <c:v>2.0851325564044559E-3</c:v>
                  </c:pt>
                  <c:pt idx="3">
                    <c:v>6.3114534335955074E-3</c:v>
                  </c:pt>
                  <c:pt idx="4">
                    <c:v>1.8448125469362267E-3</c:v>
                  </c:pt>
                  <c:pt idx="5">
                    <c:v>2.5300417212194577E-3</c:v>
                  </c:pt>
                  <c:pt idx="6">
                    <c:v>6.6583281184793826E-4</c:v>
                  </c:pt>
                </c:numCache>
              </c:numRef>
            </c:plus>
            <c:minus>
              <c:numRef>
                <c:f>'Fig. 4b'!$K$40:$K$46</c:f>
                <c:numCache>
                  <c:formatCode>General</c:formatCode>
                  <c:ptCount val="7"/>
                  <c:pt idx="0">
                    <c:v>1.9999999999999882E-4</c:v>
                  </c:pt>
                  <c:pt idx="1">
                    <c:v>5.6862407030773391E-4</c:v>
                  </c:pt>
                  <c:pt idx="2">
                    <c:v>2.0851325564044559E-3</c:v>
                  </c:pt>
                  <c:pt idx="3">
                    <c:v>6.3114534335955074E-3</c:v>
                  </c:pt>
                  <c:pt idx="4">
                    <c:v>1.8448125469362267E-3</c:v>
                  </c:pt>
                  <c:pt idx="5">
                    <c:v>2.5300417212194577E-3</c:v>
                  </c:pt>
                  <c:pt idx="6">
                    <c:v>6.6583281184793826E-4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4b'!$E$40:$E$46</c:f>
              <c:numCache>
                <c:formatCode>0.0000</c:formatCode>
                <c:ptCount val="7"/>
                <c:pt idx="0">
                  <c:v>2.9166666666666674E-2</c:v>
                </c:pt>
                <c:pt idx="1">
                  <c:v>2.3166666666666669E-2</c:v>
                </c:pt>
                <c:pt idx="2">
                  <c:v>2.35E-2</c:v>
                </c:pt>
                <c:pt idx="3">
                  <c:v>2.7133333333333343E-2</c:v>
                </c:pt>
                <c:pt idx="4">
                  <c:v>1.9466666666666667E-2</c:v>
                </c:pt>
                <c:pt idx="5">
                  <c:v>2.0499999999999997E-2</c:v>
                </c:pt>
                <c:pt idx="6">
                  <c:v>1.7066666666666674E-2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05-C840-AF9A-45159B61E5D9}"/>
            </c:ext>
          </c:extLst>
        </c:ser>
        <c:ser>
          <c:idx val="3"/>
          <c:order val="3"/>
          <c:tx>
            <c:strRef>
              <c:f>'Fig. 4b'!$F$39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4b'!$L$40:$L$46</c:f>
                <c:numCache>
                  <c:formatCode>General</c:formatCode>
                  <c:ptCount val="7"/>
                  <c:pt idx="0">
                    <c:v>3.7825623296619724E-3</c:v>
                  </c:pt>
                  <c:pt idx="1">
                    <c:v>2.6666666666666505E-4</c:v>
                  </c:pt>
                  <c:pt idx="2">
                    <c:v>2.185812841433994E-4</c:v>
                  </c:pt>
                  <c:pt idx="3">
                    <c:v>1.7704362299852676E-3</c:v>
                  </c:pt>
                  <c:pt idx="4">
                    <c:v>1.2467736139510066E-3</c:v>
                  </c:pt>
                  <c:pt idx="5">
                    <c:v>4.1186567389542962E-3</c:v>
                  </c:pt>
                  <c:pt idx="6">
                    <c:v>1.1519018090869474E-2</c:v>
                  </c:pt>
                </c:numCache>
              </c:numRef>
            </c:plus>
            <c:minus>
              <c:numRef>
                <c:f>'Fig. 4b'!$L$40:$L$46</c:f>
                <c:numCache>
                  <c:formatCode>General</c:formatCode>
                  <c:ptCount val="7"/>
                  <c:pt idx="0">
                    <c:v>3.7825623296619724E-3</c:v>
                  </c:pt>
                  <c:pt idx="1">
                    <c:v>2.6666666666666505E-4</c:v>
                  </c:pt>
                  <c:pt idx="2">
                    <c:v>2.185812841433994E-4</c:v>
                  </c:pt>
                  <c:pt idx="3">
                    <c:v>1.7704362299852676E-3</c:v>
                  </c:pt>
                  <c:pt idx="4">
                    <c:v>1.2467736139510066E-3</c:v>
                  </c:pt>
                  <c:pt idx="5">
                    <c:v>4.1186567389542962E-3</c:v>
                  </c:pt>
                  <c:pt idx="6">
                    <c:v>1.1519018090869474E-2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4b'!$B$40:$B$46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4b'!$F$40:$F$46</c:f>
              <c:numCache>
                <c:formatCode>0.0000</c:formatCode>
                <c:ptCount val="7"/>
                <c:pt idx="0">
                  <c:v>3.3933333333333336E-2</c:v>
                </c:pt>
                <c:pt idx="1">
                  <c:v>2.5899999999999999E-2</c:v>
                </c:pt>
                <c:pt idx="2">
                  <c:v>2.0499999999999997E-2</c:v>
                </c:pt>
                <c:pt idx="3">
                  <c:v>2.1833333333333337E-2</c:v>
                </c:pt>
                <c:pt idx="4">
                  <c:v>1.9033333333333347E-2</c:v>
                </c:pt>
                <c:pt idx="5">
                  <c:v>2.1166666666666667E-2</c:v>
                </c:pt>
                <c:pt idx="6">
                  <c:v>2.9833333333333344E-2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05-C840-AF9A-45159B61E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4c'!$C$39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4c'!$I$40:$I$46</c:f>
                <c:numCache>
                  <c:formatCode>General</c:formatCode>
                  <c:ptCount val="7"/>
                  <c:pt idx="0">
                    <c:v>4.2084716148898145E-2</c:v>
                  </c:pt>
                  <c:pt idx="1">
                    <c:v>5.4336400731410679E-3</c:v>
                  </c:pt>
                  <c:pt idx="2">
                    <c:v>5.1141416136478296E-3</c:v>
                  </c:pt>
                  <c:pt idx="3">
                    <c:v>5.6862407030772904E-4</c:v>
                  </c:pt>
                  <c:pt idx="4">
                    <c:v>1.3333333333333348E-3</c:v>
                  </c:pt>
                  <c:pt idx="5">
                    <c:v>1.2875471943885285E-3</c:v>
                  </c:pt>
                  <c:pt idx="6">
                    <c:v>8.129165598838143E-3</c:v>
                  </c:pt>
                </c:numCache>
              </c:numRef>
            </c:plus>
            <c:minus>
              <c:numRef>
                <c:f>'Fig. 4c'!$I$40:$I$46</c:f>
                <c:numCache>
                  <c:formatCode>General</c:formatCode>
                  <c:ptCount val="7"/>
                  <c:pt idx="0">
                    <c:v>4.2084716148898145E-2</c:v>
                  </c:pt>
                  <c:pt idx="1">
                    <c:v>5.4336400731410679E-3</c:v>
                  </c:pt>
                  <c:pt idx="2">
                    <c:v>5.1141416136478296E-3</c:v>
                  </c:pt>
                  <c:pt idx="3">
                    <c:v>5.6862407030772904E-4</c:v>
                  </c:pt>
                  <c:pt idx="4">
                    <c:v>1.3333333333333348E-3</c:v>
                  </c:pt>
                  <c:pt idx="5">
                    <c:v>1.2875471943885285E-3</c:v>
                  </c:pt>
                  <c:pt idx="6">
                    <c:v>8.129165598838143E-3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4c'!$C$40:$C$46</c:f>
              <c:numCache>
                <c:formatCode>0.0000</c:formatCode>
                <c:ptCount val="7"/>
                <c:pt idx="0">
                  <c:v>0.4304</c:v>
                </c:pt>
                <c:pt idx="1">
                  <c:v>0.18066666666666667</c:v>
                </c:pt>
                <c:pt idx="2">
                  <c:v>9.926666666666667E-2</c:v>
                </c:pt>
                <c:pt idx="3">
                  <c:v>6.3099999999999989E-2</c:v>
                </c:pt>
                <c:pt idx="4">
                  <c:v>5.5833333333333339E-2</c:v>
                </c:pt>
                <c:pt idx="5">
                  <c:v>5.5766666666666666E-2</c:v>
                </c:pt>
                <c:pt idx="6">
                  <c:v>5.9900000000000002E-2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CF-164A-A26D-8D9DDEFB8B99}"/>
            </c:ext>
          </c:extLst>
        </c:ser>
        <c:ser>
          <c:idx val="1"/>
          <c:order val="1"/>
          <c:tx>
            <c:strRef>
              <c:f>'Fig. 4c'!$D$39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4c'!$J$40:$J$46</c:f>
                <c:numCache>
                  <c:formatCode>General</c:formatCode>
                  <c:ptCount val="7"/>
                  <c:pt idx="0">
                    <c:v>3.2743107841362771E-3</c:v>
                  </c:pt>
                  <c:pt idx="1">
                    <c:v>6.02771377334169E-4</c:v>
                  </c:pt>
                  <c:pt idx="2">
                    <c:v>9.1712109947983888E-4</c:v>
                  </c:pt>
                  <c:pt idx="3">
                    <c:v>5.729746940310732E-3</c:v>
                  </c:pt>
                  <c:pt idx="4">
                    <c:v>4.5938364504337203E-3</c:v>
                  </c:pt>
                  <c:pt idx="5">
                    <c:v>9.8375697089158054E-3</c:v>
                  </c:pt>
                  <c:pt idx="6">
                    <c:v>6.984108946585688E-4</c:v>
                  </c:pt>
                </c:numCache>
              </c:numRef>
            </c:plus>
            <c:minus>
              <c:numRef>
                <c:f>'Fig. 4c'!$J$40:$J$46</c:f>
                <c:numCache>
                  <c:formatCode>General</c:formatCode>
                  <c:ptCount val="7"/>
                  <c:pt idx="0">
                    <c:v>3.2743107841362771E-3</c:v>
                  </c:pt>
                  <c:pt idx="1">
                    <c:v>6.02771377334169E-4</c:v>
                  </c:pt>
                  <c:pt idx="2">
                    <c:v>9.1712109947983888E-4</c:v>
                  </c:pt>
                  <c:pt idx="3">
                    <c:v>5.729746940310732E-3</c:v>
                  </c:pt>
                  <c:pt idx="4">
                    <c:v>4.5938364504337203E-3</c:v>
                  </c:pt>
                  <c:pt idx="5">
                    <c:v>9.8375697089158054E-3</c:v>
                  </c:pt>
                  <c:pt idx="6">
                    <c:v>6.984108946585688E-4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4c'!$D$40:$D$46</c:f>
              <c:numCache>
                <c:formatCode>0.0000</c:formatCode>
                <c:ptCount val="7"/>
                <c:pt idx="0">
                  <c:v>0.18173333333333333</c:v>
                </c:pt>
                <c:pt idx="1">
                  <c:v>7.8199999999999992E-2</c:v>
                </c:pt>
                <c:pt idx="2">
                  <c:v>3.8666666666666669E-2</c:v>
                </c:pt>
                <c:pt idx="3">
                  <c:v>3.4200000000000008E-2</c:v>
                </c:pt>
                <c:pt idx="4">
                  <c:v>2.35E-2</c:v>
                </c:pt>
                <c:pt idx="5">
                  <c:v>2.8233333333333339E-2</c:v>
                </c:pt>
                <c:pt idx="6">
                  <c:v>1.9733333333333332E-2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CF-164A-A26D-8D9DDEFB8B99}"/>
            </c:ext>
          </c:extLst>
        </c:ser>
        <c:ser>
          <c:idx val="2"/>
          <c:order val="2"/>
          <c:tx>
            <c:strRef>
              <c:f>'Fig. 4c'!$E$39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4c'!$K$40:$K$46</c:f>
                <c:numCache>
                  <c:formatCode>General</c:formatCode>
                  <c:ptCount val="7"/>
                  <c:pt idx="0">
                    <c:v>4.176654695380558E-4</c:v>
                  </c:pt>
                  <c:pt idx="1">
                    <c:v>2.0341528403189828E-3</c:v>
                  </c:pt>
                  <c:pt idx="2">
                    <c:v>2.6085330062018456E-3</c:v>
                  </c:pt>
                  <c:pt idx="3">
                    <c:v>5.2387445485005835E-4</c:v>
                  </c:pt>
                  <c:pt idx="4">
                    <c:v>6.7887979626571286E-3</c:v>
                  </c:pt>
                  <c:pt idx="5">
                    <c:v>1.3868429375143122E-3</c:v>
                  </c:pt>
                  <c:pt idx="6">
                    <c:v>1.1172038508904499E-2</c:v>
                  </c:pt>
                </c:numCache>
              </c:numRef>
            </c:plus>
            <c:minus>
              <c:numRef>
                <c:f>'Fig. 4c'!$K$40:$K$46</c:f>
                <c:numCache>
                  <c:formatCode>General</c:formatCode>
                  <c:ptCount val="7"/>
                  <c:pt idx="0">
                    <c:v>4.176654695380558E-4</c:v>
                  </c:pt>
                  <c:pt idx="1">
                    <c:v>2.0341528403189828E-3</c:v>
                  </c:pt>
                  <c:pt idx="2">
                    <c:v>2.6085330062018456E-3</c:v>
                  </c:pt>
                  <c:pt idx="3">
                    <c:v>5.2387445485005835E-4</c:v>
                  </c:pt>
                  <c:pt idx="4">
                    <c:v>6.7887979626571286E-3</c:v>
                  </c:pt>
                  <c:pt idx="5">
                    <c:v>1.3868429375143122E-3</c:v>
                  </c:pt>
                  <c:pt idx="6">
                    <c:v>1.1172038508904499E-2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4c'!$E$40:$E$46</c:f>
              <c:numCache>
                <c:formatCode>0.0000</c:formatCode>
                <c:ptCount val="7"/>
                <c:pt idx="0">
                  <c:v>5.3666666666666661E-2</c:v>
                </c:pt>
                <c:pt idx="1">
                  <c:v>4.9633333333333328E-2</c:v>
                </c:pt>
                <c:pt idx="2">
                  <c:v>5.0266666666666675E-2</c:v>
                </c:pt>
                <c:pt idx="3">
                  <c:v>4.9733333333333345E-2</c:v>
                </c:pt>
                <c:pt idx="4">
                  <c:v>5.4933333333333327E-2</c:v>
                </c:pt>
                <c:pt idx="5">
                  <c:v>4.5099999999999994E-2</c:v>
                </c:pt>
                <c:pt idx="6">
                  <c:v>5.6966666666666659E-2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CF-164A-A26D-8D9DDEFB8B99}"/>
            </c:ext>
          </c:extLst>
        </c:ser>
        <c:ser>
          <c:idx val="3"/>
          <c:order val="3"/>
          <c:tx>
            <c:strRef>
              <c:f>'Fig. 4c'!$F$39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4c'!$L$40:$L$46</c:f>
                <c:numCache>
                  <c:formatCode>General</c:formatCode>
                  <c:ptCount val="7"/>
                  <c:pt idx="0">
                    <c:v>8.1445278152470304E-4</c:v>
                  </c:pt>
                  <c:pt idx="1">
                    <c:v>1.217009084235241E-3</c:v>
                  </c:pt>
                  <c:pt idx="2">
                    <c:v>4.7258156262525999E-4</c:v>
                  </c:pt>
                  <c:pt idx="3">
                    <c:v>8.8191710368820024E-5</c:v>
                  </c:pt>
                  <c:pt idx="4">
                    <c:v>1.4678025904202674E-3</c:v>
                  </c:pt>
                  <c:pt idx="5">
                    <c:v>8.9876458418085281E-4</c:v>
                  </c:pt>
                  <c:pt idx="6">
                    <c:v>4.0414518843273904E-4</c:v>
                  </c:pt>
                </c:numCache>
              </c:numRef>
            </c:plus>
            <c:minus>
              <c:numRef>
                <c:f>'Fig. 4c'!$L$40:$L$46</c:f>
                <c:numCache>
                  <c:formatCode>General</c:formatCode>
                  <c:ptCount val="7"/>
                  <c:pt idx="0">
                    <c:v>8.1445278152470304E-4</c:v>
                  </c:pt>
                  <c:pt idx="1">
                    <c:v>1.217009084235241E-3</c:v>
                  </c:pt>
                  <c:pt idx="2">
                    <c:v>4.7258156262525999E-4</c:v>
                  </c:pt>
                  <c:pt idx="3">
                    <c:v>8.8191710368820024E-5</c:v>
                  </c:pt>
                  <c:pt idx="4">
                    <c:v>1.4678025904202674E-3</c:v>
                  </c:pt>
                  <c:pt idx="5">
                    <c:v>8.9876458418085281E-4</c:v>
                  </c:pt>
                  <c:pt idx="6">
                    <c:v>4.0414518843273904E-4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4c'!$B$40:$B$46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4c'!$F$40:$F$46</c:f>
              <c:numCache>
                <c:formatCode>0.0000</c:formatCode>
                <c:ptCount val="7"/>
                <c:pt idx="0">
                  <c:v>4.3499999999999997E-2</c:v>
                </c:pt>
                <c:pt idx="1">
                  <c:v>4.3666666666666666E-2</c:v>
                </c:pt>
                <c:pt idx="2">
                  <c:v>3.7199999999999997E-2</c:v>
                </c:pt>
                <c:pt idx="3">
                  <c:v>4.2233333333333331E-2</c:v>
                </c:pt>
                <c:pt idx="4">
                  <c:v>4.303333333333334E-2</c:v>
                </c:pt>
                <c:pt idx="5">
                  <c:v>3.8633333333333339E-2</c:v>
                </c:pt>
                <c:pt idx="6">
                  <c:v>4.1600000000000005E-2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CF-164A-A26D-8D9DDEFB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4d'!$C$39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4d'!$I$40:$I$46</c:f>
                <c:numCache>
                  <c:formatCode>General</c:formatCode>
                  <c:ptCount val="7"/>
                  <c:pt idx="0">
                    <c:v>2.8311540638639453E-2</c:v>
                  </c:pt>
                  <c:pt idx="1">
                    <c:v>3.1390019645316149E-3</c:v>
                  </c:pt>
                  <c:pt idx="2">
                    <c:v>1.6596519046006069E-3</c:v>
                  </c:pt>
                  <c:pt idx="3">
                    <c:v>1.5452435981999095E-3</c:v>
                  </c:pt>
                  <c:pt idx="4">
                    <c:v>3.7166292972710372E-3</c:v>
                  </c:pt>
                  <c:pt idx="5">
                    <c:v>2.6457513110646316E-4</c:v>
                  </c:pt>
                  <c:pt idx="6">
                    <c:v>2.6839026311200956E-3</c:v>
                  </c:pt>
                </c:numCache>
              </c:numRef>
            </c:plus>
            <c:minus>
              <c:numRef>
                <c:f>'Fig. 4d'!$I$40:$I$46</c:f>
                <c:numCache>
                  <c:formatCode>General</c:formatCode>
                  <c:ptCount val="7"/>
                  <c:pt idx="0">
                    <c:v>2.8311540638639453E-2</c:v>
                  </c:pt>
                  <c:pt idx="1">
                    <c:v>3.1390019645316149E-3</c:v>
                  </c:pt>
                  <c:pt idx="2">
                    <c:v>1.6596519046006069E-3</c:v>
                  </c:pt>
                  <c:pt idx="3">
                    <c:v>1.5452435981999095E-3</c:v>
                  </c:pt>
                  <c:pt idx="4">
                    <c:v>3.7166292972710372E-3</c:v>
                  </c:pt>
                  <c:pt idx="5">
                    <c:v>2.6457513110646316E-4</c:v>
                  </c:pt>
                  <c:pt idx="6">
                    <c:v>2.6839026311200956E-3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4d'!$B$40:$B$46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4d'!$C$40:$C$46</c:f>
              <c:numCache>
                <c:formatCode>0.0000</c:formatCode>
                <c:ptCount val="7"/>
                <c:pt idx="0">
                  <c:v>0.33473333333333338</c:v>
                </c:pt>
                <c:pt idx="1">
                  <c:v>0.14693333333333333</c:v>
                </c:pt>
                <c:pt idx="2">
                  <c:v>8.1466666666666659E-2</c:v>
                </c:pt>
                <c:pt idx="3">
                  <c:v>5.926666666666669E-2</c:v>
                </c:pt>
                <c:pt idx="4">
                  <c:v>4.1533333333333339E-2</c:v>
                </c:pt>
                <c:pt idx="5">
                  <c:v>4.7433333333333355E-2</c:v>
                </c:pt>
                <c:pt idx="6">
                  <c:v>4.5933333333333326E-2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01-C443-97A1-7A981A5000F3}"/>
            </c:ext>
          </c:extLst>
        </c:ser>
        <c:ser>
          <c:idx val="1"/>
          <c:order val="1"/>
          <c:tx>
            <c:strRef>
              <c:f>'Fig. 4d'!$D$39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4d'!$J$40:$J$46</c:f>
                <c:numCache>
                  <c:formatCode>General</c:formatCode>
                  <c:ptCount val="7"/>
                  <c:pt idx="0">
                    <c:v>1.3051181300301265E-2</c:v>
                  </c:pt>
                  <c:pt idx="1">
                    <c:v>5.8907649003428356E-3</c:v>
                  </c:pt>
                  <c:pt idx="2">
                    <c:v>2.5405598683055012E-3</c:v>
                  </c:pt>
                  <c:pt idx="3">
                    <c:v>2.1079215671683132E-3</c:v>
                  </c:pt>
                  <c:pt idx="4">
                    <c:v>3.459768778401243E-3</c:v>
                  </c:pt>
                  <c:pt idx="5">
                    <c:v>2.4684678108764786E-3</c:v>
                  </c:pt>
                  <c:pt idx="6">
                    <c:v>4.4953061939958855E-3</c:v>
                  </c:pt>
                </c:numCache>
              </c:numRef>
            </c:plus>
            <c:minus>
              <c:numRef>
                <c:f>'Fig. 4d'!$J$40:$J$46</c:f>
                <c:numCache>
                  <c:formatCode>General</c:formatCode>
                  <c:ptCount val="7"/>
                  <c:pt idx="0">
                    <c:v>1.3051181300301265E-2</c:v>
                  </c:pt>
                  <c:pt idx="1">
                    <c:v>5.8907649003428356E-3</c:v>
                  </c:pt>
                  <c:pt idx="2">
                    <c:v>2.5405598683055012E-3</c:v>
                  </c:pt>
                  <c:pt idx="3">
                    <c:v>2.1079215671683132E-3</c:v>
                  </c:pt>
                  <c:pt idx="4">
                    <c:v>3.459768778401243E-3</c:v>
                  </c:pt>
                  <c:pt idx="5">
                    <c:v>2.4684678108764786E-3</c:v>
                  </c:pt>
                  <c:pt idx="6">
                    <c:v>4.4953061939958855E-3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4d'!$B$40:$B$46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4d'!$D$40:$D$46</c:f>
              <c:numCache>
                <c:formatCode>0.0000</c:formatCode>
                <c:ptCount val="7"/>
                <c:pt idx="0">
                  <c:v>0.13143333333333335</c:v>
                </c:pt>
                <c:pt idx="1">
                  <c:v>6.7966666666666675E-2</c:v>
                </c:pt>
                <c:pt idx="2">
                  <c:v>3.9966666666666678E-2</c:v>
                </c:pt>
                <c:pt idx="3">
                  <c:v>2.703333333333334E-2</c:v>
                </c:pt>
                <c:pt idx="4">
                  <c:v>1.3633333333333331E-2</c:v>
                </c:pt>
                <c:pt idx="5">
                  <c:v>1.4933333333333354E-2</c:v>
                </c:pt>
                <c:pt idx="6">
                  <c:v>1.5766666666666693E-2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01-C443-97A1-7A981A5000F3}"/>
            </c:ext>
          </c:extLst>
        </c:ser>
        <c:ser>
          <c:idx val="2"/>
          <c:order val="2"/>
          <c:tx>
            <c:strRef>
              <c:f>'Fig. 4d'!$E$39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4d'!$K$40:$K$46</c:f>
                <c:numCache>
                  <c:formatCode>General</c:formatCode>
                  <c:ptCount val="7"/>
                  <c:pt idx="0">
                    <c:v>3.9056938492980299E-3</c:v>
                  </c:pt>
                  <c:pt idx="1">
                    <c:v>3.5167851480830876E-3</c:v>
                  </c:pt>
                  <c:pt idx="2">
                    <c:v>3.7957578660628159E-3</c:v>
                  </c:pt>
                  <c:pt idx="3">
                    <c:v>2.7762884896526466E-3</c:v>
                  </c:pt>
                  <c:pt idx="4">
                    <c:v>8.3698533108080547E-3</c:v>
                  </c:pt>
                  <c:pt idx="5">
                    <c:v>5.5895736271502298E-3</c:v>
                  </c:pt>
                  <c:pt idx="6">
                    <c:v>1.9701127999290868E-2</c:v>
                  </c:pt>
                </c:numCache>
              </c:numRef>
            </c:plus>
            <c:minus>
              <c:numRef>
                <c:f>'Fig. 4d'!$K$40:$K$46</c:f>
                <c:numCache>
                  <c:formatCode>General</c:formatCode>
                  <c:ptCount val="7"/>
                  <c:pt idx="0">
                    <c:v>3.9056938492980299E-3</c:v>
                  </c:pt>
                  <c:pt idx="1">
                    <c:v>3.5167851480830876E-3</c:v>
                  </c:pt>
                  <c:pt idx="2">
                    <c:v>3.7957578660628159E-3</c:v>
                  </c:pt>
                  <c:pt idx="3">
                    <c:v>2.7762884896526466E-3</c:v>
                  </c:pt>
                  <c:pt idx="4">
                    <c:v>8.3698533108080547E-3</c:v>
                  </c:pt>
                  <c:pt idx="5">
                    <c:v>5.5895736271502298E-3</c:v>
                  </c:pt>
                  <c:pt idx="6">
                    <c:v>1.9701127999290868E-2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4d'!$B$40:$B$46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4d'!$E$40:$E$46</c:f>
              <c:numCache>
                <c:formatCode>0.0000</c:formatCode>
                <c:ptCount val="7"/>
                <c:pt idx="0">
                  <c:v>4.5166666666666688E-2</c:v>
                </c:pt>
                <c:pt idx="1">
                  <c:v>4.6266666666666678E-2</c:v>
                </c:pt>
                <c:pt idx="2">
                  <c:v>4.9600000000000005E-2</c:v>
                </c:pt>
                <c:pt idx="3">
                  <c:v>4.9199999999999994E-2</c:v>
                </c:pt>
                <c:pt idx="4">
                  <c:v>4.1166666666666657E-2</c:v>
                </c:pt>
                <c:pt idx="5">
                  <c:v>5.3833333333333344E-2</c:v>
                </c:pt>
                <c:pt idx="6">
                  <c:v>5.870000000000003E-2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01-C443-97A1-7A981A5000F3}"/>
            </c:ext>
          </c:extLst>
        </c:ser>
        <c:ser>
          <c:idx val="3"/>
          <c:order val="3"/>
          <c:tx>
            <c:strRef>
              <c:f>'Fig. 4d'!$F$39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4d'!$L$40:$L$46</c:f>
                <c:numCache>
                  <c:formatCode>General</c:formatCode>
                  <c:ptCount val="7"/>
                  <c:pt idx="0">
                    <c:v>2.1758778560490143E-3</c:v>
                  </c:pt>
                  <c:pt idx="1">
                    <c:v>4.9437952133063855E-3</c:v>
                  </c:pt>
                  <c:pt idx="2">
                    <c:v>1.72272394125634E-3</c:v>
                  </c:pt>
                  <c:pt idx="3">
                    <c:v>3.7257363179794573E-3</c:v>
                  </c:pt>
                  <c:pt idx="4">
                    <c:v>6.8020421770066822E-3</c:v>
                  </c:pt>
                  <c:pt idx="5">
                    <c:v>5.0551403980942482E-3</c:v>
                  </c:pt>
                  <c:pt idx="6">
                    <c:v>2.7495454169735012E-3</c:v>
                  </c:pt>
                </c:numCache>
              </c:numRef>
            </c:plus>
            <c:minus>
              <c:numRef>
                <c:f>'Fig. 4d'!$L$40:$L$46</c:f>
                <c:numCache>
                  <c:formatCode>General</c:formatCode>
                  <c:ptCount val="7"/>
                  <c:pt idx="0">
                    <c:v>2.1758778560490143E-3</c:v>
                  </c:pt>
                  <c:pt idx="1">
                    <c:v>4.9437952133063855E-3</c:v>
                  </c:pt>
                  <c:pt idx="2">
                    <c:v>1.72272394125634E-3</c:v>
                  </c:pt>
                  <c:pt idx="3">
                    <c:v>3.7257363179794573E-3</c:v>
                  </c:pt>
                  <c:pt idx="4">
                    <c:v>6.8020421770066822E-3</c:v>
                  </c:pt>
                  <c:pt idx="5">
                    <c:v>5.0551403980942482E-3</c:v>
                  </c:pt>
                  <c:pt idx="6">
                    <c:v>2.7495454169735012E-3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4d'!$B$40:$B$46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4d'!$F$40:$F$46</c:f>
              <c:numCache>
                <c:formatCode>0.0000</c:formatCode>
                <c:ptCount val="7"/>
                <c:pt idx="0">
                  <c:v>5.0766666666666682E-2</c:v>
                </c:pt>
                <c:pt idx="1">
                  <c:v>6.0200000000000004E-2</c:v>
                </c:pt>
                <c:pt idx="2">
                  <c:v>5.5266666666666658E-2</c:v>
                </c:pt>
                <c:pt idx="3">
                  <c:v>5.406666666666668E-2</c:v>
                </c:pt>
                <c:pt idx="4">
                  <c:v>3.8500000000000006E-2</c:v>
                </c:pt>
                <c:pt idx="5">
                  <c:v>5.6966666666666693E-2</c:v>
                </c:pt>
                <c:pt idx="6">
                  <c:v>5.8433333333333365E-2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01-C443-97A1-7A981A500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</a:t>
                </a:r>
                <a:r>
                  <a:rPr lang="en-GB" baseline="0"/>
                  <a:t> </a:t>
                </a:r>
                <a:r>
                  <a:rPr lang="en-US"/>
                  <a:t>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4e'!$C$39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4e'!$I$40:$I$46</c:f>
                <c:numCache>
                  <c:formatCode>General</c:formatCode>
                  <c:ptCount val="7"/>
                  <c:pt idx="0">
                    <c:v>3.8049368515711911E-2</c:v>
                  </c:pt>
                  <c:pt idx="1">
                    <c:v>8.5564790266401767E-3</c:v>
                  </c:pt>
                  <c:pt idx="2">
                    <c:v>5.020070827300261E-3</c:v>
                  </c:pt>
                  <c:pt idx="3">
                    <c:v>1.3306806946488401E-2</c:v>
                  </c:pt>
                  <c:pt idx="4">
                    <c:v>8.5609578903297727E-3</c:v>
                  </c:pt>
                  <c:pt idx="5">
                    <c:v>2.4062418831031973E-3</c:v>
                  </c:pt>
                  <c:pt idx="6">
                    <c:v>2.4269322199023209E-3</c:v>
                  </c:pt>
                </c:numCache>
              </c:numRef>
            </c:plus>
            <c:minus>
              <c:numRef>
                <c:f>'Fig. 4e'!$I$40:$I$46</c:f>
                <c:numCache>
                  <c:formatCode>General</c:formatCode>
                  <c:ptCount val="7"/>
                  <c:pt idx="0">
                    <c:v>3.8049368515711911E-2</c:v>
                  </c:pt>
                  <c:pt idx="1">
                    <c:v>8.5564790266401767E-3</c:v>
                  </c:pt>
                  <c:pt idx="2">
                    <c:v>5.020070827300261E-3</c:v>
                  </c:pt>
                  <c:pt idx="3">
                    <c:v>1.3306806946488401E-2</c:v>
                  </c:pt>
                  <c:pt idx="4">
                    <c:v>8.5609578903297727E-3</c:v>
                  </c:pt>
                  <c:pt idx="5">
                    <c:v>2.4062418831031973E-3</c:v>
                  </c:pt>
                  <c:pt idx="6">
                    <c:v>2.4269322199023209E-3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4e'!$B$40:$B$46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4e'!$C$40:$C$46</c:f>
              <c:numCache>
                <c:formatCode>0.0000</c:formatCode>
                <c:ptCount val="7"/>
                <c:pt idx="0">
                  <c:v>0.41143333333333337</c:v>
                </c:pt>
                <c:pt idx="1">
                  <c:v>0.15476666666666666</c:v>
                </c:pt>
                <c:pt idx="2">
                  <c:v>7.7433333333333326E-2</c:v>
                </c:pt>
                <c:pt idx="3">
                  <c:v>7.3700000000000015E-2</c:v>
                </c:pt>
                <c:pt idx="4">
                  <c:v>5.6366666666666669E-2</c:v>
                </c:pt>
                <c:pt idx="5">
                  <c:v>5.0566666666666669E-2</c:v>
                </c:pt>
                <c:pt idx="6">
                  <c:v>4.586666666666666E-2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C0-A64A-9188-7F986368A032}"/>
            </c:ext>
          </c:extLst>
        </c:ser>
        <c:ser>
          <c:idx val="1"/>
          <c:order val="1"/>
          <c:tx>
            <c:strRef>
              <c:f>'Fig. 4e'!$D$39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4e'!$J$40:$J$46</c:f>
                <c:numCache>
                  <c:formatCode>General</c:formatCode>
                  <c:ptCount val="7"/>
                  <c:pt idx="0">
                    <c:v>8.8793768550125968E-3</c:v>
                  </c:pt>
                  <c:pt idx="1">
                    <c:v>3.6920334656001001E-3</c:v>
                  </c:pt>
                  <c:pt idx="2">
                    <c:v>4.3716256828680347E-4</c:v>
                  </c:pt>
                  <c:pt idx="3">
                    <c:v>2.8427295177542128E-3</c:v>
                  </c:pt>
                  <c:pt idx="4">
                    <c:v>3.8888730158406228E-3</c:v>
                  </c:pt>
                  <c:pt idx="5">
                    <c:v>3.5843796921891254E-3</c:v>
                  </c:pt>
                  <c:pt idx="6">
                    <c:v>2.3876999625394974E-3</c:v>
                  </c:pt>
                </c:numCache>
              </c:numRef>
            </c:plus>
            <c:minus>
              <c:numRef>
                <c:f>'Fig. 4e'!$J$40:$J$46</c:f>
                <c:numCache>
                  <c:formatCode>General</c:formatCode>
                  <c:ptCount val="7"/>
                  <c:pt idx="0">
                    <c:v>8.8793768550125968E-3</c:v>
                  </c:pt>
                  <c:pt idx="1">
                    <c:v>3.6920334656001001E-3</c:v>
                  </c:pt>
                  <c:pt idx="2">
                    <c:v>4.3716256828680347E-4</c:v>
                  </c:pt>
                  <c:pt idx="3">
                    <c:v>2.8427295177542128E-3</c:v>
                  </c:pt>
                  <c:pt idx="4">
                    <c:v>3.8888730158406228E-3</c:v>
                  </c:pt>
                  <c:pt idx="5">
                    <c:v>3.5843796921891254E-3</c:v>
                  </c:pt>
                  <c:pt idx="6">
                    <c:v>2.3876999625394974E-3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4e'!$B$40:$B$46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4e'!$D$40:$D$46</c:f>
              <c:numCache>
                <c:formatCode>0.0000</c:formatCode>
                <c:ptCount val="7"/>
                <c:pt idx="0">
                  <c:v>0.22296666666666667</c:v>
                </c:pt>
                <c:pt idx="1">
                  <c:v>7.3233333333333345E-2</c:v>
                </c:pt>
                <c:pt idx="2">
                  <c:v>3.2233333333333329E-2</c:v>
                </c:pt>
                <c:pt idx="3">
                  <c:v>2.9133333333333337E-2</c:v>
                </c:pt>
                <c:pt idx="4">
                  <c:v>1.4566666666666672E-2</c:v>
                </c:pt>
                <c:pt idx="5">
                  <c:v>1.6200000000000006E-2</c:v>
                </c:pt>
                <c:pt idx="6">
                  <c:v>1.8933333333333337E-2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C0-A64A-9188-7F986368A032}"/>
            </c:ext>
          </c:extLst>
        </c:ser>
        <c:ser>
          <c:idx val="2"/>
          <c:order val="2"/>
          <c:tx>
            <c:strRef>
              <c:f>'Fig. 4e'!$E$39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4e'!$K$40:$K$46</c:f>
                <c:numCache>
                  <c:formatCode>General</c:formatCode>
                  <c:ptCount val="7"/>
                  <c:pt idx="0">
                    <c:v>2.3115651263447756E-3</c:v>
                  </c:pt>
                  <c:pt idx="1">
                    <c:v>4.6188021535170029E-3</c:v>
                  </c:pt>
                  <c:pt idx="2">
                    <c:v>5.5840049347319681E-3</c:v>
                  </c:pt>
                  <c:pt idx="3">
                    <c:v>4.7248750718346475E-3</c:v>
                  </c:pt>
                  <c:pt idx="4">
                    <c:v>3.521994384499278E-3</c:v>
                  </c:pt>
                  <c:pt idx="5">
                    <c:v>2.8501461950807606E-3</c:v>
                  </c:pt>
                  <c:pt idx="6">
                    <c:v>5.0242744086418491E-3</c:v>
                  </c:pt>
                </c:numCache>
              </c:numRef>
            </c:plus>
            <c:minus>
              <c:numRef>
                <c:f>'Fig. 4e'!$K$40:$K$46</c:f>
                <c:numCache>
                  <c:formatCode>General</c:formatCode>
                  <c:ptCount val="7"/>
                  <c:pt idx="0">
                    <c:v>2.3115651263447756E-3</c:v>
                  </c:pt>
                  <c:pt idx="1">
                    <c:v>4.6188021535170029E-3</c:v>
                  </c:pt>
                  <c:pt idx="2">
                    <c:v>5.5840049347319681E-3</c:v>
                  </c:pt>
                  <c:pt idx="3">
                    <c:v>4.7248750718346475E-3</c:v>
                  </c:pt>
                  <c:pt idx="4">
                    <c:v>3.521994384499278E-3</c:v>
                  </c:pt>
                  <c:pt idx="5">
                    <c:v>2.8501461950807606E-3</c:v>
                  </c:pt>
                  <c:pt idx="6">
                    <c:v>5.0242744086418491E-3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4e'!$B$40:$B$46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4e'!$E$40:$E$46</c:f>
              <c:numCache>
                <c:formatCode>0.0000</c:formatCode>
                <c:ptCount val="7"/>
                <c:pt idx="0">
                  <c:v>4.8566666666666668E-2</c:v>
                </c:pt>
                <c:pt idx="1">
                  <c:v>3.846666666666667E-2</c:v>
                </c:pt>
                <c:pt idx="2">
                  <c:v>3.5833333333333349E-2</c:v>
                </c:pt>
                <c:pt idx="3">
                  <c:v>3.9400000000000011E-2</c:v>
                </c:pt>
                <c:pt idx="4">
                  <c:v>2.9700000000000011E-2</c:v>
                </c:pt>
                <c:pt idx="5">
                  <c:v>3.5966666666666668E-2</c:v>
                </c:pt>
                <c:pt idx="6">
                  <c:v>3.7766666666666664E-2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C0-A64A-9188-7F986368A032}"/>
            </c:ext>
          </c:extLst>
        </c:ser>
        <c:ser>
          <c:idx val="3"/>
          <c:order val="3"/>
          <c:tx>
            <c:strRef>
              <c:f>'Fig. 4e'!$F$39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4e'!$L$40:$L$46</c:f>
                <c:numCache>
                  <c:formatCode>General</c:formatCode>
                  <c:ptCount val="7"/>
                  <c:pt idx="0">
                    <c:v>4.8013886880082235E-3</c:v>
                  </c:pt>
                  <c:pt idx="1">
                    <c:v>2.6576932353703574E-3</c:v>
                  </c:pt>
                  <c:pt idx="2">
                    <c:v>1.7052207416571557E-3</c:v>
                  </c:pt>
                  <c:pt idx="3">
                    <c:v>1.2266666666666681E-2</c:v>
                  </c:pt>
                  <c:pt idx="4">
                    <c:v>1.2602821553569302E-2</c:v>
                  </c:pt>
                  <c:pt idx="5">
                    <c:v>1.5944591559522641E-2</c:v>
                  </c:pt>
                  <c:pt idx="6">
                    <c:v>1.7166763753770738E-2</c:v>
                  </c:pt>
                </c:numCache>
              </c:numRef>
            </c:plus>
            <c:minus>
              <c:numRef>
                <c:f>'Fig. 4e'!$L$40:$L$46</c:f>
                <c:numCache>
                  <c:formatCode>General</c:formatCode>
                  <c:ptCount val="7"/>
                  <c:pt idx="0">
                    <c:v>4.8013886880082235E-3</c:v>
                  </c:pt>
                  <c:pt idx="1">
                    <c:v>2.6576932353703574E-3</c:v>
                  </c:pt>
                  <c:pt idx="2">
                    <c:v>1.7052207416571557E-3</c:v>
                  </c:pt>
                  <c:pt idx="3">
                    <c:v>1.2266666666666681E-2</c:v>
                  </c:pt>
                  <c:pt idx="4">
                    <c:v>1.2602821553569302E-2</c:v>
                  </c:pt>
                  <c:pt idx="5">
                    <c:v>1.5944591559522641E-2</c:v>
                  </c:pt>
                  <c:pt idx="6">
                    <c:v>1.7166763753770738E-2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4e'!$B$40:$B$46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4e'!$F$40:$F$46</c:f>
              <c:numCache>
                <c:formatCode>0.0000</c:formatCode>
                <c:ptCount val="7"/>
                <c:pt idx="0">
                  <c:v>4.9166666666666671E-2</c:v>
                </c:pt>
                <c:pt idx="1">
                  <c:v>4.2366666666666671E-2</c:v>
                </c:pt>
                <c:pt idx="2">
                  <c:v>4.9399999999999979E-2</c:v>
                </c:pt>
                <c:pt idx="3">
                  <c:v>3.8200000000000005E-2</c:v>
                </c:pt>
                <c:pt idx="4">
                  <c:v>4.8399999999999992E-2</c:v>
                </c:pt>
                <c:pt idx="5">
                  <c:v>4.5066666666666678E-2</c:v>
                </c:pt>
                <c:pt idx="6">
                  <c:v>5.8700000000000009E-2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8C0-A64A-9188-7F986368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</a:t>
                </a:r>
                <a:r>
                  <a:rPr lang="en-GB" baseline="0"/>
                  <a:t> </a:t>
                </a:r>
                <a:r>
                  <a:rPr lang="en-US"/>
                  <a:t>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4f'!$C$39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4f'!$I$40:$I$46</c:f>
                <c:numCache>
                  <c:formatCode>General</c:formatCode>
                  <c:ptCount val="7"/>
                  <c:pt idx="0">
                    <c:v>2.3076611536358652E-2</c:v>
                  </c:pt>
                  <c:pt idx="1">
                    <c:v>2.6448440407706459E-2</c:v>
                  </c:pt>
                  <c:pt idx="2">
                    <c:v>2.7625732770572783E-2</c:v>
                  </c:pt>
                  <c:pt idx="3">
                    <c:v>5.4197170897873773E-3</c:v>
                  </c:pt>
                  <c:pt idx="4">
                    <c:v>9.0745676358588989E-3</c:v>
                  </c:pt>
                  <c:pt idx="5">
                    <c:v>1.324164306689737E-2</c:v>
                  </c:pt>
                  <c:pt idx="6">
                    <c:v>6.3835726674018522E-3</c:v>
                  </c:pt>
                </c:numCache>
              </c:numRef>
            </c:plus>
            <c:minus>
              <c:numRef>
                <c:f>'Fig. 4f'!$I$40:$I$46</c:f>
                <c:numCache>
                  <c:formatCode>General</c:formatCode>
                  <c:ptCount val="7"/>
                  <c:pt idx="0">
                    <c:v>2.3076611536358652E-2</c:v>
                  </c:pt>
                  <c:pt idx="1">
                    <c:v>2.6448440407706459E-2</c:v>
                  </c:pt>
                  <c:pt idx="2">
                    <c:v>2.7625732770572783E-2</c:v>
                  </c:pt>
                  <c:pt idx="3">
                    <c:v>5.4197170897873773E-3</c:v>
                  </c:pt>
                  <c:pt idx="4">
                    <c:v>9.0745676358588989E-3</c:v>
                  </c:pt>
                  <c:pt idx="5">
                    <c:v>1.324164306689737E-2</c:v>
                  </c:pt>
                  <c:pt idx="6">
                    <c:v>6.3835726674018522E-3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4f'!$B$40:$B$46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4f'!$C$40:$C$46</c:f>
              <c:numCache>
                <c:formatCode>0.0000</c:formatCode>
                <c:ptCount val="7"/>
                <c:pt idx="0">
                  <c:v>0.76440000000000008</c:v>
                </c:pt>
                <c:pt idx="1">
                  <c:v>0.36849999999999999</c:v>
                </c:pt>
                <c:pt idx="2">
                  <c:v>0.21823333333333333</c:v>
                </c:pt>
                <c:pt idx="3">
                  <c:v>0.1389</c:v>
                </c:pt>
                <c:pt idx="4">
                  <c:v>0.10076666666666664</c:v>
                </c:pt>
                <c:pt idx="5">
                  <c:v>0.13996666666666666</c:v>
                </c:pt>
                <c:pt idx="6">
                  <c:v>0.14069999999999996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D2-0744-BA12-C8CAEA117E90}"/>
            </c:ext>
          </c:extLst>
        </c:ser>
        <c:ser>
          <c:idx val="1"/>
          <c:order val="1"/>
          <c:tx>
            <c:strRef>
              <c:f>'Fig. 4f'!$D$39</c:f>
              <c:strCache>
                <c:ptCount val="1"/>
                <c:pt idx="0">
                  <c:v>C191S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4f'!$J$40:$J$46</c:f>
                <c:numCache>
                  <c:formatCode>General</c:formatCode>
                  <c:ptCount val="7"/>
                  <c:pt idx="0">
                    <c:v>1.3596690773861112E-2</c:v>
                  </c:pt>
                  <c:pt idx="1">
                    <c:v>1.302105133150845E-2</c:v>
                  </c:pt>
                  <c:pt idx="2">
                    <c:v>2.9901690773451485E-3</c:v>
                  </c:pt>
                  <c:pt idx="3">
                    <c:v>7.4798247157121184E-3</c:v>
                  </c:pt>
                  <c:pt idx="4">
                    <c:v>7.0278809829927517E-3</c:v>
                  </c:pt>
                  <c:pt idx="5">
                    <c:v>4.0809857197060167E-3</c:v>
                  </c:pt>
                  <c:pt idx="6">
                    <c:v>1.991928155777152E-3</c:v>
                  </c:pt>
                </c:numCache>
              </c:numRef>
            </c:plus>
            <c:minus>
              <c:numRef>
                <c:f>'Fig. 4f'!$J$40:$J$46</c:f>
                <c:numCache>
                  <c:formatCode>General</c:formatCode>
                  <c:ptCount val="7"/>
                  <c:pt idx="0">
                    <c:v>1.3596690773861112E-2</c:v>
                  </c:pt>
                  <c:pt idx="1">
                    <c:v>1.302105133150845E-2</c:v>
                  </c:pt>
                  <c:pt idx="2">
                    <c:v>2.9901690773451485E-3</c:v>
                  </c:pt>
                  <c:pt idx="3">
                    <c:v>7.4798247157121184E-3</c:v>
                  </c:pt>
                  <c:pt idx="4">
                    <c:v>7.0278809829927517E-3</c:v>
                  </c:pt>
                  <c:pt idx="5">
                    <c:v>4.0809857197060167E-3</c:v>
                  </c:pt>
                  <c:pt idx="6">
                    <c:v>1.991928155777152E-3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4f'!$B$40:$B$46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4f'!$D$40:$D$46</c:f>
              <c:numCache>
                <c:formatCode>0.0000</c:formatCode>
                <c:ptCount val="7"/>
                <c:pt idx="0">
                  <c:v>0.32350000000000007</c:v>
                </c:pt>
                <c:pt idx="1">
                  <c:v>0.16836666666666666</c:v>
                </c:pt>
                <c:pt idx="2">
                  <c:v>8.9733333333333332E-2</c:v>
                </c:pt>
                <c:pt idx="3">
                  <c:v>5.8133333333333329E-2</c:v>
                </c:pt>
                <c:pt idx="4">
                  <c:v>4.5333333333333323E-2</c:v>
                </c:pt>
                <c:pt idx="5">
                  <c:v>5.2966666666666662E-2</c:v>
                </c:pt>
                <c:pt idx="6">
                  <c:v>4.1733333333333331E-2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D2-0744-BA12-C8CAEA117E90}"/>
            </c:ext>
          </c:extLst>
        </c:ser>
        <c:ser>
          <c:idx val="2"/>
          <c:order val="2"/>
          <c:tx>
            <c:strRef>
              <c:f>'Fig. 4f'!$E$39</c:f>
              <c:strCache>
                <c:ptCount val="1"/>
                <c:pt idx="0">
                  <c:v>D270A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4f'!$K$40:$K$46</c:f>
                <c:numCache>
                  <c:formatCode>General</c:formatCode>
                  <c:ptCount val="7"/>
                  <c:pt idx="0">
                    <c:v>8.1105555365283757E-3</c:v>
                  </c:pt>
                  <c:pt idx="1">
                    <c:v>3.861059152328252E-3</c:v>
                  </c:pt>
                  <c:pt idx="2">
                    <c:v>8.2203000756257832E-3</c:v>
                  </c:pt>
                  <c:pt idx="3">
                    <c:v>3.9068316233660944E-3</c:v>
                  </c:pt>
                  <c:pt idx="4">
                    <c:v>7.5899787732099681E-3</c:v>
                  </c:pt>
                  <c:pt idx="5">
                    <c:v>7.2803388199542849E-3</c:v>
                  </c:pt>
                  <c:pt idx="6">
                    <c:v>5.5716544520755572E-3</c:v>
                  </c:pt>
                </c:numCache>
              </c:numRef>
            </c:plus>
            <c:minus>
              <c:numRef>
                <c:f>'Fig. 4f'!$K$40:$K$46</c:f>
                <c:numCache>
                  <c:formatCode>General</c:formatCode>
                  <c:ptCount val="7"/>
                  <c:pt idx="0">
                    <c:v>8.1105555365283757E-3</c:v>
                  </c:pt>
                  <c:pt idx="1">
                    <c:v>3.861059152328252E-3</c:v>
                  </c:pt>
                  <c:pt idx="2">
                    <c:v>8.2203000756257832E-3</c:v>
                  </c:pt>
                  <c:pt idx="3">
                    <c:v>3.9068316233660944E-3</c:v>
                  </c:pt>
                  <c:pt idx="4">
                    <c:v>7.5899787732099681E-3</c:v>
                  </c:pt>
                  <c:pt idx="5">
                    <c:v>7.2803388199542849E-3</c:v>
                  </c:pt>
                  <c:pt idx="6">
                    <c:v>5.5716544520755572E-3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4f'!$B$40:$B$46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4f'!$E$40:$E$46</c:f>
              <c:numCache>
                <c:formatCode>0.0000</c:formatCode>
                <c:ptCount val="7"/>
                <c:pt idx="0">
                  <c:v>0.12433333333333332</c:v>
                </c:pt>
                <c:pt idx="1">
                  <c:v>0.12293333333333334</c:v>
                </c:pt>
                <c:pt idx="2">
                  <c:v>9.0799999999999992E-2</c:v>
                </c:pt>
                <c:pt idx="3">
                  <c:v>0.1008</c:v>
                </c:pt>
                <c:pt idx="4">
                  <c:v>8.1466666666666659E-2</c:v>
                </c:pt>
                <c:pt idx="5">
                  <c:v>9.2299999999999965E-2</c:v>
                </c:pt>
                <c:pt idx="6">
                  <c:v>0.13550000000000004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D2-0744-BA12-C8CAEA117E90}"/>
            </c:ext>
          </c:extLst>
        </c:ser>
        <c:ser>
          <c:idx val="3"/>
          <c:order val="3"/>
          <c:tx>
            <c:strRef>
              <c:f>'Fig. 4f'!$F$39</c:f>
              <c:strCache>
                <c:ptCount val="1"/>
                <c:pt idx="0">
                  <c:v>D271A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4f'!$L$40:$L$46</c:f>
                <c:numCache>
                  <c:formatCode>General</c:formatCode>
                  <c:ptCount val="7"/>
                  <c:pt idx="0">
                    <c:v>5.9803381546902892E-3</c:v>
                  </c:pt>
                  <c:pt idx="1">
                    <c:v>1.3923401563953924E-2</c:v>
                  </c:pt>
                  <c:pt idx="2">
                    <c:v>1.140662575484582E-3</c:v>
                  </c:pt>
                  <c:pt idx="3">
                    <c:v>4.3028414384502301E-3</c:v>
                  </c:pt>
                  <c:pt idx="4">
                    <c:v>1.3928029293478437E-2</c:v>
                  </c:pt>
                  <c:pt idx="5">
                    <c:v>1.0169289279219293E-2</c:v>
                  </c:pt>
                  <c:pt idx="6">
                    <c:v>1.4396643127247918E-2</c:v>
                  </c:pt>
                </c:numCache>
              </c:numRef>
            </c:plus>
            <c:minus>
              <c:numRef>
                <c:f>'Fig. 4f'!$L$40:$L$46</c:f>
                <c:numCache>
                  <c:formatCode>General</c:formatCode>
                  <c:ptCount val="7"/>
                  <c:pt idx="0">
                    <c:v>5.9803381546902892E-3</c:v>
                  </c:pt>
                  <c:pt idx="1">
                    <c:v>1.3923401563953924E-2</c:v>
                  </c:pt>
                  <c:pt idx="2">
                    <c:v>1.140662575484582E-3</c:v>
                  </c:pt>
                  <c:pt idx="3">
                    <c:v>4.3028414384502301E-3</c:v>
                  </c:pt>
                  <c:pt idx="4">
                    <c:v>1.3928029293478437E-2</c:v>
                  </c:pt>
                  <c:pt idx="5">
                    <c:v>1.0169289279219293E-2</c:v>
                  </c:pt>
                  <c:pt idx="6">
                    <c:v>1.4396643127247918E-2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4f'!$B$40:$B$46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4f'!$F$40:$F$46</c:f>
              <c:numCache>
                <c:formatCode>0.0000</c:formatCode>
                <c:ptCount val="7"/>
                <c:pt idx="0">
                  <c:v>0.11993333333333331</c:v>
                </c:pt>
                <c:pt idx="1">
                  <c:v>0.13053333333333331</c:v>
                </c:pt>
                <c:pt idx="2">
                  <c:v>0.12286666666666668</c:v>
                </c:pt>
                <c:pt idx="3">
                  <c:v>0.11323333333333332</c:v>
                </c:pt>
                <c:pt idx="4">
                  <c:v>0.12350000000000003</c:v>
                </c:pt>
                <c:pt idx="5">
                  <c:v>0.1185333333333333</c:v>
                </c:pt>
                <c:pt idx="6">
                  <c:v>0.1462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D2-0744-BA12-C8CAEA11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0000000000007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ja-JP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 </a:t>
                </a: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ja-JP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S6'!$B$20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'Fig. S6'!$C$13:$J$13</c:f>
              <c:strCache>
                <c:ptCount val="8"/>
                <c:pt idx="0">
                  <c:v>No ion</c:v>
                </c:pt>
                <c:pt idx="1">
                  <c:v>Mg</c:v>
                </c:pt>
                <c:pt idx="2">
                  <c:v>Ca</c:v>
                </c:pt>
                <c:pt idx="3">
                  <c:v>Mn</c:v>
                </c:pt>
                <c:pt idx="4">
                  <c:v>Co</c:v>
                </c:pt>
                <c:pt idx="5">
                  <c:v>Ni</c:v>
                </c:pt>
                <c:pt idx="6">
                  <c:v>Zn</c:v>
                </c:pt>
                <c:pt idx="7">
                  <c:v>blank</c:v>
                </c:pt>
              </c:strCache>
            </c:strRef>
          </c:cat>
          <c:val>
            <c:numRef>
              <c:f>'Fig. S6'!$C$21:$J$21</c:f>
              <c:numCache>
                <c:formatCode>0.0000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CE1E-4175-9FEC-5D8623DD2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8504383"/>
        <c:axId val="1208511103"/>
      </c:barChart>
      <c:scatterChart>
        <c:scatterStyle val="lineMarker"/>
        <c:varyColors val="0"/>
        <c:ser>
          <c:idx val="1"/>
          <c:order val="1"/>
          <c:tx>
            <c:strRef>
              <c:f>'Fig. S6'!$B$14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'Fig. S6'!$C$13:$J$13</c:f>
              <c:strCache>
                <c:ptCount val="8"/>
                <c:pt idx="0">
                  <c:v>No ion</c:v>
                </c:pt>
                <c:pt idx="1">
                  <c:v>Mg</c:v>
                </c:pt>
                <c:pt idx="2">
                  <c:v>Ca</c:v>
                </c:pt>
                <c:pt idx="3">
                  <c:v>Mn</c:v>
                </c:pt>
                <c:pt idx="4">
                  <c:v>Co</c:v>
                </c:pt>
                <c:pt idx="5">
                  <c:v>Ni</c:v>
                </c:pt>
                <c:pt idx="6">
                  <c:v>Zn</c:v>
                </c:pt>
                <c:pt idx="7">
                  <c:v>blank</c:v>
                </c:pt>
              </c:strCache>
            </c:strRef>
          </c:xVal>
          <c:yVal>
            <c:numRef>
              <c:f>'Fig. S6'!$C$14:$J$14</c:f>
              <c:numCache>
                <c:formatCode>0.0000</c:formatCode>
                <c:ptCount val="8"/>
                <c:pt idx="0">
                  <c:v>3.7400000000000003E-2</c:v>
                </c:pt>
                <c:pt idx="1">
                  <c:v>4.1099999999999991E-2</c:v>
                </c:pt>
                <c:pt idx="2">
                  <c:v>1.1153999999999999</c:v>
                </c:pt>
                <c:pt idx="3">
                  <c:v>0.14990000000000001</c:v>
                </c:pt>
                <c:pt idx="4">
                  <c:v>5.67E-2</c:v>
                </c:pt>
                <c:pt idx="5">
                  <c:v>2.9299999999999993E-2</c:v>
                </c:pt>
                <c:pt idx="6">
                  <c:v>1.3100000000000001E-2</c:v>
                </c:pt>
                <c:pt idx="7">
                  <c:v>1.4199999999999997E-2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1E-4175-9FEC-5D8623DD207A}"/>
            </c:ext>
          </c:extLst>
        </c:ser>
        <c:ser>
          <c:idx val="2"/>
          <c:order val="2"/>
          <c:tx>
            <c:strRef>
              <c:f>'Fig. S6'!$B$15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'Fig. S6'!$C$13:$J$13</c:f>
              <c:strCache>
                <c:ptCount val="8"/>
                <c:pt idx="0">
                  <c:v>No ion</c:v>
                </c:pt>
                <c:pt idx="1">
                  <c:v>Mg</c:v>
                </c:pt>
                <c:pt idx="2">
                  <c:v>Ca</c:v>
                </c:pt>
                <c:pt idx="3">
                  <c:v>Mn</c:v>
                </c:pt>
                <c:pt idx="4">
                  <c:v>Co</c:v>
                </c:pt>
                <c:pt idx="5">
                  <c:v>Ni</c:v>
                </c:pt>
                <c:pt idx="6">
                  <c:v>Zn</c:v>
                </c:pt>
                <c:pt idx="7">
                  <c:v>blank</c:v>
                </c:pt>
              </c:strCache>
            </c:strRef>
          </c:xVal>
          <c:yVal>
            <c:numRef>
              <c:f>'Fig. S6'!$C$15:$J$15</c:f>
              <c:numCache>
                <c:formatCode>0.0000</c:formatCode>
                <c:ptCount val="8"/>
                <c:pt idx="0">
                  <c:v>3.6200000000000003E-2</c:v>
                </c:pt>
                <c:pt idx="1">
                  <c:v>4.3499999999999997E-2</c:v>
                </c:pt>
                <c:pt idx="2">
                  <c:v>1.1867000000000001</c:v>
                </c:pt>
                <c:pt idx="3">
                  <c:v>0.18079999999999999</c:v>
                </c:pt>
                <c:pt idx="4">
                  <c:v>6.989999999999999E-2</c:v>
                </c:pt>
                <c:pt idx="5">
                  <c:v>3.2000000000000001E-2</c:v>
                </c:pt>
                <c:pt idx="6">
                  <c:v>1.6199999999999999E-2</c:v>
                </c:pt>
                <c:pt idx="7">
                  <c:v>1.6899999999999998E-2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1E-4175-9FEC-5D8623DD207A}"/>
            </c:ext>
          </c:extLst>
        </c:ser>
        <c:ser>
          <c:idx val="3"/>
          <c:order val="3"/>
          <c:tx>
            <c:strRef>
              <c:f>'Fig. S6'!$B$16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'Fig. S6'!$C$13:$J$13</c:f>
              <c:strCache>
                <c:ptCount val="8"/>
                <c:pt idx="0">
                  <c:v>No ion</c:v>
                </c:pt>
                <c:pt idx="1">
                  <c:v>Mg</c:v>
                </c:pt>
                <c:pt idx="2">
                  <c:v>Ca</c:v>
                </c:pt>
                <c:pt idx="3">
                  <c:v>Mn</c:v>
                </c:pt>
                <c:pt idx="4">
                  <c:v>Co</c:v>
                </c:pt>
                <c:pt idx="5">
                  <c:v>Ni</c:v>
                </c:pt>
                <c:pt idx="6">
                  <c:v>Zn</c:v>
                </c:pt>
                <c:pt idx="7">
                  <c:v>blank</c:v>
                </c:pt>
              </c:strCache>
            </c:strRef>
          </c:xVal>
          <c:yVal>
            <c:numRef>
              <c:f>'Fig. S6'!$C$16:$J$16</c:f>
              <c:numCache>
                <c:formatCode>0.0000</c:formatCode>
                <c:ptCount val="8"/>
                <c:pt idx="0">
                  <c:v>4.0300000000000002E-2</c:v>
                </c:pt>
                <c:pt idx="1">
                  <c:v>4.3800000000000006E-2</c:v>
                </c:pt>
                <c:pt idx="2">
                  <c:v>1.1415999999999999</c:v>
                </c:pt>
                <c:pt idx="3">
                  <c:v>0.13969999999999999</c:v>
                </c:pt>
                <c:pt idx="4">
                  <c:v>5.8299999999999998E-2</c:v>
                </c:pt>
                <c:pt idx="5">
                  <c:v>3.0399999999999996E-2</c:v>
                </c:pt>
                <c:pt idx="6">
                  <c:v>1.3999999999999999E-2</c:v>
                </c:pt>
                <c:pt idx="7">
                  <c:v>1.67E-2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E1E-4175-9FEC-5D8623DD2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504383"/>
        <c:axId val="1208511103"/>
      </c:scatterChart>
      <c:catAx>
        <c:axId val="120850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8511103"/>
        <c:crosses val="autoZero"/>
        <c:auto val="1"/>
        <c:lblAlgn val="ctr"/>
        <c:lblOffset val="100"/>
        <c:noMultiLvlLbl val="0"/>
      </c:catAx>
      <c:valAx>
        <c:axId val="12085111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>
                    <a:solidFill>
                      <a:sysClr val="windowText" lastClr="000000"/>
                    </a:solidFill>
                  </a:rPr>
                  <a:t>OD (450 nm - 650 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8504383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'Fig. S8a'!$C$39</c:f>
              <c:strCache>
                <c:ptCount val="1"/>
                <c:pt idx="0">
                  <c:v>WT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S8a'!$I$40:$I$46</c:f>
                <c:numCache>
                  <c:formatCode>General</c:formatCode>
                  <c:ptCount val="7"/>
                  <c:pt idx="0">
                    <c:v>5.2701465296938572E-3</c:v>
                  </c:pt>
                  <c:pt idx="1">
                    <c:v>1.0199727665209705E-2</c:v>
                  </c:pt>
                  <c:pt idx="2">
                    <c:v>4.2359571921034836E-3</c:v>
                  </c:pt>
                  <c:pt idx="3">
                    <c:v>3.4158129014595891E-3</c:v>
                  </c:pt>
                  <c:pt idx="4">
                    <c:v>8.0829037686547586E-3</c:v>
                  </c:pt>
                  <c:pt idx="5">
                    <c:v>5.7500724633115343E-3</c:v>
                  </c:pt>
                  <c:pt idx="6">
                    <c:v>9.3349403378442265E-3</c:v>
                  </c:pt>
                </c:numCache>
              </c:numRef>
            </c:plus>
            <c:minus>
              <c:numRef>
                <c:f>'Fig. S8a'!$I$40:$I$46</c:f>
                <c:numCache>
                  <c:formatCode>General</c:formatCode>
                  <c:ptCount val="7"/>
                  <c:pt idx="0">
                    <c:v>5.2701465296938572E-3</c:v>
                  </c:pt>
                  <c:pt idx="1">
                    <c:v>1.0199727665209705E-2</c:v>
                  </c:pt>
                  <c:pt idx="2">
                    <c:v>4.2359571921034836E-3</c:v>
                  </c:pt>
                  <c:pt idx="3">
                    <c:v>3.4158129014595891E-3</c:v>
                  </c:pt>
                  <c:pt idx="4">
                    <c:v>8.0829037686547586E-3</c:v>
                  </c:pt>
                  <c:pt idx="5">
                    <c:v>5.7500724633115343E-3</c:v>
                  </c:pt>
                  <c:pt idx="6">
                    <c:v>9.3349403378442265E-3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S8a'!$C$40:$C$46</c:f>
              <c:numCache>
                <c:formatCode>0.0000</c:formatCode>
                <c:ptCount val="7"/>
                <c:pt idx="0">
                  <c:v>1.0145666666666666</c:v>
                </c:pt>
                <c:pt idx="1">
                  <c:v>0.78396666666666659</c:v>
                </c:pt>
                <c:pt idx="2">
                  <c:v>0.55969999999999998</c:v>
                </c:pt>
                <c:pt idx="3">
                  <c:v>0.31853333333333333</c:v>
                </c:pt>
                <c:pt idx="4">
                  <c:v>0.14639999999999997</c:v>
                </c:pt>
                <c:pt idx="5">
                  <c:v>6.1599999999999995E-2</c:v>
                </c:pt>
                <c:pt idx="6">
                  <c:v>2.9033333333333335E-2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23-A842-9A0C-C1EB4465E2E6}"/>
            </c:ext>
          </c:extLst>
        </c:ser>
        <c:ser>
          <c:idx val="1"/>
          <c:order val="1"/>
          <c:tx>
            <c:strRef>
              <c:f>'Fig. S8a'!$D$39</c:f>
              <c:strCache>
                <c:ptCount val="1"/>
                <c:pt idx="0">
                  <c:v>D50A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S8a'!$J$40:$J$46</c:f>
                <c:numCache>
                  <c:formatCode>General</c:formatCode>
                  <c:ptCount val="7"/>
                  <c:pt idx="0">
                    <c:v>7.9675034428050868E-3</c:v>
                  </c:pt>
                  <c:pt idx="1">
                    <c:v>6.8993558475491934E-3</c:v>
                  </c:pt>
                  <c:pt idx="2">
                    <c:v>1.2570733205876813E-2</c:v>
                  </c:pt>
                  <c:pt idx="3">
                    <c:v>7.3748069654586716E-3</c:v>
                  </c:pt>
                  <c:pt idx="4">
                    <c:v>2.672701504720142E-3</c:v>
                  </c:pt>
                  <c:pt idx="5">
                    <c:v>1.0280293986284852E-2</c:v>
                  </c:pt>
                  <c:pt idx="6">
                    <c:v>1.0781207930674752E-2</c:v>
                  </c:pt>
                </c:numCache>
              </c:numRef>
            </c:plus>
            <c:minus>
              <c:numRef>
                <c:f>'Fig. S8a'!$J$40:$J$46</c:f>
                <c:numCache>
                  <c:formatCode>General</c:formatCode>
                  <c:ptCount val="7"/>
                  <c:pt idx="0">
                    <c:v>7.9675034428050868E-3</c:v>
                  </c:pt>
                  <c:pt idx="1">
                    <c:v>6.8993558475491934E-3</c:v>
                  </c:pt>
                  <c:pt idx="2">
                    <c:v>1.2570733205876813E-2</c:v>
                  </c:pt>
                  <c:pt idx="3">
                    <c:v>7.3748069654586716E-3</c:v>
                  </c:pt>
                  <c:pt idx="4">
                    <c:v>2.672701504720142E-3</c:v>
                  </c:pt>
                  <c:pt idx="5">
                    <c:v>1.0280293986284852E-2</c:v>
                  </c:pt>
                  <c:pt idx="6">
                    <c:v>1.0781207930674752E-2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S8a'!$D$40:$D$46</c:f>
              <c:numCache>
                <c:formatCode>0.0000</c:formatCode>
                <c:ptCount val="7"/>
                <c:pt idx="0">
                  <c:v>0.92263333333333342</c:v>
                </c:pt>
                <c:pt idx="1">
                  <c:v>0.72823333333333318</c:v>
                </c:pt>
                <c:pt idx="2">
                  <c:v>0.54480000000000006</c:v>
                </c:pt>
                <c:pt idx="3">
                  <c:v>0.3340333333333334</c:v>
                </c:pt>
                <c:pt idx="4">
                  <c:v>0.14950000000000002</c:v>
                </c:pt>
                <c:pt idx="5">
                  <c:v>5.8866666666666671E-2</c:v>
                </c:pt>
                <c:pt idx="6">
                  <c:v>3.4033333333333339E-2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23-A842-9A0C-C1EB4465E2E6}"/>
            </c:ext>
          </c:extLst>
        </c:ser>
        <c:ser>
          <c:idx val="2"/>
          <c:order val="2"/>
          <c:tx>
            <c:strRef>
              <c:f>'Fig. S8a'!$E$39</c:f>
              <c:strCache>
                <c:ptCount val="1"/>
                <c:pt idx="0">
                  <c:v>D51A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S8a'!$K$40:$K$46</c:f>
                <c:numCache>
                  <c:formatCode>General</c:formatCode>
                  <c:ptCount val="7"/>
                  <c:pt idx="0">
                    <c:v>1.6224775293770196E-2</c:v>
                  </c:pt>
                  <c:pt idx="1">
                    <c:v>1.5108606818631541E-2</c:v>
                  </c:pt>
                  <c:pt idx="2">
                    <c:v>1.5011144008517285E-2</c:v>
                  </c:pt>
                  <c:pt idx="3">
                    <c:v>8.3372657388378745E-3</c:v>
                  </c:pt>
                  <c:pt idx="4">
                    <c:v>5.1176166327695956E-3</c:v>
                  </c:pt>
                  <c:pt idx="5">
                    <c:v>4.9095145720665029E-3</c:v>
                  </c:pt>
                  <c:pt idx="6">
                    <c:v>4.8628980842474771E-3</c:v>
                  </c:pt>
                </c:numCache>
              </c:numRef>
            </c:plus>
            <c:minus>
              <c:numRef>
                <c:f>'Fig. S8a'!$K$40:$K$46</c:f>
                <c:numCache>
                  <c:formatCode>General</c:formatCode>
                  <c:ptCount val="7"/>
                  <c:pt idx="0">
                    <c:v>1.6224775293770196E-2</c:v>
                  </c:pt>
                  <c:pt idx="1">
                    <c:v>1.5108606818631541E-2</c:v>
                  </c:pt>
                  <c:pt idx="2">
                    <c:v>1.5011144008517285E-2</c:v>
                  </c:pt>
                  <c:pt idx="3">
                    <c:v>8.3372657388378745E-3</c:v>
                  </c:pt>
                  <c:pt idx="4">
                    <c:v>5.1176166327695956E-3</c:v>
                  </c:pt>
                  <c:pt idx="5">
                    <c:v>4.9095145720665029E-3</c:v>
                  </c:pt>
                  <c:pt idx="6">
                    <c:v>4.8628980842474771E-3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S8a'!$E$40:$E$46</c:f>
              <c:numCache>
                <c:formatCode>0.0000</c:formatCode>
                <c:ptCount val="7"/>
                <c:pt idx="0">
                  <c:v>1.1199999999999999</c:v>
                </c:pt>
                <c:pt idx="1">
                  <c:v>0.87280000000000002</c:v>
                </c:pt>
                <c:pt idx="2">
                  <c:v>0.64943333333333342</c:v>
                </c:pt>
                <c:pt idx="3">
                  <c:v>0.39369999999999999</c:v>
                </c:pt>
                <c:pt idx="4">
                  <c:v>0.18619999999999998</c:v>
                </c:pt>
                <c:pt idx="5">
                  <c:v>6.1800000000000001E-2</c:v>
                </c:pt>
                <c:pt idx="6">
                  <c:v>2.3266666666666665E-2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23-A842-9A0C-C1EB4465E2E6}"/>
            </c:ext>
          </c:extLst>
        </c:ser>
        <c:ser>
          <c:idx val="3"/>
          <c:order val="3"/>
          <c:tx>
            <c:strRef>
              <c:f>'Fig. S8a'!$F$39</c:f>
              <c:strCache>
                <c:ptCount val="1"/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'Fig. S8a'!$L$40:$L$46</c:f>
                <c:numCache>
                  <c:formatCode>General</c:formatCode>
                  <c:ptCount val="7"/>
                </c:numCache>
              </c:numRef>
            </c:plus>
            <c:minus>
              <c:numRef>
                <c:f>'Fig. S8a'!$L$40:$L$46</c:f>
                <c:numCache>
                  <c:formatCode>General</c:formatCode>
                  <c:ptCount val="7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'Fig. S8a'!$B$40:$B$46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0.5</c:v>
                </c:pt>
                <c:pt idx="4">
                  <c:v>0.25</c:v>
                </c:pt>
                <c:pt idx="5">
                  <c:v>0.125</c:v>
                </c:pt>
                <c:pt idx="6">
                  <c:v>6.25E-2</c:v>
                </c:pt>
              </c:numCache>
            </c:numRef>
          </c:xVal>
          <c:yVal>
            <c:numRef>
              <c:f>'Fig. S8a'!$F$40:$F$46</c:f>
              <c:numCache>
                <c:formatCode>0.0000</c:formatCode>
                <c:ptCount val="7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23-A842-9A0C-C1EB4465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98863"/>
        <c:axId val="572699343"/>
      </c:scatterChart>
      <c:valAx>
        <c:axId val="572698863"/>
        <c:scaling>
          <c:logBase val="2"/>
          <c:orientation val="minMax"/>
          <c:max val="5"/>
          <c:min val="3.125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CaCl2 (mM)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9343"/>
        <c:crosses val="autoZero"/>
        <c:crossBetween val="midCat"/>
      </c:valAx>
      <c:valAx>
        <c:axId val="572699343"/>
        <c:scaling>
          <c:orientation val="minMax"/>
          <c:max val="1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OD</a:t>
                </a:r>
                <a:r>
                  <a:rPr lang="en-US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(450 nm - 650 nm)</a:t>
                </a:r>
                <a:endParaRPr lang="ja-JP" altLang="en-US"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698863"/>
        <c:crossesAt val="3.1250000000000007E-2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588307</xdr:colOff>
      <xdr:row>6</xdr:row>
      <xdr:rowOff>74705</xdr:rowOff>
    </xdr:from>
    <xdr:to>
      <xdr:col>37</xdr:col>
      <xdr:colOff>59764</xdr:colOff>
      <xdr:row>47</xdr:row>
      <xdr:rowOff>39220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0DDAB94-7474-46D3-9980-B0FE0F43D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223725</xdr:colOff>
      <xdr:row>12</xdr:row>
      <xdr:rowOff>132080</xdr:rowOff>
    </xdr:from>
    <xdr:to>
      <xdr:col>16</xdr:col>
      <xdr:colOff>568960</xdr:colOff>
      <xdr:row>33</xdr:row>
      <xdr:rowOff>89566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F2FA02E-AB17-4F4F-A144-5D2A16C16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312625</xdr:colOff>
      <xdr:row>10</xdr:row>
      <xdr:rowOff>132080</xdr:rowOff>
    </xdr:from>
    <xdr:to>
      <xdr:col>16</xdr:col>
      <xdr:colOff>833120</xdr:colOff>
      <xdr:row>29</xdr:row>
      <xdr:rowOff>104806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FE9C676-8F58-FD45-AA66-239A6CCB6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15445</xdr:colOff>
      <xdr:row>17</xdr:row>
      <xdr:rowOff>114299</xdr:rowOff>
    </xdr:from>
    <xdr:to>
      <xdr:col>19</xdr:col>
      <xdr:colOff>656845</xdr:colOff>
      <xdr:row>42</xdr:row>
      <xdr:rowOff>8286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D1FE1D0-3526-E34B-B20B-D6DC46564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256745</xdr:colOff>
      <xdr:row>20</xdr:row>
      <xdr:rowOff>38099</xdr:rowOff>
    </xdr:from>
    <xdr:to>
      <xdr:col>19</xdr:col>
      <xdr:colOff>339345</xdr:colOff>
      <xdr:row>43</xdr:row>
      <xdr:rowOff>109886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7D73AD9-15D2-9442-8516-A9463E560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320245</xdr:colOff>
      <xdr:row>22</xdr:row>
      <xdr:rowOff>12699</xdr:rowOff>
    </xdr:from>
    <xdr:to>
      <xdr:col>19</xdr:col>
      <xdr:colOff>402845</xdr:colOff>
      <xdr:row>46</xdr:row>
      <xdr:rowOff>20986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6F8A2E4-FD5F-A44B-80E7-518DCB186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298020</xdr:colOff>
      <xdr:row>21</xdr:row>
      <xdr:rowOff>88899</xdr:rowOff>
    </xdr:from>
    <xdr:to>
      <xdr:col>19</xdr:col>
      <xdr:colOff>380620</xdr:colOff>
      <xdr:row>45</xdr:row>
      <xdr:rowOff>135286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E9A7946-0221-0443-90DB-AD888E874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155145</xdr:colOff>
      <xdr:row>21</xdr:row>
      <xdr:rowOff>126999</xdr:rowOff>
    </xdr:from>
    <xdr:to>
      <xdr:col>19</xdr:col>
      <xdr:colOff>237745</xdr:colOff>
      <xdr:row>46</xdr:row>
      <xdr:rowOff>122586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9454FDF-92A2-4840-BA3A-B7366A0C4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282145</xdr:colOff>
      <xdr:row>21</xdr:row>
      <xdr:rowOff>76199</xdr:rowOff>
    </xdr:from>
    <xdr:to>
      <xdr:col>19</xdr:col>
      <xdr:colOff>364745</xdr:colOff>
      <xdr:row>46</xdr:row>
      <xdr:rowOff>46386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64F1BFF-1620-A140-A109-82EC3AC74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282970</xdr:colOff>
      <xdr:row>1</xdr:row>
      <xdr:rowOff>270746</xdr:rowOff>
    </xdr:from>
    <xdr:to>
      <xdr:col>16</xdr:col>
      <xdr:colOff>28223</xdr:colOff>
      <xdr:row>16</xdr:row>
      <xdr:rowOff>94074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6EDC61F-75DE-4682-A747-B3F544A6D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197436</xdr:colOff>
      <xdr:row>13</xdr:row>
      <xdr:rowOff>16304</xdr:rowOff>
    </xdr:from>
    <xdr:to>
      <xdr:col>16</xdr:col>
      <xdr:colOff>810690</xdr:colOff>
      <xdr:row>36</xdr:row>
      <xdr:rowOff>92252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9B53A14-B4F2-5C44-8FC9-F975717B0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A938-9062-46EA-8316-33143190C1FE}">
  <sheetPr>
    <tabColor rgb="FFFF0000"/>
    <pageSetUpPr fitToPage="1"/>
  </sheetPr>
  <dimension ref="A2:AN58"/>
  <sheetViews>
    <sheetView tabSelected="1" topLeftCell="D1" zoomScale="84" zoomScaleNormal="85" workbookViewId="0">
      <selection activeCell="AF54" sqref="AF54"/>
    </sheetView>
  </sheetViews>
  <sheetFormatPr baseColWidth="10" defaultColWidth="9" defaultRowHeight="11"/>
  <cols>
    <col min="1" max="1" width="17.5" style="30" customWidth="1"/>
    <col min="2" max="13" width="9" style="30" customWidth="1"/>
    <col min="14" max="14" width="9.1640625" style="30" bestFit="1" customWidth="1"/>
    <col min="15" max="36" width="9" style="30"/>
    <col min="37" max="37" width="15.1640625" style="30" bestFit="1" customWidth="1"/>
    <col min="38" max="16384" width="9" style="30"/>
  </cols>
  <sheetData>
    <row r="2" spans="1:28">
      <c r="A2" s="31" t="s">
        <v>15</v>
      </c>
      <c r="B2" s="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O2" s="51" t="s">
        <v>46</v>
      </c>
      <c r="P2" s="51"/>
      <c r="Q2" s="51"/>
      <c r="R2" s="51" t="s">
        <v>47</v>
      </c>
      <c r="S2" s="51"/>
      <c r="T2" s="51"/>
      <c r="U2" s="51"/>
      <c r="V2" s="51" t="s">
        <v>48</v>
      </c>
      <c r="W2" s="51"/>
      <c r="X2" s="51"/>
      <c r="Z2" s="55" t="s">
        <v>36</v>
      </c>
      <c r="AA2" s="55"/>
      <c r="AB2" s="55"/>
    </row>
    <row r="3" spans="1:28">
      <c r="A3" s="19"/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O3" s="8">
        <v>1</v>
      </c>
      <c r="P3" s="8">
        <v>2</v>
      </c>
      <c r="Q3" s="8">
        <v>3</v>
      </c>
      <c r="R3" s="8">
        <v>1</v>
      </c>
      <c r="S3" s="8">
        <v>2</v>
      </c>
      <c r="T3" s="8">
        <v>3</v>
      </c>
      <c r="U3" s="8">
        <v>4</v>
      </c>
      <c r="V3" s="8">
        <v>1</v>
      </c>
      <c r="W3" s="8">
        <v>2</v>
      </c>
      <c r="X3" s="8">
        <v>3</v>
      </c>
      <c r="Z3" s="55"/>
      <c r="AA3" s="55"/>
      <c r="AB3" s="55"/>
    </row>
    <row r="4" spans="1:28">
      <c r="A4" s="19"/>
      <c r="B4" s="7">
        <v>4</v>
      </c>
      <c r="C4" s="32">
        <v>1.3906000000000001</v>
      </c>
      <c r="D4" s="33">
        <v>1.4157</v>
      </c>
      <c r="E4" s="32">
        <v>1.4716</v>
      </c>
      <c r="F4" s="33">
        <v>7.7899999999999997E-2</v>
      </c>
      <c r="G4" s="33">
        <v>7.7200000000000005E-2</v>
      </c>
      <c r="H4" s="33">
        <v>7.6999999999999999E-2</v>
      </c>
      <c r="I4" s="33">
        <v>0.26219999999999999</v>
      </c>
      <c r="J4" s="33">
        <v>0.25359999999999999</v>
      </c>
      <c r="K4" s="32">
        <v>0.25850000000000001</v>
      </c>
      <c r="L4" s="32">
        <v>0.1469</v>
      </c>
      <c r="M4" s="32">
        <v>0.12509999999999999</v>
      </c>
      <c r="N4" s="32">
        <v>0.1258</v>
      </c>
      <c r="O4" s="32">
        <v>0.36349999999999999</v>
      </c>
      <c r="P4" s="32">
        <v>0.3785</v>
      </c>
      <c r="Q4" s="32">
        <v>0.35360000000000003</v>
      </c>
      <c r="R4" s="32">
        <v>1.0630999999999999</v>
      </c>
      <c r="S4" s="32">
        <v>1.1146</v>
      </c>
      <c r="T4" s="32">
        <v>1.0607</v>
      </c>
      <c r="U4" s="32">
        <v>1.0479000000000001</v>
      </c>
      <c r="V4" s="32">
        <v>0.37459999999999999</v>
      </c>
      <c r="W4" s="32">
        <v>0.36809999999999998</v>
      </c>
      <c r="X4" s="32">
        <v>0.36509999999999998</v>
      </c>
      <c r="Z4" s="55"/>
      <c r="AA4" s="55"/>
      <c r="AB4" s="55"/>
    </row>
    <row r="5" spans="1:28">
      <c r="A5" s="19"/>
      <c r="B5" s="7">
        <f>B4/2</f>
        <v>2</v>
      </c>
      <c r="C5" s="32">
        <v>1.2896000000000001</v>
      </c>
      <c r="D5" s="33">
        <v>1.2652000000000001</v>
      </c>
      <c r="E5" s="32">
        <v>1.3391</v>
      </c>
      <c r="F5" s="33">
        <v>6.8900000000000003E-2</v>
      </c>
      <c r="G5" s="33">
        <v>6.6600000000000006E-2</v>
      </c>
      <c r="H5" s="33">
        <v>7.6799999999999993E-2</v>
      </c>
      <c r="I5" s="33">
        <v>0.19739999999999999</v>
      </c>
      <c r="J5" s="33">
        <v>0.18890000000000001</v>
      </c>
      <c r="K5" s="32">
        <v>0.1908</v>
      </c>
      <c r="L5" s="32">
        <v>0.1285</v>
      </c>
      <c r="M5" s="32">
        <v>0.12620000000000001</v>
      </c>
      <c r="N5" s="32">
        <v>0.12570000000000001</v>
      </c>
      <c r="O5" s="32">
        <v>0.28749999999999998</v>
      </c>
      <c r="P5" s="32">
        <v>0.30580000000000002</v>
      </c>
      <c r="Q5" s="32">
        <v>0.29210000000000003</v>
      </c>
      <c r="R5" s="32">
        <v>0.87309999999999999</v>
      </c>
      <c r="S5" s="32">
        <v>0.88109999999999999</v>
      </c>
      <c r="T5" s="32">
        <v>0.87949999999999995</v>
      </c>
      <c r="U5" s="32">
        <v>0.89459999999999995</v>
      </c>
      <c r="V5" s="32">
        <v>0.27510000000000001</v>
      </c>
      <c r="W5" s="32">
        <v>0.25969999999999999</v>
      </c>
      <c r="X5" s="32">
        <v>0.2616</v>
      </c>
    </row>
    <row r="6" spans="1:28">
      <c r="A6" s="19"/>
      <c r="B6" s="7">
        <f t="shared" ref="B6:B10" si="0">B5/2</f>
        <v>1</v>
      </c>
      <c r="C6" s="32">
        <v>1.1709000000000001</v>
      </c>
      <c r="D6" s="33">
        <v>1.1836</v>
      </c>
      <c r="E6" s="32">
        <v>1.1674</v>
      </c>
      <c r="F6" s="33">
        <v>6.9400000000000003E-2</v>
      </c>
      <c r="G6" s="33">
        <v>6.0999999999999999E-2</v>
      </c>
      <c r="H6" s="33">
        <v>6.1600000000000002E-2</v>
      </c>
      <c r="I6" s="33">
        <v>0.1313</v>
      </c>
      <c r="J6" s="33">
        <v>0.1343</v>
      </c>
      <c r="K6" s="32">
        <v>0.1331</v>
      </c>
      <c r="L6" s="32">
        <v>0.1236</v>
      </c>
      <c r="M6" s="32">
        <v>0.124</v>
      </c>
      <c r="N6" s="32">
        <v>0.1216</v>
      </c>
      <c r="O6" s="32">
        <v>0.2213</v>
      </c>
      <c r="P6" s="32">
        <v>0.21659999999999999</v>
      </c>
      <c r="Q6" s="32">
        <v>0.21609999999999999</v>
      </c>
      <c r="R6" s="32">
        <v>0.63219999999999998</v>
      </c>
      <c r="S6" s="32">
        <v>0.63690000000000002</v>
      </c>
      <c r="T6" s="32">
        <v>0.62680000000000002</v>
      </c>
      <c r="U6" s="32">
        <v>0.59989999999999999</v>
      </c>
      <c r="V6" s="32">
        <v>0.21629999999999999</v>
      </c>
      <c r="W6" s="32">
        <v>0.21229999999999999</v>
      </c>
      <c r="X6" s="32">
        <v>0.19439999999999999</v>
      </c>
    </row>
    <row r="7" spans="1:28">
      <c r="A7" s="19"/>
      <c r="B7" s="7">
        <f t="shared" si="0"/>
        <v>0.5</v>
      </c>
      <c r="C7" s="32">
        <v>0.94510000000000005</v>
      </c>
      <c r="D7" s="33">
        <v>0.95609999999999995</v>
      </c>
      <c r="E7" s="32">
        <v>0.89949999999999997</v>
      </c>
      <c r="F7" s="33">
        <v>5.8599999999999999E-2</v>
      </c>
      <c r="G7" s="33">
        <v>5.8000000000000003E-2</v>
      </c>
      <c r="H7" s="33">
        <v>5.5800000000000002E-2</v>
      </c>
      <c r="I7" s="33">
        <v>9.6500000000000002E-2</v>
      </c>
      <c r="J7" s="33">
        <v>9.2899999999999996E-2</v>
      </c>
      <c r="K7" s="32">
        <v>9.2999999999999999E-2</v>
      </c>
      <c r="L7" s="32">
        <v>0.11609999999999999</v>
      </c>
      <c r="M7" s="32">
        <v>0.1197</v>
      </c>
      <c r="N7" s="32">
        <v>0.1168</v>
      </c>
      <c r="O7" s="32">
        <v>0.1515</v>
      </c>
      <c r="P7" s="32">
        <v>0.15679999999999999</v>
      </c>
      <c r="Q7" s="32">
        <v>0.16589999999999999</v>
      </c>
      <c r="R7" s="32">
        <v>0.37330000000000002</v>
      </c>
      <c r="S7" s="32">
        <v>0.37040000000000001</v>
      </c>
      <c r="T7" s="32">
        <v>0.373</v>
      </c>
      <c r="U7" s="32">
        <v>0.36449999999999999</v>
      </c>
      <c r="V7" s="32">
        <v>0.1681</v>
      </c>
      <c r="W7" s="32">
        <v>0.1593</v>
      </c>
      <c r="X7" s="32">
        <v>0.1658</v>
      </c>
    </row>
    <row r="8" spans="1:28">
      <c r="A8" s="19"/>
      <c r="B8" s="7">
        <f t="shared" si="0"/>
        <v>0.25</v>
      </c>
      <c r="C8" s="32">
        <v>0.66600000000000004</v>
      </c>
      <c r="D8" s="33">
        <v>0.66669999999999996</v>
      </c>
      <c r="E8" s="32">
        <v>0.63890000000000002</v>
      </c>
      <c r="F8" s="33">
        <v>5.4100000000000002E-2</v>
      </c>
      <c r="G8" s="33">
        <v>5.2999999999999999E-2</v>
      </c>
      <c r="H8" s="33">
        <v>5.1499999999999997E-2</v>
      </c>
      <c r="I8" s="33">
        <v>7.46E-2</v>
      </c>
      <c r="J8" s="33">
        <v>7.3099999999999998E-2</v>
      </c>
      <c r="K8" s="32">
        <v>7.3300000000000004E-2</v>
      </c>
      <c r="L8" s="32">
        <v>0.13650000000000001</v>
      </c>
      <c r="M8" s="32">
        <v>0.1179</v>
      </c>
      <c r="N8" s="32">
        <v>0.1179</v>
      </c>
      <c r="O8" s="32">
        <v>0.125</v>
      </c>
      <c r="P8" s="32">
        <v>0.12239999999999999</v>
      </c>
      <c r="Q8" s="32">
        <v>0.12470000000000001</v>
      </c>
      <c r="R8" s="32">
        <v>0.21809999999999999</v>
      </c>
      <c r="S8" s="32">
        <v>0.2147</v>
      </c>
      <c r="T8" s="32">
        <v>0.21229999999999999</v>
      </c>
      <c r="U8" s="32">
        <v>0.20599999999999999</v>
      </c>
      <c r="V8" s="32">
        <v>0.153</v>
      </c>
      <c r="W8" s="32">
        <v>0.14949999999999999</v>
      </c>
      <c r="X8" s="32">
        <v>0.1454</v>
      </c>
    </row>
    <row r="9" spans="1:28">
      <c r="A9" s="19"/>
      <c r="B9" s="7">
        <f t="shared" si="0"/>
        <v>0.125</v>
      </c>
      <c r="C9" s="32">
        <v>0.39079999999999998</v>
      </c>
      <c r="D9" s="33">
        <v>0.41739999999999999</v>
      </c>
      <c r="E9" s="32">
        <v>0.37480000000000002</v>
      </c>
      <c r="F9" s="33">
        <v>5.11E-2</v>
      </c>
      <c r="G9" s="33">
        <v>5.0999999999999997E-2</v>
      </c>
      <c r="H9" s="33">
        <v>5.1400000000000001E-2</v>
      </c>
      <c r="I9" s="33">
        <v>6.3899999999999998E-2</v>
      </c>
      <c r="J9" s="33">
        <v>6.4500000000000002E-2</v>
      </c>
      <c r="K9" s="32">
        <v>6.4600000000000005E-2</v>
      </c>
      <c r="L9" s="32">
        <v>0.121</v>
      </c>
      <c r="M9" s="32">
        <v>0.1174</v>
      </c>
      <c r="N9" s="32">
        <v>0.11260000000000001</v>
      </c>
      <c r="O9" s="32">
        <v>0.1033</v>
      </c>
      <c r="P9" s="32">
        <v>0.1019</v>
      </c>
      <c r="Q9" s="32">
        <v>0.1071</v>
      </c>
      <c r="R9" s="32">
        <v>0.14699999999999999</v>
      </c>
      <c r="S9" s="32">
        <v>0.1484</v>
      </c>
      <c r="T9" s="32">
        <v>0.14960000000000001</v>
      </c>
      <c r="U9" s="32">
        <v>0.14749999999999999</v>
      </c>
      <c r="V9" s="32">
        <v>0.14330000000000001</v>
      </c>
      <c r="W9" s="32">
        <v>0.13519999999999999</v>
      </c>
      <c r="X9" s="32">
        <v>0.1399</v>
      </c>
    </row>
    <row r="10" spans="1:28">
      <c r="A10" s="19"/>
      <c r="B10" s="7">
        <f t="shared" si="0"/>
        <v>6.25E-2</v>
      </c>
      <c r="C10" s="32">
        <v>0.23669999999999999</v>
      </c>
      <c r="D10" s="33">
        <v>0.22989999999999999</v>
      </c>
      <c r="E10" s="32">
        <v>0.22270000000000001</v>
      </c>
      <c r="F10" s="33">
        <v>5.7700000000000001E-2</v>
      </c>
      <c r="G10" s="33">
        <v>5.0700000000000002E-2</v>
      </c>
      <c r="H10" s="33">
        <v>6.5000000000000002E-2</v>
      </c>
      <c r="I10" s="33">
        <v>6.1199999999999997E-2</v>
      </c>
      <c r="J10" s="33">
        <v>6.1800000000000001E-2</v>
      </c>
      <c r="K10" s="32">
        <v>6.5000000000000002E-2</v>
      </c>
      <c r="L10" s="32">
        <v>0.1116</v>
      </c>
      <c r="M10" s="32">
        <v>0.1109</v>
      </c>
      <c r="N10" s="32">
        <v>0.1114</v>
      </c>
      <c r="O10" s="32">
        <v>9.2499999999999999E-2</v>
      </c>
      <c r="P10" s="32">
        <v>8.8300000000000003E-2</v>
      </c>
      <c r="Q10" s="32">
        <v>9.4500000000000001E-2</v>
      </c>
      <c r="R10" s="32">
        <v>0.1149</v>
      </c>
      <c r="S10" s="32">
        <v>0.1181</v>
      </c>
      <c r="T10" s="32">
        <v>0.125</v>
      </c>
      <c r="U10" s="32">
        <v>0.1234</v>
      </c>
      <c r="V10" s="32">
        <v>0.13730000000000001</v>
      </c>
      <c r="W10" s="32">
        <v>0.13389999999999999</v>
      </c>
      <c r="X10" s="32">
        <v>0.14000000000000001</v>
      </c>
    </row>
    <row r="11" spans="1:28">
      <c r="A11" s="19"/>
      <c r="B11" s="7" t="s">
        <v>18</v>
      </c>
      <c r="C11" s="32">
        <v>0.1116</v>
      </c>
      <c r="D11" s="33">
        <v>0.1198</v>
      </c>
      <c r="E11" s="32">
        <v>0.1142</v>
      </c>
      <c r="F11" s="33">
        <v>5.11E-2</v>
      </c>
      <c r="G11" s="33">
        <v>5.0500000000000003E-2</v>
      </c>
      <c r="H11" s="33">
        <v>4.8800000000000003E-2</v>
      </c>
      <c r="I11" s="32">
        <v>6.0900000000000003E-2</v>
      </c>
      <c r="J11" s="32">
        <v>6.0400000000000002E-2</v>
      </c>
      <c r="K11" s="32">
        <v>5.8299999999999998E-2</v>
      </c>
      <c r="L11" s="32">
        <v>0.1096</v>
      </c>
      <c r="M11" s="32">
        <v>0.1085</v>
      </c>
      <c r="N11" s="32">
        <v>0.10929999999999999</v>
      </c>
      <c r="O11" s="32">
        <v>8.4699999999999998E-2</v>
      </c>
      <c r="P11" s="32">
        <v>8.1900000000000001E-2</v>
      </c>
      <c r="Q11" s="32">
        <v>8.4099999999999994E-2</v>
      </c>
      <c r="R11" s="32">
        <v>0.1031</v>
      </c>
      <c r="S11" s="32">
        <v>0.107</v>
      </c>
      <c r="T11" s="32">
        <v>0.10299999999999999</v>
      </c>
      <c r="U11" s="32">
        <v>0.10440000000000001</v>
      </c>
      <c r="V11" s="32">
        <v>0.15559999999999999</v>
      </c>
      <c r="W11" s="32">
        <v>0.156</v>
      </c>
      <c r="X11" s="32">
        <v>0.14910000000000001</v>
      </c>
    </row>
    <row r="12" spans="1:28">
      <c r="A12" s="19"/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28">
      <c r="A13" s="1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28">
      <c r="A14" s="31" t="s">
        <v>16</v>
      </c>
      <c r="B14" s="8" t="s">
        <v>9</v>
      </c>
      <c r="C14" s="52" t="s">
        <v>7</v>
      </c>
      <c r="D14" s="53"/>
      <c r="E14" s="54"/>
      <c r="F14" s="52" t="s">
        <v>1</v>
      </c>
      <c r="G14" s="53"/>
      <c r="H14" s="54"/>
      <c r="I14" s="52" t="s">
        <v>2</v>
      </c>
      <c r="J14" s="53"/>
      <c r="K14" s="54"/>
      <c r="L14" s="52" t="s">
        <v>3</v>
      </c>
      <c r="M14" s="53"/>
      <c r="N14" s="54"/>
      <c r="O14" s="52" t="s">
        <v>46</v>
      </c>
      <c r="P14" s="53"/>
      <c r="Q14" s="54"/>
      <c r="R14" s="52" t="s">
        <v>47</v>
      </c>
      <c r="S14" s="53"/>
      <c r="T14" s="53"/>
      <c r="U14" s="54"/>
      <c r="V14" s="52" t="s">
        <v>48</v>
      </c>
      <c r="W14" s="53"/>
      <c r="X14" s="54"/>
    </row>
    <row r="15" spans="1:28">
      <c r="A15" s="31"/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  <c r="O15" s="8">
        <v>1</v>
      </c>
      <c r="P15" s="8">
        <v>2</v>
      </c>
      <c r="Q15" s="8">
        <v>3</v>
      </c>
      <c r="R15" s="8">
        <v>1</v>
      </c>
      <c r="S15" s="8">
        <v>2</v>
      </c>
      <c r="T15" s="8">
        <v>3</v>
      </c>
      <c r="U15" s="8">
        <v>4</v>
      </c>
      <c r="V15" s="8">
        <v>1</v>
      </c>
      <c r="W15" s="8">
        <v>2</v>
      </c>
      <c r="X15" s="8">
        <v>3</v>
      </c>
    </row>
    <row r="16" spans="1:28">
      <c r="A16" s="19"/>
      <c r="B16" s="7">
        <v>4</v>
      </c>
      <c r="C16" s="34">
        <v>4.41E-2</v>
      </c>
      <c r="D16" s="34">
        <v>4.1799999999999997E-2</v>
      </c>
      <c r="E16" s="34">
        <v>5.0999999999999997E-2</v>
      </c>
      <c r="F16" s="34">
        <v>4.0300000000000002E-2</v>
      </c>
      <c r="G16" s="34">
        <v>3.9899999999999998E-2</v>
      </c>
      <c r="H16" s="34">
        <v>4.1500000000000002E-2</v>
      </c>
      <c r="I16" s="34">
        <v>4.1399999999999999E-2</v>
      </c>
      <c r="J16" s="34">
        <v>3.8800000000000001E-2</v>
      </c>
      <c r="K16" s="34">
        <v>3.9199999999999999E-2</v>
      </c>
      <c r="L16" s="34">
        <v>5.45E-2</v>
      </c>
      <c r="M16" s="34">
        <v>3.9899999999999998E-2</v>
      </c>
      <c r="N16" s="34">
        <v>4.1700000000000001E-2</v>
      </c>
      <c r="O16" s="34">
        <v>4.1599999999999998E-2</v>
      </c>
      <c r="P16" s="34">
        <v>4.1599999999999998E-2</v>
      </c>
      <c r="Q16" s="34">
        <v>3.1800000000000002E-2</v>
      </c>
      <c r="R16" s="34">
        <v>4.48E-2</v>
      </c>
      <c r="S16" s="34">
        <v>5.4699999999999999E-2</v>
      </c>
      <c r="T16" s="34">
        <v>4.1399999999999999E-2</v>
      </c>
      <c r="U16" s="34">
        <v>3.9899999999999998E-2</v>
      </c>
      <c r="V16" s="34">
        <v>4.41E-2</v>
      </c>
      <c r="W16" s="34">
        <v>4.2200000000000001E-2</v>
      </c>
      <c r="X16" s="34">
        <v>3.5900000000000001E-2</v>
      </c>
    </row>
    <row r="17" spans="1:24">
      <c r="A17" s="19"/>
      <c r="B17" s="7">
        <f>B16/2</f>
        <v>2</v>
      </c>
      <c r="C17" s="34">
        <v>0.04</v>
      </c>
      <c r="D17" s="34">
        <v>3.9699999999999999E-2</v>
      </c>
      <c r="E17" s="34">
        <v>4.0099999999999997E-2</v>
      </c>
      <c r="F17" s="34">
        <v>3.9600000000000003E-2</v>
      </c>
      <c r="G17" s="34">
        <v>3.9300000000000002E-2</v>
      </c>
      <c r="H17" s="34">
        <v>4.6699999999999998E-2</v>
      </c>
      <c r="I17" s="34">
        <v>4.1000000000000002E-2</v>
      </c>
      <c r="J17" s="34">
        <v>4.0099999999999997E-2</v>
      </c>
      <c r="K17" s="34">
        <v>3.9E-2</v>
      </c>
      <c r="L17" s="34">
        <v>4.19E-2</v>
      </c>
      <c r="M17" s="34">
        <v>4.2299999999999997E-2</v>
      </c>
      <c r="N17" s="34">
        <v>4.1000000000000002E-2</v>
      </c>
      <c r="O17" s="34">
        <v>3.7999999999999999E-2</v>
      </c>
      <c r="P17" s="34">
        <v>3.9800000000000002E-2</v>
      </c>
      <c r="Q17" s="34">
        <v>3.9100000000000003E-2</v>
      </c>
      <c r="R17" s="34">
        <v>3.9600000000000003E-2</v>
      </c>
      <c r="S17" s="34">
        <v>3.9600000000000003E-2</v>
      </c>
      <c r="T17" s="34">
        <v>4.0800000000000003E-2</v>
      </c>
      <c r="U17" s="34">
        <v>4.0300000000000002E-2</v>
      </c>
      <c r="V17" s="34">
        <v>4.3799999999999999E-2</v>
      </c>
      <c r="W17" s="34">
        <v>4.1300000000000003E-2</v>
      </c>
      <c r="X17" s="34">
        <v>4.02E-2</v>
      </c>
    </row>
    <row r="18" spans="1:24">
      <c r="A18" s="19"/>
      <c r="B18" s="7">
        <f t="shared" ref="B18:B22" si="1">B17/2</f>
        <v>1</v>
      </c>
      <c r="C18" s="34">
        <v>4.2000000000000003E-2</v>
      </c>
      <c r="D18" s="34">
        <v>4.0500000000000001E-2</v>
      </c>
      <c r="E18" s="34">
        <v>4.2700000000000002E-2</v>
      </c>
      <c r="F18" s="34">
        <v>4.5199999999999997E-2</v>
      </c>
      <c r="G18" s="34">
        <v>4.0899999999999999E-2</v>
      </c>
      <c r="H18" s="34">
        <v>4.0300000000000002E-2</v>
      </c>
      <c r="I18" s="34">
        <v>3.9399999999999998E-2</v>
      </c>
      <c r="J18" s="34">
        <v>4.07E-2</v>
      </c>
      <c r="K18" s="34">
        <v>4.1599999999999998E-2</v>
      </c>
      <c r="L18" s="34">
        <v>3.9699999999999999E-2</v>
      </c>
      <c r="M18" s="34">
        <v>3.8899999999999997E-2</v>
      </c>
      <c r="N18" s="34">
        <v>3.9100000000000003E-2</v>
      </c>
      <c r="O18" s="34">
        <v>3.9899999999999998E-2</v>
      </c>
      <c r="P18" s="34">
        <v>4.1599999999999998E-2</v>
      </c>
      <c r="Q18" s="34">
        <v>4.2000000000000003E-2</v>
      </c>
      <c r="R18" s="34">
        <v>3.9800000000000002E-2</v>
      </c>
      <c r="S18" s="34">
        <v>5.0799999999999998E-2</v>
      </c>
      <c r="T18" s="34">
        <v>3.9899999999999998E-2</v>
      </c>
      <c r="U18" s="34">
        <v>3.5799999999999998E-2</v>
      </c>
      <c r="V18" s="34">
        <v>4.3400000000000001E-2</v>
      </c>
      <c r="W18" s="34">
        <v>4.5199999999999997E-2</v>
      </c>
      <c r="X18" s="34">
        <v>4.3900000000000002E-2</v>
      </c>
    </row>
    <row r="19" spans="1:24">
      <c r="A19" s="19"/>
      <c r="B19" s="7">
        <f t="shared" si="1"/>
        <v>0.5</v>
      </c>
      <c r="C19" s="34">
        <v>3.9600000000000003E-2</v>
      </c>
      <c r="D19" s="34">
        <v>3.9699999999999999E-2</v>
      </c>
      <c r="E19" s="34">
        <v>3.9800000000000002E-2</v>
      </c>
      <c r="F19" s="34">
        <v>4.0500000000000001E-2</v>
      </c>
      <c r="G19" s="34">
        <v>4.1599999999999998E-2</v>
      </c>
      <c r="H19" s="34">
        <v>3.9899999999999998E-2</v>
      </c>
      <c r="I19" s="34">
        <v>4.07E-2</v>
      </c>
      <c r="J19" s="34">
        <v>3.95E-2</v>
      </c>
      <c r="K19" s="34">
        <v>0.04</v>
      </c>
      <c r="L19" s="34">
        <v>3.9E-2</v>
      </c>
      <c r="M19" s="34">
        <v>3.8199999999999998E-2</v>
      </c>
      <c r="N19" s="34">
        <v>3.85E-2</v>
      </c>
      <c r="O19" s="34">
        <v>3.8800000000000001E-2</v>
      </c>
      <c r="P19" s="34">
        <v>3.6600000000000001E-2</v>
      </c>
      <c r="Q19" s="34">
        <v>3.8699999999999998E-2</v>
      </c>
      <c r="R19" s="34">
        <v>3.9399999999999998E-2</v>
      </c>
      <c r="S19" s="34">
        <v>3.85E-2</v>
      </c>
      <c r="T19" s="34">
        <v>3.8699999999999998E-2</v>
      </c>
      <c r="U19" s="34">
        <v>3.95E-2</v>
      </c>
      <c r="V19" s="34">
        <v>3.8899999999999997E-2</v>
      </c>
      <c r="W19" s="34">
        <v>4.19E-2</v>
      </c>
      <c r="X19" s="34">
        <v>4.0099999999999997E-2</v>
      </c>
    </row>
    <row r="20" spans="1:24">
      <c r="A20" s="19"/>
      <c r="B20" s="7">
        <f t="shared" si="1"/>
        <v>0.25</v>
      </c>
      <c r="C20" s="34">
        <v>3.9899999999999998E-2</v>
      </c>
      <c r="D20" s="34">
        <v>3.9E-2</v>
      </c>
      <c r="E20" s="34">
        <v>3.9100000000000003E-2</v>
      </c>
      <c r="F20" s="34">
        <v>3.9800000000000002E-2</v>
      </c>
      <c r="G20" s="34">
        <v>3.9300000000000002E-2</v>
      </c>
      <c r="H20" s="34">
        <v>3.8699999999999998E-2</v>
      </c>
      <c r="I20" s="34">
        <v>3.9399999999999998E-2</v>
      </c>
      <c r="J20" s="34">
        <v>0.04</v>
      </c>
      <c r="K20" s="34">
        <v>3.9199999999999999E-2</v>
      </c>
      <c r="L20" s="34">
        <v>5.5300000000000002E-2</v>
      </c>
      <c r="M20" s="34">
        <v>4.1000000000000002E-2</v>
      </c>
      <c r="N20" s="34">
        <v>3.9699999999999999E-2</v>
      </c>
      <c r="O20" s="34">
        <v>3.8800000000000001E-2</v>
      </c>
      <c r="P20" s="34">
        <v>4.07E-2</v>
      </c>
      <c r="Q20" s="34">
        <v>3.9800000000000002E-2</v>
      </c>
      <c r="R20" s="34">
        <v>4.0300000000000002E-2</v>
      </c>
      <c r="S20" s="34">
        <v>3.8300000000000001E-2</v>
      </c>
      <c r="T20" s="34">
        <v>3.95E-2</v>
      </c>
      <c r="U20" s="34">
        <v>3.9199999999999999E-2</v>
      </c>
      <c r="V20" s="34">
        <v>3.9600000000000003E-2</v>
      </c>
      <c r="W20" s="34">
        <v>3.8899999999999997E-2</v>
      </c>
      <c r="X20" s="34">
        <v>3.9899999999999998E-2</v>
      </c>
    </row>
    <row r="21" spans="1:24">
      <c r="A21" s="19"/>
      <c r="B21" s="7">
        <f t="shared" si="1"/>
        <v>0.125</v>
      </c>
      <c r="C21" s="34">
        <v>4.0399999999999998E-2</v>
      </c>
      <c r="D21" s="34">
        <v>3.9300000000000002E-2</v>
      </c>
      <c r="E21" s="34">
        <v>3.9100000000000003E-2</v>
      </c>
      <c r="F21" s="34">
        <v>3.8800000000000001E-2</v>
      </c>
      <c r="G21" s="34">
        <v>3.9100000000000003E-2</v>
      </c>
      <c r="H21" s="34">
        <v>3.95E-2</v>
      </c>
      <c r="I21" s="34">
        <v>3.9100000000000003E-2</v>
      </c>
      <c r="J21" s="34">
        <v>3.9199999999999999E-2</v>
      </c>
      <c r="K21" s="34">
        <v>3.9600000000000003E-2</v>
      </c>
      <c r="L21" s="34">
        <v>4.2900000000000001E-2</v>
      </c>
      <c r="M21" s="34">
        <v>3.8699999999999998E-2</v>
      </c>
      <c r="N21" s="34">
        <v>3.9100000000000003E-2</v>
      </c>
      <c r="O21" s="34">
        <v>3.8600000000000002E-2</v>
      </c>
      <c r="P21" s="34">
        <v>3.8300000000000001E-2</v>
      </c>
      <c r="Q21" s="34">
        <v>3.9399999999999998E-2</v>
      </c>
      <c r="R21" s="34">
        <v>4.1099999999999998E-2</v>
      </c>
      <c r="S21" s="34">
        <v>3.9E-2</v>
      </c>
      <c r="T21" s="34">
        <v>3.9199999999999999E-2</v>
      </c>
      <c r="U21" s="34">
        <v>0.04</v>
      </c>
      <c r="V21" s="34">
        <v>3.8600000000000002E-2</v>
      </c>
      <c r="W21" s="34">
        <v>4.2599999999999999E-2</v>
      </c>
      <c r="X21" s="34">
        <v>4.0800000000000003E-2</v>
      </c>
    </row>
    <row r="22" spans="1:24">
      <c r="A22" s="19"/>
      <c r="B22" s="7">
        <f t="shared" si="1"/>
        <v>6.25E-2</v>
      </c>
      <c r="C22" s="34">
        <v>5.1200000000000002E-2</v>
      </c>
      <c r="D22" s="34">
        <v>4.1599999999999998E-2</v>
      </c>
      <c r="E22" s="34">
        <v>3.9800000000000002E-2</v>
      </c>
      <c r="F22" s="34">
        <v>4.3799999999999999E-2</v>
      </c>
      <c r="G22" s="34">
        <v>3.9E-2</v>
      </c>
      <c r="H22" s="34">
        <v>5.0200000000000002E-2</v>
      </c>
      <c r="I22" s="34">
        <v>3.9600000000000003E-2</v>
      </c>
      <c r="J22" s="34">
        <v>4.1599999999999998E-2</v>
      </c>
      <c r="K22" s="34">
        <v>4.2799999999999998E-2</v>
      </c>
      <c r="L22" s="34">
        <v>3.8699999999999998E-2</v>
      </c>
      <c r="M22" s="34">
        <v>3.9600000000000003E-2</v>
      </c>
      <c r="N22" s="34">
        <v>3.9399999999999998E-2</v>
      </c>
      <c r="O22" s="34">
        <v>4.0800000000000003E-2</v>
      </c>
      <c r="P22" s="34">
        <v>3.8699999999999998E-2</v>
      </c>
      <c r="Q22" s="34">
        <v>3.9600000000000003E-2</v>
      </c>
      <c r="R22" s="34">
        <v>3.8399999999999997E-2</v>
      </c>
      <c r="S22" s="34">
        <v>4.0500000000000001E-2</v>
      </c>
      <c r="T22" s="34">
        <v>4.0399999999999998E-2</v>
      </c>
      <c r="U22" s="34">
        <v>0.04</v>
      </c>
      <c r="V22" s="34">
        <v>3.9899999999999998E-2</v>
      </c>
      <c r="W22" s="34">
        <v>3.9800000000000002E-2</v>
      </c>
      <c r="X22" s="34">
        <v>4.0899999999999999E-2</v>
      </c>
    </row>
    <row r="23" spans="1:24">
      <c r="A23" s="19"/>
      <c r="B23" s="8" t="s">
        <v>18</v>
      </c>
      <c r="C23" s="34">
        <v>4.0399999999999998E-2</v>
      </c>
      <c r="D23" s="34">
        <v>4.3099999999999999E-2</v>
      </c>
      <c r="E23" s="34">
        <v>4.1200000000000001E-2</v>
      </c>
      <c r="F23" s="34">
        <v>3.9899999999999998E-2</v>
      </c>
      <c r="G23" s="34">
        <v>3.9399999999999998E-2</v>
      </c>
      <c r="H23" s="34">
        <v>3.78E-2</v>
      </c>
      <c r="I23" s="34">
        <v>4.07E-2</v>
      </c>
      <c r="J23" s="34">
        <v>4.2299999999999997E-2</v>
      </c>
      <c r="K23" s="34">
        <v>3.9E-2</v>
      </c>
      <c r="L23" s="34">
        <v>3.7699999999999997E-2</v>
      </c>
      <c r="M23" s="34">
        <v>3.8300000000000001E-2</v>
      </c>
      <c r="N23" s="34">
        <v>3.9100000000000003E-2</v>
      </c>
      <c r="O23" s="34">
        <v>4.0399999999999998E-2</v>
      </c>
      <c r="P23" s="34">
        <v>4.0899999999999999E-2</v>
      </c>
      <c r="Q23" s="34">
        <v>3.8600000000000002E-2</v>
      </c>
      <c r="R23" s="34">
        <v>3.8800000000000001E-2</v>
      </c>
      <c r="S23" s="34">
        <v>3.9300000000000002E-2</v>
      </c>
      <c r="T23" s="34">
        <v>3.9899999999999998E-2</v>
      </c>
      <c r="U23" s="34">
        <v>3.9899999999999998E-2</v>
      </c>
      <c r="V23" s="34">
        <v>3.8899999999999997E-2</v>
      </c>
      <c r="W23" s="34">
        <v>3.8100000000000002E-2</v>
      </c>
      <c r="X23" s="34">
        <v>3.8600000000000002E-2</v>
      </c>
    </row>
    <row r="24" spans="1:24">
      <c r="A24" s="19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24">
      <c r="A25" s="19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24">
      <c r="A26" s="31" t="s">
        <v>19</v>
      </c>
      <c r="B26" s="7"/>
      <c r="C26" s="52" t="s">
        <v>7</v>
      </c>
      <c r="D26" s="53"/>
      <c r="E26" s="54"/>
      <c r="F26" s="52" t="s">
        <v>1</v>
      </c>
      <c r="G26" s="53"/>
      <c r="H26" s="54"/>
      <c r="I26" s="52" t="s">
        <v>2</v>
      </c>
      <c r="J26" s="53"/>
      <c r="K26" s="54"/>
      <c r="L26" s="52" t="s">
        <v>3</v>
      </c>
      <c r="M26" s="53"/>
      <c r="N26" s="54"/>
      <c r="O26" s="52" t="s">
        <v>46</v>
      </c>
      <c r="P26" s="53"/>
      <c r="Q26" s="54"/>
      <c r="R26" s="52" t="s">
        <v>47</v>
      </c>
      <c r="S26" s="53"/>
      <c r="T26" s="53"/>
      <c r="U26" s="54"/>
      <c r="V26" s="52" t="s">
        <v>48</v>
      </c>
      <c r="W26" s="53"/>
      <c r="X26" s="54"/>
    </row>
    <row r="27" spans="1:24">
      <c r="A27" s="6"/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  <c r="O27" s="8">
        <v>1</v>
      </c>
      <c r="P27" s="8">
        <v>2</v>
      </c>
      <c r="Q27" s="8">
        <v>3</v>
      </c>
      <c r="R27" s="8">
        <v>1</v>
      </c>
      <c r="S27" s="8">
        <v>2</v>
      </c>
      <c r="T27" s="8">
        <v>3</v>
      </c>
      <c r="U27" s="8">
        <v>4</v>
      </c>
      <c r="V27" s="8">
        <v>1</v>
      </c>
      <c r="W27" s="8">
        <v>2</v>
      </c>
      <c r="X27" s="8">
        <v>3</v>
      </c>
    </row>
    <row r="28" spans="1:24">
      <c r="A28" s="6"/>
      <c r="B28" s="7">
        <v>4</v>
      </c>
      <c r="C28" s="29">
        <f>C4-C16</f>
        <v>1.3465</v>
      </c>
      <c r="D28" s="7">
        <f t="shared" ref="C28:N34" si="2">D4-D16</f>
        <v>1.3738999999999999</v>
      </c>
      <c r="E28" s="7">
        <f t="shared" si="2"/>
        <v>1.4206000000000001</v>
      </c>
      <c r="F28" s="7">
        <f t="shared" si="2"/>
        <v>3.7599999999999995E-2</v>
      </c>
      <c r="G28" s="7">
        <f>G4-G16</f>
        <v>3.7300000000000007E-2</v>
      </c>
      <c r="H28" s="7">
        <f t="shared" si="2"/>
        <v>3.5499999999999997E-2</v>
      </c>
      <c r="I28" s="7">
        <f t="shared" si="2"/>
        <v>0.2208</v>
      </c>
      <c r="J28" s="7">
        <f t="shared" si="2"/>
        <v>0.21479999999999999</v>
      </c>
      <c r="K28" s="7">
        <f t="shared" si="2"/>
        <v>0.21929999999999999</v>
      </c>
      <c r="L28" s="7">
        <f t="shared" si="2"/>
        <v>9.240000000000001E-2</v>
      </c>
      <c r="M28" s="7">
        <f t="shared" si="2"/>
        <v>8.5199999999999998E-2</v>
      </c>
      <c r="N28" s="7">
        <f t="shared" si="2"/>
        <v>8.4099999999999994E-2</v>
      </c>
      <c r="O28" s="7">
        <f t="shared" ref="O28:T28" si="3">O4-O16</f>
        <v>0.32189999999999996</v>
      </c>
      <c r="P28" s="7">
        <f t="shared" si="3"/>
        <v>0.33689999999999998</v>
      </c>
      <c r="Q28" s="7">
        <f t="shared" si="3"/>
        <v>0.32180000000000003</v>
      </c>
      <c r="R28" s="7">
        <f t="shared" si="3"/>
        <v>1.0183</v>
      </c>
      <c r="S28" s="7">
        <f t="shared" si="3"/>
        <v>1.0599000000000001</v>
      </c>
      <c r="T28" s="7">
        <f t="shared" si="3"/>
        <v>1.0192999999999999</v>
      </c>
      <c r="U28" s="7">
        <f t="shared" ref="U28:W28" si="4">U4-U16</f>
        <v>1.008</v>
      </c>
      <c r="V28" s="7">
        <f t="shared" si="4"/>
        <v>0.33050000000000002</v>
      </c>
      <c r="W28" s="7">
        <f t="shared" si="4"/>
        <v>0.32589999999999997</v>
      </c>
      <c r="X28" s="7">
        <f t="shared" ref="X28" si="5">X4-X16</f>
        <v>0.32919999999999999</v>
      </c>
    </row>
    <row r="29" spans="1:24">
      <c r="A29" s="6"/>
      <c r="B29" s="7">
        <f>B28/2</f>
        <v>2</v>
      </c>
      <c r="C29" s="7">
        <f t="shared" si="2"/>
        <v>1.2496</v>
      </c>
      <c r="D29" s="7">
        <f t="shared" si="2"/>
        <v>1.2255</v>
      </c>
      <c r="E29" s="7">
        <f t="shared" si="2"/>
        <v>1.2989999999999999</v>
      </c>
      <c r="F29" s="7">
        <f t="shared" si="2"/>
        <v>2.93E-2</v>
      </c>
      <c r="G29" s="7">
        <f t="shared" si="2"/>
        <v>2.7300000000000005E-2</v>
      </c>
      <c r="H29" s="7">
        <f t="shared" si="2"/>
        <v>3.0099999999999995E-2</v>
      </c>
      <c r="I29" s="7">
        <f t="shared" si="2"/>
        <v>0.15639999999999998</v>
      </c>
      <c r="J29" s="7">
        <f t="shared" si="2"/>
        <v>0.14880000000000002</v>
      </c>
      <c r="K29" s="7">
        <f t="shared" si="2"/>
        <v>0.15179999999999999</v>
      </c>
      <c r="L29" s="7">
        <f t="shared" si="2"/>
        <v>8.660000000000001E-2</v>
      </c>
      <c r="M29" s="7">
        <f t="shared" si="2"/>
        <v>8.3900000000000002E-2</v>
      </c>
      <c r="N29" s="7">
        <f t="shared" si="2"/>
        <v>8.4699999999999998E-2</v>
      </c>
      <c r="O29" s="7">
        <f t="shared" ref="O29:X29" si="6">O5-O17</f>
        <v>0.24949999999999997</v>
      </c>
      <c r="P29" s="7">
        <f t="shared" si="6"/>
        <v>0.26600000000000001</v>
      </c>
      <c r="Q29" s="7">
        <f t="shared" si="6"/>
        <v>0.253</v>
      </c>
      <c r="R29" s="7">
        <f t="shared" si="6"/>
        <v>0.83350000000000002</v>
      </c>
      <c r="S29" s="7">
        <f t="shared" si="6"/>
        <v>0.84150000000000003</v>
      </c>
      <c r="T29" s="7">
        <f t="shared" si="6"/>
        <v>0.8387</v>
      </c>
      <c r="U29" s="7">
        <f t="shared" si="6"/>
        <v>0.85429999999999995</v>
      </c>
      <c r="V29" s="7">
        <f t="shared" si="6"/>
        <v>0.23130000000000001</v>
      </c>
      <c r="W29" s="7">
        <f t="shared" si="6"/>
        <v>0.21839999999999998</v>
      </c>
      <c r="X29" s="7">
        <f t="shared" si="6"/>
        <v>0.22139999999999999</v>
      </c>
    </row>
    <row r="30" spans="1:24">
      <c r="A30" s="6"/>
      <c r="B30" s="7">
        <f t="shared" ref="B30:B34" si="7">B29/2</f>
        <v>1</v>
      </c>
      <c r="C30" s="7">
        <f t="shared" si="2"/>
        <v>1.1289</v>
      </c>
      <c r="D30" s="7">
        <f t="shared" si="2"/>
        <v>1.1431</v>
      </c>
      <c r="E30" s="7">
        <f t="shared" si="2"/>
        <v>1.1247</v>
      </c>
      <c r="F30" s="7">
        <f t="shared" si="2"/>
        <v>2.4200000000000006E-2</v>
      </c>
      <c r="G30" s="7">
        <f t="shared" si="2"/>
        <v>2.01E-2</v>
      </c>
      <c r="H30" s="7">
        <f t="shared" si="2"/>
        <v>2.1299999999999999E-2</v>
      </c>
      <c r="I30" s="7">
        <f t="shared" si="2"/>
        <v>9.1900000000000009E-2</v>
      </c>
      <c r="J30" s="7">
        <f t="shared" si="2"/>
        <v>9.3600000000000003E-2</v>
      </c>
      <c r="K30" s="7">
        <f t="shared" si="2"/>
        <v>9.1499999999999998E-2</v>
      </c>
      <c r="L30" s="7">
        <f t="shared" si="2"/>
        <v>8.3900000000000002E-2</v>
      </c>
      <c r="M30" s="7">
        <f t="shared" si="2"/>
        <v>8.5100000000000009E-2</v>
      </c>
      <c r="N30" s="7">
        <f t="shared" si="2"/>
        <v>8.249999999999999E-2</v>
      </c>
      <c r="O30" s="7">
        <f t="shared" ref="O30:X30" si="8">O6-O18</f>
        <v>0.18140000000000001</v>
      </c>
      <c r="P30" s="7">
        <f t="shared" si="8"/>
        <v>0.17499999999999999</v>
      </c>
      <c r="Q30" s="7">
        <f t="shared" si="8"/>
        <v>0.17409999999999998</v>
      </c>
      <c r="R30" s="7">
        <f t="shared" si="8"/>
        <v>0.59240000000000004</v>
      </c>
      <c r="S30" s="7">
        <f t="shared" si="8"/>
        <v>0.58610000000000007</v>
      </c>
      <c r="T30" s="7">
        <f t="shared" si="8"/>
        <v>0.58689999999999998</v>
      </c>
      <c r="U30" s="7">
        <f t="shared" si="8"/>
        <v>0.56410000000000005</v>
      </c>
      <c r="V30" s="7">
        <f t="shared" si="8"/>
        <v>0.1729</v>
      </c>
      <c r="W30" s="7">
        <f t="shared" si="8"/>
        <v>0.1671</v>
      </c>
      <c r="X30" s="7">
        <f t="shared" si="8"/>
        <v>0.15049999999999999</v>
      </c>
    </row>
    <row r="31" spans="1:24">
      <c r="A31" s="6"/>
      <c r="B31" s="7">
        <f t="shared" si="7"/>
        <v>0.5</v>
      </c>
      <c r="C31" s="7">
        <f t="shared" si="2"/>
        <v>0.90550000000000008</v>
      </c>
      <c r="D31" s="7">
        <f t="shared" si="2"/>
        <v>0.91639999999999999</v>
      </c>
      <c r="E31" s="7">
        <f t="shared" si="2"/>
        <v>0.85969999999999991</v>
      </c>
      <c r="F31" s="7">
        <f t="shared" si="2"/>
        <v>1.8099999999999998E-2</v>
      </c>
      <c r="G31" s="7">
        <f t="shared" si="2"/>
        <v>1.6400000000000005E-2</v>
      </c>
      <c r="H31" s="7">
        <f t="shared" si="2"/>
        <v>1.5900000000000004E-2</v>
      </c>
      <c r="I31" s="7">
        <f t="shared" si="2"/>
        <v>5.5800000000000002E-2</v>
      </c>
      <c r="J31" s="7">
        <f t="shared" si="2"/>
        <v>5.3399999999999996E-2</v>
      </c>
      <c r="K31" s="7">
        <f t="shared" si="2"/>
        <v>5.2999999999999999E-2</v>
      </c>
      <c r="L31" s="7">
        <f t="shared" si="2"/>
        <v>7.7100000000000002E-2</v>
      </c>
      <c r="M31" s="7">
        <f t="shared" si="2"/>
        <v>8.1500000000000003E-2</v>
      </c>
      <c r="N31" s="7">
        <f t="shared" si="2"/>
        <v>7.8300000000000008E-2</v>
      </c>
      <c r="O31" s="7">
        <f t="shared" ref="O31:X31" si="9">O7-O19</f>
        <v>0.11269999999999999</v>
      </c>
      <c r="P31" s="7">
        <f t="shared" si="9"/>
        <v>0.1202</v>
      </c>
      <c r="Q31" s="7">
        <f t="shared" si="9"/>
        <v>0.12719999999999998</v>
      </c>
      <c r="R31" s="7">
        <f t="shared" si="9"/>
        <v>0.33390000000000003</v>
      </c>
      <c r="S31" s="7">
        <f t="shared" si="9"/>
        <v>0.33190000000000003</v>
      </c>
      <c r="T31" s="7">
        <f t="shared" si="9"/>
        <v>0.33429999999999999</v>
      </c>
      <c r="U31" s="7">
        <f t="shared" si="9"/>
        <v>0.32500000000000001</v>
      </c>
      <c r="V31" s="7">
        <f t="shared" si="9"/>
        <v>0.12920000000000001</v>
      </c>
      <c r="W31" s="7">
        <f t="shared" si="9"/>
        <v>0.1174</v>
      </c>
      <c r="X31" s="7">
        <f t="shared" si="9"/>
        <v>0.12570000000000001</v>
      </c>
    </row>
    <row r="32" spans="1:24">
      <c r="A32" s="6"/>
      <c r="B32" s="7">
        <f t="shared" si="7"/>
        <v>0.25</v>
      </c>
      <c r="C32" s="7">
        <f t="shared" si="2"/>
        <v>0.62609999999999999</v>
      </c>
      <c r="D32" s="7">
        <f t="shared" si="2"/>
        <v>0.62769999999999992</v>
      </c>
      <c r="E32" s="7">
        <f t="shared" si="2"/>
        <v>0.5998</v>
      </c>
      <c r="F32" s="7">
        <f t="shared" si="2"/>
        <v>1.43E-2</v>
      </c>
      <c r="G32" s="7">
        <f t="shared" si="2"/>
        <v>1.3699999999999997E-2</v>
      </c>
      <c r="H32" s="7">
        <f t="shared" si="2"/>
        <v>1.2799999999999999E-2</v>
      </c>
      <c r="I32" s="7">
        <f t="shared" si="2"/>
        <v>3.5200000000000002E-2</v>
      </c>
      <c r="J32" s="7">
        <f t="shared" si="2"/>
        <v>3.3099999999999997E-2</v>
      </c>
      <c r="K32" s="7">
        <f t="shared" si="2"/>
        <v>3.4100000000000005E-2</v>
      </c>
      <c r="L32" s="7">
        <f t="shared" si="2"/>
        <v>8.1200000000000008E-2</v>
      </c>
      <c r="M32" s="7">
        <f t="shared" si="2"/>
        <v>7.6899999999999996E-2</v>
      </c>
      <c r="N32" s="7">
        <f t="shared" si="2"/>
        <v>7.8200000000000006E-2</v>
      </c>
      <c r="O32" s="7">
        <f t="shared" ref="O32:X32" si="10">O8-O20</f>
        <v>8.6199999999999999E-2</v>
      </c>
      <c r="P32" s="7">
        <f t="shared" si="10"/>
        <v>8.1699999999999995E-2</v>
      </c>
      <c r="Q32" s="7">
        <f t="shared" si="10"/>
        <v>8.4900000000000003E-2</v>
      </c>
      <c r="R32" s="7">
        <f t="shared" si="10"/>
        <v>0.17779999999999999</v>
      </c>
      <c r="S32" s="7">
        <f t="shared" si="10"/>
        <v>0.1764</v>
      </c>
      <c r="T32" s="7">
        <f t="shared" si="10"/>
        <v>0.17279999999999998</v>
      </c>
      <c r="U32" s="7">
        <f t="shared" si="10"/>
        <v>0.1668</v>
      </c>
      <c r="V32" s="7">
        <f t="shared" si="10"/>
        <v>0.1134</v>
      </c>
      <c r="W32" s="7">
        <f t="shared" si="10"/>
        <v>0.1106</v>
      </c>
      <c r="X32" s="7">
        <f t="shared" si="10"/>
        <v>0.10550000000000001</v>
      </c>
    </row>
    <row r="33" spans="1:40">
      <c r="A33" s="6"/>
      <c r="B33" s="7">
        <f t="shared" si="7"/>
        <v>0.125</v>
      </c>
      <c r="C33" s="7">
        <f t="shared" si="2"/>
        <v>0.35039999999999999</v>
      </c>
      <c r="D33" s="7">
        <f t="shared" si="2"/>
        <v>0.37809999999999999</v>
      </c>
      <c r="E33" s="7">
        <f t="shared" si="2"/>
        <v>0.3357</v>
      </c>
      <c r="F33" s="7">
        <f t="shared" si="2"/>
        <v>1.2299999999999998E-2</v>
      </c>
      <c r="G33" s="7">
        <f t="shared" si="2"/>
        <v>1.1899999999999994E-2</v>
      </c>
      <c r="H33" s="7">
        <f t="shared" si="2"/>
        <v>1.1900000000000001E-2</v>
      </c>
      <c r="I33" s="7">
        <f t="shared" si="2"/>
        <v>2.4799999999999996E-2</v>
      </c>
      <c r="J33" s="7">
        <f t="shared" si="2"/>
        <v>2.5300000000000003E-2</v>
      </c>
      <c r="K33" s="7">
        <f t="shared" si="2"/>
        <v>2.5000000000000001E-2</v>
      </c>
      <c r="L33" s="7">
        <f t="shared" si="2"/>
        <v>7.8100000000000003E-2</v>
      </c>
      <c r="M33" s="7">
        <f t="shared" si="2"/>
        <v>7.8700000000000006E-2</v>
      </c>
      <c r="N33" s="7">
        <f t="shared" si="2"/>
        <v>7.350000000000001E-2</v>
      </c>
      <c r="O33" s="7">
        <f t="shared" ref="O33:X33" si="11">O9-O21</f>
        <v>6.4700000000000008E-2</v>
      </c>
      <c r="P33" s="7">
        <f t="shared" si="11"/>
        <v>6.3600000000000004E-2</v>
      </c>
      <c r="Q33" s="7">
        <f t="shared" si="11"/>
        <v>6.770000000000001E-2</v>
      </c>
      <c r="R33" s="7">
        <f t="shared" si="11"/>
        <v>0.10589999999999999</v>
      </c>
      <c r="S33" s="7">
        <f t="shared" si="11"/>
        <v>0.1094</v>
      </c>
      <c r="T33" s="7">
        <f t="shared" si="11"/>
        <v>0.11040000000000001</v>
      </c>
      <c r="U33" s="7">
        <f t="shared" si="11"/>
        <v>0.10749999999999998</v>
      </c>
      <c r="V33" s="7">
        <f t="shared" si="11"/>
        <v>0.10470000000000002</v>
      </c>
      <c r="W33" s="7">
        <f t="shared" si="11"/>
        <v>9.2599999999999988E-2</v>
      </c>
      <c r="X33" s="7">
        <f t="shared" si="11"/>
        <v>9.9099999999999994E-2</v>
      </c>
    </row>
    <row r="34" spans="1:40">
      <c r="A34" s="6"/>
      <c r="B34" s="7">
        <f t="shared" si="7"/>
        <v>6.25E-2</v>
      </c>
      <c r="C34" s="7">
        <f t="shared" si="2"/>
        <v>0.1855</v>
      </c>
      <c r="D34" s="7">
        <f t="shared" si="2"/>
        <v>0.1883</v>
      </c>
      <c r="E34" s="7">
        <f t="shared" si="2"/>
        <v>0.18290000000000001</v>
      </c>
      <c r="F34" s="7">
        <f t="shared" si="2"/>
        <v>1.3900000000000003E-2</v>
      </c>
      <c r="G34" s="7">
        <f t="shared" si="2"/>
        <v>1.1700000000000002E-2</v>
      </c>
      <c r="H34" s="7">
        <f t="shared" si="2"/>
        <v>1.4800000000000001E-2</v>
      </c>
      <c r="I34" s="7">
        <f t="shared" si="2"/>
        <v>2.1599999999999994E-2</v>
      </c>
      <c r="J34" s="7">
        <f t="shared" si="2"/>
        <v>2.0200000000000003E-2</v>
      </c>
      <c r="K34" s="7">
        <f t="shared" si="2"/>
        <v>2.2200000000000004E-2</v>
      </c>
      <c r="L34" s="7">
        <f t="shared" si="2"/>
        <v>7.2900000000000006E-2</v>
      </c>
      <c r="M34" s="7">
        <f t="shared" si="2"/>
        <v>7.1300000000000002E-2</v>
      </c>
      <c r="N34" s="7">
        <f t="shared" si="2"/>
        <v>7.2000000000000008E-2</v>
      </c>
      <c r="O34" s="7">
        <f t="shared" ref="O34:X34" si="12">O10-O22</f>
        <v>5.1699999999999996E-2</v>
      </c>
      <c r="P34" s="7">
        <f t="shared" si="12"/>
        <v>4.9600000000000005E-2</v>
      </c>
      <c r="Q34" s="7">
        <f t="shared" si="12"/>
        <v>5.4899999999999997E-2</v>
      </c>
      <c r="R34" s="7">
        <f t="shared" si="12"/>
        <v>7.6500000000000012E-2</v>
      </c>
      <c r="S34" s="7">
        <f t="shared" si="12"/>
        <v>7.7600000000000002E-2</v>
      </c>
      <c r="T34" s="7">
        <f t="shared" si="12"/>
        <v>8.4600000000000009E-2</v>
      </c>
      <c r="U34" s="7">
        <f t="shared" si="12"/>
        <v>8.3400000000000002E-2</v>
      </c>
      <c r="V34" s="7">
        <f t="shared" si="12"/>
        <v>9.7400000000000014E-2</v>
      </c>
      <c r="W34" s="7">
        <f t="shared" si="12"/>
        <v>9.4099999999999989E-2</v>
      </c>
      <c r="X34" s="7">
        <f t="shared" si="12"/>
        <v>9.9100000000000021E-2</v>
      </c>
    </row>
    <row r="35" spans="1:40">
      <c r="A35" s="6"/>
      <c r="B35" s="8" t="s">
        <v>18</v>
      </c>
      <c r="C35" s="7">
        <f>C11-C23</f>
        <v>7.1200000000000013E-2</v>
      </c>
      <c r="D35" s="7">
        <f>D11-D23</f>
        <v>7.6700000000000004E-2</v>
      </c>
      <c r="E35" s="7">
        <f>E11-E23</f>
        <v>7.2999999999999995E-2</v>
      </c>
      <c r="F35" s="7">
        <f t="shared" ref="F35:X35" si="13">F11-F23</f>
        <v>1.1200000000000002E-2</v>
      </c>
      <c r="G35" s="7">
        <f t="shared" si="13"/>
        <v>1.1100000000000006E-2</v>
      </c>
      <c r="H35" s="7">
        <f t="shared" si="13"/>
        <v>1.1000000000000003E-2</v>
      </c>
      <c r="I35" s="7">
        <f t="shared" si="13"/>
        <v>2.0200000000000003E-2</v>
      </c>
      <c r="J35" s="7">
        <f t="shared" si="13"/>
        <v>1.8100000000000005E-2</v>
      </c>
      <c r="K35" s="7">
        <f t="shared" si="13"/>
        <v>1.9299999999999998E-2</v>
      </c>
      <c r="L35" s="7">
        <f t="shared" si="13"/>
        <v>7.1900000000000006E-2</v>
      </c>
      <c r="M35" s="7">
        <f t="shared" si="13"/>
        <v>7.0199999999999999E-2</v>
      </c>
      <c r="N35" s="7">
        <f t="shared" si="13"/>
        <v>7.0199999999999985E-2</v>
      </c>
      <c r="O35" s="7">
        <f t="shared" si="13"/>
        <v>4.4299999999999999E-2</v>
      </c>
      <c r="P35" s="7">
        <f t="shared" si="13"/>
        <v>4.1000000000000002E-2</v>
      </c>
      <c r="Q35" s="7">
        <f t="shared" si="13"/>
        <v>4.5499999999999992E-2</v>
      </c>
      <c r="R35" s="7">
        <f t="shared" si="13"/>
        <v>6.4299999999999996E-2</v>
      </c>
      <c r="S35" s="7">
        <f t="shared" si="13"/>
        <v>6.7699999999999996E-2</v>
      </c>
      <c r="T35" s="7">
        <f t="shared" si="13"/>
        <v>6.3099999999999989E-2</v>
      </c>
      <c r="U35" s="7">
        <f t="shared" si="13"/>
        <v>6.4500000000000002E-2</v>
      </c>
      <c r="V35" s="7">
        <f t="shared" si="13"/>
        <v>0.1167</v>
      </c>
      <c r="W35" s="7">
        <f t="shared" si="13"/>
        <v>0.1179</v>
      </c>
      <c r="X35" s="7">
        <f t="shared" si="13"/>
        <v>0.11050000000000001</v>
      </c>
    </row>
    <row r="36" spans="1:40">
      <c r="B36" s="35"/>
    </row>
    <row r="39" spans="1:40">
      <c r="A39" s="50" t="s">
        <v>13</v>
      </c>
      <c r="B39" s="36" t="s">
        <v>8</v>
      </c>
      <c r="C39" s="37" t="s">
        <v>0</v>
      </c>
      <c r="D39" s="37" t="s">
        <v>0</v>
      </c>
      <c r="E39" s="37" t="s">
        <v>0</v>
      </c>
      <c r="F39" s="37" t="s">
        <v>10</v>
      </c>
      <c r="G39" s="37" t="s">
        <v>10</v>
      </c>
      <c r="H39" s="37" t="s">
        <v>10</v>
      </c>
      <c r="I39" s="37" t="s">
        <v>11</v>
      </c>
      <c r="J39" s="37" t="s">
        <v>11</v>
      </c>
      <c r="K39" s="37" t="s">
        <v>11</v>
      </c>
      <c r="L39" s="37" t="s">
        <v>12</v>
      </c>
      <c r="M39" s="37" t="s">
        <v>12</v>
      </c>
      <c r="N39" s="37" t="s">
        <v>12</v>
      </c>
      <c r="O39" s="38" t="s">
        <v>4</v>
      </c>
      <c r="P39" s="38" t="s">
        <v>4</v>
      </c>
      <c r="Q39" s="38" t="s">
        <v>4</v>
      </c>
      <c r="R39" s="38" t="s">
        <v>5</v>
      </c>
      <c r="S39" s="38" t="s">
        <v>5</v>
      </c>
      <c r="T39" s="38" t="s">
        <v>5</v>
      </c>
      <c r="U39" s="38" t="s">
        <v>5</v>
      </c>
      <c r="V39" s="38" t="s">
        <v>6</v>
      </c>
      <c r="W39" s="38" t="s">
        <v>6</v>
      </c>
      <c r="X39" s="38" t="s">
        <v>6</v>
      </c>
      <c r="AA39" s="39"/>
    </row>
    <row r="40" spans="1:40">
      <c r="B40" s="34">
        <v>4</v>
      </c>
      <c r="C40" s="34">
        <v>1.3465</v>
      </c>
      <c r="D40" s="34">
        <v>1.3738999999999999</v>
      </c>
      <c r="E40" s="34">
        <v>1.4206000000000001</v>
      </c>
      <c r="F40" s="34">
        <v>3.7599999999999995E-2</v>
      </c>
      <c r="G40" s="34">
        <v>3.7300000000000007E-2</v>
      </c>
      <c r="H40" s="34">
        <v>3.5499999999999997E-2</v>
      </c>
      <c r="I40" s="34">
        <v>0.2208</v>
      </c>
      <c r="J40" s="34">
        <v>0.21479999999999999</v>
      </c>
      <c r="K40" s="34">
        <v>0.21929999999999999</v>
      </c>
      <c r="L40" s="34">
        <v>9.240000000000001E-2</v>
      </c>
      <c r="M40" s="34">
        <v>8.5199999999999998E-2</v>
      </c>
      <c r="N40" s="34">
        <v>8.4099999999999994E-2</v>
      </c>
      <c r="O40" s="34">
        <v>0.32189999999999996</v>
      </c>
      <c r="P40" s="34">
        <v>0.33689999999999998</v>
      </c>
      <c r="Q40" s="34">
        <v>0.32180000000000003</v>
      </c>
      <c r="R40" s="34">
        <v>1.0183</v>
      </c>
      <c r="S40" s="34">
        <v>1.0599000000000001</v>
      </c>
      <c r="T40" s="34">
        <v>1.0192999999999999</v>
      </c>
      <c r="U40" s="34">
        <v>1.008</v>
      </c>
      <c r="V40" s="34">
        <v>0.33050000000000002</v>
      </c>
      <c r="W40" s="34">
        <v>0.32589999999999997</v>
      </c>
      <c r="X40" s="34">
        <v>0.32919999999999999</v>
      </c>
      <c r="AA40" s="39"/>
      <c r="AC40" s="40"/>
      <c r="AD40" s="41"/>
      <c r="AE40" s="41"/>
      <c r="AF40" s="41"/>
      <c r="AG40" s="40"/>
      <c r="AH40" s="40"/>
      <c r="AI40" s="40"/>
      <c r="AJ40" s="40"/>
      <c r="AK40" s="40"/>
      <c r="AL40" s="40"/>
      <c r="AM40" s="40"/>
      <c r="AN40" s="40"/>
    </row>
    <row r="41" spans="1:40">
      <c r="B41" s="34">
        <f t="shared" ref="B41:B46" si="14">B40/2</f>
        <v>2</v>
      </c>
      <c r="C41" s="34">
        <v>1.2496</v>
      </c>
      <c r="D41" s="34">
        <v>1.2255</v>
      </c>
      <c r="E41" s="34">
        <v>1.2989999999999999</v>
      </c>
      <c r="F41" s="34">
        <v>2.93E-2</v>
      </c>
      <c r="G41" s="34">
        <v>2.7300000000000005E-2</v>
      </c>
      <c r="H41" s="34">
        <v>3.0099999999999995E-2</v>
      </c>
      <c r="I41" s="34">
        <v>0.15639999999999998</v>
      </c>
      <c r="J41" s="34">
        <v>0.14880000000000002</v>
      </c>
      <c r="K41" s="34">
        <v>0.15179999999999999</v>
      </c>
      <c r="L41" s="34">
        <v>8.660000000000001E-2</v>
      </c>
      <c r="M41" s="34">
        <v>8.3900000000000002E-2</v>
      </c>
      <c r="N41" s="34">
        <v>8.4699999999999998E-2</v>
      </c>
      <c r="O41" s="34">
        <v>0.24949999999999997</v>
      </c>
      <c r="P41" s="34">
        <v>0.26600000000000001</v>
      </c>
      <c r="Q41" s="34">
        <v>0.253</v>
      </c>
      <c r="R41" s="34">
        <v>0.83350000000000002</v>
      </c>
      <c r="S41" s="34">
        <v>0.84150000000000003</v>
      </c>
      <c r="T41" s="34">
        <v>0.8387</v>
      </c>
      <c r="U41" s="34">
        <v>0.85429999999999995</v>
      </c>
      <c r="V41" s="34">
        <v>0.23130000000000001</v>
      </c>
      <c r="W41" s="34">
        <v>0.21839999999999998</v>
      </c>
      <c r="X41" s="34">
        <v>0.22139999999999999</v>
      </c>
      <c r="AA41" s="39"/>
      <c r="AC41" s="40"/>
      <c r="AD41" s="41"/>
      <c r="AE41" s="41"/>
      <c r="AF41" s="41"/>
      <c r="AG41" s="40"/>
      <c r="AH41" s="40"/>
      <c r="AI41" s="40"/>
      <c r="AJ41" s="40"/>
      <c r="AK41" s="40"/>
      <c r="AL41" s="40"/>
      <c r="AM41" s="40"/>
      <c r="AN41" s="40"/>
    </row>
    <row r="42" spans="1:40">
      <c r="B42" s="34">
        <f t="shared" si="14"/>
        <v>1</v>
      </c>
      <c r="C42" s="34">
        <v>1.1289</v>
      </c>
      <c r="D42" s="34">
        <v>1.1431</v>
      </c>
      <c r="E42" s="34">
        <v>1.1247</v>
      </c>
      <c r="F42" s="34">
        <v>2.4200000000000006E-2</v>
      </c>
      <c r="G42" s="34">
        <v>2.01E-2</v>
      </c>
      <c r="H42" s="34">
        <v>2.1299999999999999E-2</v>
      </c>
      <c r="I42" s="34">
        <v>9.1900000000000009E-2</v>
      </c>
      <c r="J42" s="34">
        <v>9.3600000000000003E-2</v>
      </c>
      <c r="K42" s="34">
        <v>9.1499999999999998E-2</v>
      </c>
      <c r="L42" s="34">
        <v>8.3900000000000002E-2</v>
      </c>
      <c r="M42" s="34">
        <v>8.5100000000000009E-2</v>
      </c>
      <c r="N42" s="34">
        <v>8.249999999999999E-2</v>
      </c>
      <c r="O42" s="34">
        <v>0.18140000000000001</v>
      </c>
      <c r="P42" s="34">
        <v>0.17499999999999999</v>
      </c>
      <c r="Q42" s="34">
        <v>0.17409999999999998</v>
      </c>
      <c r="R42" s="34">
        <v>0.59240000000000004</v>
      </c>
      <c r="S42" s="34">
        <v>0.58610000000000007</v>
      </c>
      <c r="T42" s="34">
        <v>0.58689999999999998</v>
      </c>
      <c r="U42" s="34">
        <v>0.56410000000000005</v>
      </c>
      <c r="V42" s="34">
        <v>0.1729</v>
      </c>
      <c r="W42" s="34">
        <v>0.1671</v>
      </c>
      <c r="X42" s="34">
        <v>0.15049999999999999</v>
      </c>
      <c r="AA42" s="39"/>
      <c r="AC42" s="40"/>
      <c r="AD42" s="41"/>
      <c r="AE42" s="41"/>
      <c r="AF42" s="41"/>
      <c r="AG42" s="40"/>
      <c r="AH42" s="40"/>
      <c r="AI42" s="40"/>
      <c r="AJ42" s="40"/>
      <c r="AK42" s="40"/>
      <c r="AL42" s="40"/>
      <c r="AM42" s="40"/>
      <c r="AN42" s="40"/>
    </row>
    <row r="43" spans="1:40">
      <c r="B43" s="34">
        <f t="shared" si="14"/>
        <v>0.5</v>
      </c>
      <c r="C43" s="34">
        <v>0.90550000000000008</v>
      </c>
      <c r="D43" s="34">
        <v>0.91639999999999999</v>
      </c>
      <c r="E43" s="34">
        <v>0.85969999999999991</v>
      </c>
      <c r="F43" s="34">
        <v>1.8099999999999998E-2</v>
      </c>
      <c r="G43" s="34">
        <v>1.6400000000000005E-2</v>
      </c>
      <c r="H43" s="34">
        <v>1.5900000000000004E-2</v>
      </c>
      <c r="I43" s="34">
        <v>5.5800000000000002E-2</v>
      </c>
      <c r="J43" s="34">
        <v>5.3399999999999996E-2</v>
      </c>
      <c r="K43" s="34">
        <v>5.2999999999999999E-2</v>
      </c>
      <c r="L43" s="34">
        <v>7.7100000000000002E-2</v>
      </c>
      <c r="M43" s="34">
        <v>8.1500000000000003E-2</v>
      </c>
      <c r="N43" s="34">
        <v>7.8300000000000008E-2</v>
      </c>
      <c r="O43" s="34">
        <v>0.11269999999999999</v>
      </c>
      <c r="P43" s="34">
        <v>0.1202</v>
      </c>
      <c r="Q43" s="34">
        <v>0.12719999999999998</v>
      </c>
      <c r="R43" s="34">
        <v>0.33390000000000003</v>
      </c>
      <c r="S43" s="34">
        <v>0.33190000000000003</v>
      </c>
      <c r="T43" s="34">
        <v>0.33429999999999999</v>
      </c>
      <c r="U43" s="34">
        <v>0.32500000000000001</v>
      </c>
      <c r="V43" s="34">
        <v>0.12920000000000001</v>
      </c>
      <c r="W43" s="34">
        <v>0.1174</v>
      </c>
      <c r="X43" s="34">
        <v>0.12570000000000001</v>
      </c>
      <c r="AA43" s="39"/>
      <c r="AC43" s="40"/>
      <c r="AD43" s="41"/>
      <c r="AE43" s="41"/>
      <c r="AF43" s="41"/>
      <c r="AG43" s="40"/>
      <c r="AH43" s="40"/>
      <c r="AI43" s="40"/>
      <c r="AJ43" s="40"/>
      <c r="AK43" s="40"/>
      <c r="AL43" s="40"/>
      <c r="AM43" s="40"/>
      <c r="AN43" s="40"/>
    </row>
    <row r="44" spans="1:40">
      <c r="B44" s="34">
        <f t="shared" si="14"/>
        <v>0.25</v>
      </c>
      <c r="C44" s="34">
        <v>0.62609999999999999</v>
      </c>
      <c r="D44" s="34">
        <v>0.62769999999999992</v>
      </c>
      <c r="E44" s="34">
        <v>0.5998</v>
      </c>
      <c r="F44" s="34">
        <v>1.43E-2</v>
      </c>
      <c r="G44" s="34">
        <v>1.3699999999999997E-2</v>
      </c>
      <c r="H44" s="34">
        <v>1.2799999999999999E-2</v>
      </c>
      <c r="I44" s="34">
        <v>3.5200000000000002E-2</v>
      </c>
      <c r="J44" s="34">
        <v>3.3099999999999997E-2</v>
      </c>
      <c r="K44" s="34">
        <v>3.4100000000000005E-2</v>
      </c>
      <c r="L44" s="34">
        <v>8.1200000000000008E-2</v>
      </c>
      <c r="M44" s="34">
        <v>7.6899999999999996E-2</v>
      </c>
      <c r="N44" s="34">
        <v>7.8200000000000006E-2</v>
      </c>
      <c r="O44" s="34">
        <v>8.6199999999999999E-2</v>
      </c>
      <c r="P44" s="34">
        <v>8.1699999999999995E-2</v>
      </c>
      <c r="Q44" s="34">
        <v>8.4900000000000003E-2</v>
      </c>
      <c r="R44" s="34">
        <v>0.17779999999999999</v>
      </c>
      <c r="S44" s="34">
        <v>0.1764</v>
      </c>
      <c r="T44" s="34">
        <v>0.17279999999999998</v>
      </c>
      <c r="U44" s="34">
        <v>0.1668</v>
      </c>
      <c r="V44" s="34">
        <v>0.1134</v>
      </c>
      <c r="W44" s="34">
        <v>0.1106</v>
      </c>
      <c r="X44" s="34">
        <v>0.10550000000000001</v>
      </c>
      <c r="AA44" s="39"/>
      <c r="AC44" s="40"/>
      <c r="AD44" s="41"/>
      <c r="AE44" s="41"/>
      <c r="AF44" s="41"/>
      <c r="AG44" s="40"/>
      <c r="AH44" s="40"/>
      <c r="AI44" s="40"/>
      <c r="AJ44" s="40"/>
      <c r="AK44" s="40"/>
      <c r="AL44" s="40"/>
      <c r="AM44" s="40"/>
      <c r="AN44" s="40"/>
    </row>
    <row r="45" spans="1:40">
      <c r="B45" s="34">
        <f t="shared" si="14"/>
        <v>0.125</v>
      </c>
      <c r="C45" s="34">
        <v>0.35039999999999999</v>
      </c>
      <c r="D45" s="34">
        <v>0.37809999999999999</v>
      </c>
      <c r="E45" s="34">
        <v>0.3357</v>
      </c>
      <c r="F45" s="34">
        <v>1.2299999999999998E-2</v>
      </c>
      <c r="G45" s="34">
        <v>1.1899999999999994E-2</v>
      </c>
      <c r="H45" s="34">
        <v>1.1900000000000001E-2</v>
      </c>
      <c r="I45" s="34">
        <v>2.4799999999999996E-2</v>
      </c>
      <c r="J45" s="34">
        <v>2.5300000000000003E-2</v>
      </c>
      <c r="K45" s="34">
        <v>2.5000000000000001E-2</v>
      </c>
      <c r="L45" s="34">
        <v>7.8100000000000003E-2</v>
      </c>
      <c r="M45" s="34">
        <v>7.8700000000000006E-2</v>
      </c>
      <c r="N45" s="34">
        <v>7.350000000000001E-2</v>
      </c>
      <c r="O45" s="34">
        <v>6.4700000000000008E-2</v>
      </c>
      <c r="P45" s="34">
        <v>6.3600000000000004E-2</v>
      </c>
      <c r="Q45" s="34">
        <v>6.770000000000001E-2</v>
      </c>
      <c r="R45" s="34">
        <v>0.10589999999999999</v>
      </c>
      <c r="S45" s="34">
        <v>0.1094</v>
      </c>
      <c r="T45" s="34">
        <v>0.11040000000000001</v>
      </c>
      <c r="U45" s="34">
        <v>0.10749999999999998</v>
      </c>
      <c r="V45" s="34">
        <v>0.10470000000000002</v>
      </c>
      <c r="W45" s="34">
        <v>9.2599999999999988E-2</v>
      </c>
      <c r="X45" s="34">
        <v>9.9099999999999994E-2</v>
      </c>
      <c r="AA45" s="39"/>
      <c r="AC45" s="40"/>
      <c r="AD45" s="41"/>
      <c r="AE45" s="41"/>
      <c r="AF45" s="41"/>
      <c r="AG45" s="40"/>
      <c r="AH45" s="40"/>
      <c r="AI45" s="40"/>
      <c r="AJ45" s="40"/>
      <c r="AK45" s="40"/>
      <c r="AL45" s="40"/>
      <c r="AM45" s="40"/>
      <c r="AN45" s="40"/>
    </row>
    <row r="46" spans="1:40">
      <c r="B46" s="34">
        <f t="shared" si="14"/>
        <v>6.25E-2</v>
      </c>
      <c r="C46" s="34">
        <v>0.1855</v>
      </c>
      <c r="D46" s="34">
        <v>0.1883</v>
      </c>
      <c r="E46" s="34">
        <v>0.18290000000000001</v>
      </c>
      <c r="F46" s="34">
        <v>1.3900000000000003E-2</v>
      </c>
      <c r="G46" s="34">
        <v>1.1700000000000002E-2</v>
      </c>
      <c r="H46" s="34">
        <v>1.4800000000000001E-2</v>
      </c>
      <c r="I46" s="34">
        <v>2.1599999999999994E-2</v>
      </c>
      <c r="J46" s="34">
        <v>2.0200000000000003E-2</v>
      </c>
      <c r="K46" s="34">
        <v>2.2200000000000004E-2</v>
      </c>
      <c r="L46" s="34">
        <v>7.2900000000000006E-2</v>
      </c>
      <c r="M46" s="34">
        <v>7.1300000000000002E-2</v>
      </c>
      <c r="N46" s="34">
        <v>7.2000000000000008E-2</v>
      </c>
      <c r="O46" s="34">
        <v>5.1699999999999996E-2</v>
      </c>
      <c r="P46" s="34">
        <v>4.9600000000000005E-2</v>
      </c>
      <c r="Q46" s="34">
        <v>5.4899999999999997E-2</v>
      </c>
      <c r="R46" s="34">
        <v>7.6500000000000012E-2</v>
      </c>
      <c r="S46" s="34">
        <v>7.7600000000000002E-2</v>
      </c>
      <c r="T46" s="34">
        <v>8.4600000000000009E-2</v>
      </c>
      <c r="U46" s="34">
        <v>8.3400000000000002E-2</v>
      </c>
      <c r="V46" s="34">
        <v>9.7400000000000014E-2</v>
      </c>
      <c r="W46" s="34">
        <v>9.4099999999999989E-2</v>
      </c>
      <c r="X46" s="34">
        <v>9.9100000000000021E-2</v>
      </c>
      <c r="AA46" s="39"/>
      <c r="AC46" s="40"/>
      <c r="AD46" s="41"/>
      <c r="AE46" s="41"/>
      <c r="AF46" s="41"/>
      <c r="AG46" s="40"/>
      <c r="AH46" s="40"/>
      <c r="AI46" s="40"/>
      <c r="AJ46" s="40"/>
      <c r="AK46" s="40"/>
      <c r="AL46" s="40"/>
      <c r="AM46" s="40"/>
      <c r="AN46" s="40"/>
    </row>
    <row r="47" spans="1:40">
      <c r="B47" s="34">
        <v>0</v>
      </c>
      <c r="C47" s="34">
        <v>7.1200000000000013E-2</v>
      </c>
      <c r="D47" s="34">
        <v>7.6700000000000004E-2</v>
      </c>
      <c r="E47" s="34">
        <v>7.2999999999999995E-2</v>
      </c>
      <c r="F47" s="34">
        <v>1.1200000000000002E-2</v>
      </c>
      <c r="G47" s="34">
        <v>1.1100000000000006E-2</v>
      </c>
      <c r="H47" s="34">
        <v>1.1000000000000003E-2</v>
      </c>
      <c r="I47" s="34">
        <v>2.0200000000000003E-2</v>
      </c>
      <c r="J47" s="34">
        <v>1.8100000000000005E-2</v>
      </c>
      <c r="K47" s="34">
        <v>1.9299999999999998E-2</v>
      </c>
      <c r="L47" s="34">
        <v>7.1900000000000006E-2</v>
      </c>
      <c r="M47" s="34">
        <v>7.0199999999999999E-2</v>
      </c>
      <c r="N47" s="34">
        <v>7.0199999999999985E-2</v>
      </c>
      <c r="O47" s="34">
        <v>4.4299999999999999E-2</v>
      </c>
      <c r="P47" s="34">
        <v>4.1000000000000002E-2</v>
      </c>
      <c r="Q47" s="34">
        <v>4.5499999999999992E-2</v>
      </c>
      <c r="R47" s="34">
        <v>6.4299999999999996E-2</v>
      </c>
      <c r="S47" s="34">
        <v>6.7699999999999996E-2</v>
      </c>
      <c r="T47" s="34">
        <v>6.3099999999999989E-2</v>
      </c>
      <c r="U47" s="34">
        <v>6.4500000000000002E-2</v>
      </c>
      <c r="V47" s="34">
        <v>0.1167</v>
      </c>
      <c r="W47" s="34">
        <v>0.1179</v>
      </c>
      <c r="X47" s="34">
        <v>0.11050000000000001</v>
      </c>
      <c r="AA47" s="39"/>
      <c r="AC47" s="40"/>
      <c r="AD47" s="41"/>
      <c r="AE47" s="41"/>
      <c r="AF47" s="40"/>
      <c r="AG47" s="40"/>
      <c r="AH47" s="40"/>
      <c r="AI47" s="40"/>
      <c r="AJ47" s="40"/>
      <c r="AK47" s="40"/>
      <c r="AL47" s="40"/>
      <c r="AM47" s="40"/>
      <c r="AN47" s="40"/>
    </row>
    <row r="48" spans="1:40">
      <c r="Z48" s="39"/>
      <c r="AE48" s="42"/>
    </row>
    <row r="49" spans="1:27">
      <c r="Z49" s="39"/>
    </row>
    <row r="50" spans="1:27">
      <c r="A50" s="43" t="s">
        <v>14</v>
      </c>
      <c r="B50" s="36" t="s">
        <v>8</v>
      </c>
      <c r="C50" s="34" t="s">
        <v>0</v>
      </c>
      <c r="D50" s="34" t="s">
        <v>1</v>
      </c>
      <c r="E50" s="34" t="s">
        <v>2</v>
      </c>
      <c r="F50" s="34" t="s">
        <v>3</v>
      </c>
      <c r="G50" s="44" t="s">
        <v>4</v>
      </c>
      <c r="H50" s="44" t="s">
        <v>5</v>
      </c>
      <c r="I50" s="44" t="s">
        <v>6</v>
      </c>
      <c r="K50" s="34" t="s">
        <v>0</v>
      </c>
      <c r="L50" s="34" t="s">
        <v>1</v>
      </c>
      <c r="M50" s="34" t="s">
        <v>2</v>
      </c>
      <c r="N50" s="34" t="s">
        <v>3</v>
      </c>
      <c r="O50" s="44" t="s">
        <v>4</v>
      </c>
      <c r="P50" s="44" t="s">
        <v>5</v>
      </c>
      <c r="Q50" s="44" t="s">
        <v>6</v>
      </c>
      <c r="AA50" s="39"/>
    </row>
    <row r="51" spans="1:27">
      <c r="B51" s="34">
        <v>4</v>
      </c>
      <c r="C51" s="34">
        <f>AVERAGE(C40:E40)</f>
        <v>1.3803333333333334</v>
      </c>
      <c r="D51" s="34">
        <f>AVERAGE(F40:H40)</f>
        <v>3.6799999999999999E-2</v>
      </c>
      <c r="E51" s="34">
        <f>AVERAGE(I40:K40)</f>
        <v>0.21830000000000002</v>
      </c>
      <c r="F51" s="34">
        <f>AVERAGE(L40:N40)</f>
        <v>8.7233333333333329E-2</v>
      </c>
      <c r="G51" s="34">
        <f>AVERAGE(O40:Q40)</f>
        <v>0.32686666666666664</v>
      </c>
      <c r="H51" s="34">
        <f>AVERAGE(R40:U40)</f>
        <v>1.0263749999999998</v>
      </c>
      <c r="I51" s="34">
        <f>AVERAGE(V40:X40)</f>
        <v>0.32853333333333334</v>
      </c>
      <c r="K51" s="34">
        <f>STDEV(C40:E40)/SQRT(COUNT(C40:E40))</f>
        <v>2.1631330158925634E-2</v>
      </c>
      <c r="L51" s="34">
        <f>STDEV(F40:H40)/SQRT(COUNT(F40:H40))</f>
        <v>6.5574385243020094E-4</v>
      </c>
      <c r="M51" s="34">
        <f>STDEV(I40:K40)/SQRT(COUNT(I40:K40))</f>
        <v>1.8027756377319965E-3</v>
      </c>
      <c r="N51" s="34">
        <f>STDEV(L40:N40)/SQRT(COUNT(L40:N40))</f>
        <v>2.602776295505334E-3</v>
      </c>
      <c r="O51" s="34">
        <f>STDEV(O40:Q40)/SQRT(COUNT(O40:Q40))</f>
        <v>5.0167497224575313E-3</v>
      </c>
      <c r="P51" s="34">
        <f>STDEV(R40:U40)/SQRT(COUNT(R40:U40))</f>
        <v>1.1463083863719534E-2</v>
      </c>
      <c r="Q51" s="34">
        <f>STDEV(V40:X40)/SQRT(COUNT(V40:X40))</f>
        <v>1.3691035185275369E-3</v>
      </c>
      <c r="AA51" s="39"/>
    </row>
    <row r="52" spans="1:27">
      <c r="B52" s="34">
        <f t="shared" ref="B52:B57" si="15">B51/2</f>
        <v>2</v>
      </c>
      <c r="C52" s="34">
        <f t="shared" ref="C52:C58" si="16">AVERAGE(C41:E41)</f>
        <v>1.2580333333333333</v>
      </c>
      <c r="D52" s="34">
        <f t="shared" ref="D52:D58" si="17">AVERAGE(F41:H41)</f>
        <v>2.8899999999999999E-2</v>
      </c>
      <c r="E52" s="34">
        <f t="shared" ref="E52:E58" si="18">AVERAGE(I41:K41)</f>
        <v>0.15233333333333335</v>
      </c>
      <c r="F52" s="34">
        <f t="shared" ref="F52:F58" si="19">AVERAGE(L41:N41)</f>
        <v>8.5066666666666665E-2</v>
      </c>
      <c r="G52" s="34">
        <f t="shared" ref="G52:G58" si="20">AVERAGE(O41:Q41)</f>
        <v>0.25616666666666665</v>
      </c>
      <c r="H52" s="34">
        <f t="shared" ref="H52:H58" si="21">AVERAGE(R41:U41)</f>
        <v>0.84199999999999997</v>
      </c>
      <c r="I52" s="34">
        <f t="shared" ref="I52:I58" si="22">AVERAGE(V41:X41)</f>
        <v>0.22370000000000001</v>
      </c>
      <c r="K52" s="34">
        <f t="shared" ref="K52:K58" si="23">STDEV(C41:E41)/SQRT(COUNT(C41:E41))</f>
        <v>2.1632562903589961E-2</v>
      </c>
      <c r="L52" s="34">
        <f t="shared" ref="L52:L58" si="24">STDEV(F41:H41)/SQRT(COUNT(F41:H41))</f>
        <v>8.3266639978645039E-4</v>
      </c>
      <c r="M52" s="34">
        <f t="shared" ref="M52:M58" si="25">STDEV(I41:K41)/SQRT(COUNT(I41:K41))</f>
        <v>2.210077927233428E-3</v>
      </c>
      <c r="N52" s="34">
        <f t="shared" ref="N52:N58" si="26">STDEV(L41:N41)/SQRT(COUNT(L41:N41))</f>
        <v>8.0069414329762389E-4</v>
      </c>
      <c r="O52" s="34">
        <f t="shared" ref="O52:O58" si="27">STDEV(O41:Q41)/SQRT(COUNT(O41:Q41))</f>
        <v>5.0194067821252106E-3</v>
      </c>
      <c r="P52" s="34">
        <f t="shared" ref="P52:P58" si="28">STDEV(R41:U41)/SQRT(COUNT(R41:U41))</f>
        <v>4.4222920150829622E-3</v>
      </c>
      <c r="Q52" s="34">
        <f t="shared" ref="Q52:Q58" si="29">STDEV(V41:X41)/SQRT(COUNT(V41:X41))</f>
        <v>3.8974350539810227E-3</v>
      </c>
      <c r="AA52" s="39"/>
    </row>
    <row r="53" spans="1:27">
      <c r="B53" s="34">
        <f t="shared" si="15"/>
        <v>1</v>
      </c>
      <c r="C53" s="34">
        <f t="shared" si="16"/>
        <v>1.1322333333333334</v>
      </c>
      <c r="D53" s="34">
        <f t="shared" si="17"/>
        <v>2.186666666666667E-2</v>
      </c>
      <c r="E53" s="34">
        <f t="shared" si="18"/>
        <v>9.2333333333333337E-2</v>
      </c>
      <c r="F53" s="34">
        <f t="shared" si="19"/>
        <v>8.3833333333333329E-2</v>
      </c>
      <c r="G53" s="34">
        <f t="shared" si="20"/>
        <v>0.17683333333333331</v>
      </c>
      <c r="H53" s="34">
        <f t="shared" si="21"/>
        <v>0.58237500000000009</v>
      </c>
      <c r="I53" s="34">
        <f t="shared" si="22"/>
        <v>0.16349999999999998</v>
      </c>
      <c r="K53" s="34">
        <f t="shared" si="23"/>
        <v>5.5669660598131046E-3</v>
      </c>
      <c r="L53" s="34">
        <f t="shared" si="24"/>
        <v>1.2170090842352477E-3</v>
      </c>
      <c r="M53" s="34">
        <f t="shared" si="25"/>
        <v>6.4377359719426587E-4</v>
      </c>
      <c r="N53" s="34">
        <f t="shared" si="26"/>
        <v>7.5129517797231529E-4</v>
      </c>
      <c r="O53" s="34">
        <f t="shared" si="27"/>
        <v>2.2980668204190991E-3</v>
      </c>
      <c r="P53" s="34">
        <f t="shared" si="28"/>
        <v>6.2505166453128719E-3</v>
      </c>
      <c r="Q53" s="34">
        <f t="shared" si="29"/>
        <v>6.7121779873103296E-3</v>
      </c>
      <c r="AA53" s="39"/>
    </row>
    <row r="54" spans="1:27">
      <c r="B54" s="34">
        <f t="shared" si="15"/>
        <v>0.5</v>
      </c>
      <c r="C54" s="34">
        <f t="shared" si="16"/>
        <v>0.8938666666666667</v>
      </c>
      <c r="D54" s="34">
        <f t="shared" si="17"/>
        <v>1.6800000000000002E-2</v>
      </c>
      <c r="E54" s="34">
        <f t="shared" si="18"/>
        <v>5.4066666666666659E-2</v>
      </c>
      <c r="F54" s="34">
        <f t="shared" si="19"/>
        <v>7.8966666666666671E-2</v>
      </c>
      <c r="G54" s="34">
        <f t="shared" si="20"/>
        <v>0.12003333333333333</v>
      </c>
      <c r="H54" s="34">
        <f t="shared" si="21"/>
        <v>0.33127499999999999</v>
      </c>
      <c r="I54" s="34">
        <f t="shared" si="22"/>
        <v>0.1241</v>
      </c>
      <c r="K54" s="34">
        <f t="shared" si="23"/>
        <v>1.7370696909194877E-2</v>
      </c>
      <c r="L54" s="34">
        <f t="shared" si="24"/>
        <v>6.6583281184793717E-4</v>
      </c>
      <c r="M54" s="34">
        <f t="shared" si="25"/>
        <v>8.7432513657360173E-4</v>
      </c>
      <c r="N54" s="34">
        <f t="shared" si="26"/>
        <v>1.3131810402394804E-3</v>
      </c>
      <c r="O54" s="34">
        <f t="shared" si="27"/>
        <v>4.1866188956934869E-3</v>
      </c>
      <c r="P54" s="34">
        <f t="shared" si="28"/>
        <v>2.1565307788204641E-3</v>
      </c>
      <c r="Q54" s="34">
        <f t="shared" si="29"/>
        <v>3.4990474894367103E-3</v>
      </c>
      <c r="AA54" s="39"/>
    </row>
    <row r="55" spans="1:27">
      <c r="B55" s="34">
        <f t="shared" si="15"/>
        <v>0.25</v>
      </c>
      <c r="C55" s="34">
        <f t="shared" si="16"/>
        <v>0.61786666666666668</v>
      </c>
      <c r="D55" s="34">
        <f t="shared" si="17"/>
        <v>1.3599999999999999E-2</v>
      </c>
      <c r="E55" s="34">
        <f t="shared" si="18"/>
        <v>3.4133333333333335E-2</v>
      </c>
      <c r="F55" s="34">
        <f t="shared" si="19"/>
        <v>7.8766666666666665E-2</v>
      </c>
      <c r="G55" s="34">
        <f t="shared" si="20"/>
        <v>8.426666666666667E-2</v>
      </c>
      <c r="H55" s="34">
        <f t="shared" si="21"/>
        <v>0.17344999999999999</v>
      </c>
      <c r="I55" s="34">
        <f t="shared" si="22"/>
        <v>0.10983333333333334</v>
      </c>
      <c r="K55" s="34">
        <f t="shared" si="23"/>
        <v>9.0451337438671505E-3</v>
      </c>
      <c r="L55" s="34">
        <f t="shared" si="24"/>
        <v>4.3588989435406765E-4</v>
      </c>
      <c r="M55" s="34">
        <f t="shared" si="25"/>
        <v>6.0644684662200976E-4</v>
      </c>
      <c r="N55" s="34">
        <f t="shared" si="26"/>
        <v>1.2732286169856218E-3</v>
      </c>
      <c r="O55" s="34">
        <f t="shared" si="27"/>
        <v>1.3370780746754403E-3</v>
      </c>
      <c r="P55" s="34">
        <f t="shared" si="28"/>
        <v>2.4540782383616028E-3</v>
      </c>
      <c r="Q55" s="34">
        <f t="shared" si="29"/>
        <v>2.3125262761269903E-3</v>
      </c>
      <c r="AA55" s="39"/>
    </row>
    <row r="56" spans="1:27">
      <c r="B56" s="34">
        <f t="shared" si="15"/>
        <v>0.125</v>
      </c>
      <c r="C56" s="34">
        <f t="shared" si="16"/>
        <v>0.35473333333333334</v>
      </c>
      <c r="D56" s="34">
        <f t="shared" si="17"/>
        <v>1.2033333333333332E-2</v>
      </c>
      <c r="E56" s="34">
        <f t="shared" si="18"/>
        <v>2.5033333333333335E-2</v>
      </c>
      <c r="F56" s="34">
        <f t="shared" si="19"/>
        <v>7.6766666666666664E-2</v>
      </c>
      <c r="G56" s="34">
        <f t="shared" si="20"/>
        <v>6.533333333333334E-2</v>
      </c>
      <c r="H56" s="34">
        <f t="shared" si="21"/>
        <v>0.10829999999999999</v>
      </c>
      <c r="I56" s="34">
        <f t="shared" si="22"/>
        <v>9.8799999999999999E-2</v>
      </c>
      <c r="K56" s="34">
        <f t="shared" si="23"/>
        <v>1.2430115758824523E-2</v>
      </c>
      <c r="L56" s="34">
        <f t="shared" si="24"/>
        <v>1.3333333333333369E-4</v>
      </c>
      <c r="M56" s="34">
        <f t="shared" si="25"/>
        <v>1.4529663145135784E-4</v>
      </c>
      <c r="N56" s="34">
        <f t="shared" si="26"/>
        <v>1.6424913326339877E-3</v>
      </c>
      <c r="O56" s="34">
        <f t="shared" si="27"/>
        <v>1.225198396632609E-3</v>
      </c>
      <c r="P56" s="34">
        <f t="shared" si="28"/>
        <v>1.0008329864001659E-3</v>
      </c>
      <c r="Q56" s="34">
        <f t="shared" si="29"/>
        <v>3.4961884007206176E-3</v>
      </c>
      <c r="AA56" s="39"/>
    </row>
    <row r="57" spans="1:27">
      <c r="B57" s="34">
        <f t="shared" si="15"/>
        <v>6.25E-2</v>
      </c>
      <c r="C57" s="34">
        <f t="shared" si="16"/>
        <v>0.18556666666666666</v>
      </c>
      <c r="D57" s="34">
        <f t="shared" si="17"/>
        <v>1.3466666666666668E-2</v>
      </c>
      <c r="E57" s="34">
        <f t="shared" si="18"/>
        <v>2.1333333333333333E-2</v>
      </c>
      <c r="F57" s="34">
        <f t="shared" si="19"/>
        <v>7.2066666666666668E-2</v>
      </c>
      <c r="G57" s="34">
        <f t="shared" si="20"/>
        <v>5.2066666666666671E-2</v>
      </c>
      <c r="H57" s="34">
        <f t="shared" si="21"/>
        <v>8.0525000000000013E-2</v>
      </c>
      <c r="I57" s="34">
        <f t="shared" si="22"/>
        <v>9.686666666666667E-2</v>
      </c>
      <c r="K57" s="34">
        <f t="shared" si="23"/>
        <v>1.5592020751368633E-3</v>
      </c>
      <c r="L57" s="34">
        <f t="shared" si="24"/>
        <v>9.207484877955419E-4</v>
      </c>
      <c r="M57" s="34">
        <f t="shared" si="25"/>
        <v>5.9254629448770571E-4</v>
      </c>
      <c r="N57" s="34">
        <f t="shared" si="26"/>
        <v>4.630814663149946E-4</v>
      </c>
      <c r="O57" s="34">
        <f t="shared" si="27"/>
        <v>1.5409232441768277E-3</v>
      </c>
      <c r="P57" s="34">
        <f t="shared" si="28"/>
        <v>2.0336236131595236E-3</v>
      </c>
      <c r="Q57" s="34">
        <f t="shared" si="29"/>
        <v>1.4678025904202761E-3</v>
      </c>
      <c r="AA57" s="39"/>
    </row>
    <row r="58" spans="1:27">
      <c r="B58" s="34">
        <v>0</v>
      </c>
      <c r="C58" s="34">
        <f t="shared" si="16"/>
        <v>7.3633333333333342E-2</v>
      </c>
      <c r="D58" s="34">
        <f t="shared" si="17"/>
        <v>1.1100000000000004E-2</v>
      </c>
      <c r="E58" s="34">
        <f t="shared" si="18"/>
        <v>1.9200000000000002E-2</v>
      </c>
      <c r="F58" s="34">
        <f t="shared" si="19"/>
        <v>7.0766666666666658E-2</v>
      </c>
      <c r="G58" s="34">
        <f t="shared" si="20"/>
        <v>4.36E-2</v>
      </c>
      <c r="H58" s="34">
        <f t="shared" si="21"/>
        <v>6.4899999999999999E-2</v>
      </c>
      <c r="I58" s="34">
        <f t="shared" si="22"/>
        <v>0.11503333333333333</v>
      </c>
      <c r="K58" s="34">
        <f t="shared" si="23"/>
        <v>1.618984592610784E-3</v>
      </c>
      <c r="L58" s="34">
        <f t="shared" si="24"/>
        <v>5.7735026918962233E-5</v>
      </c>
      <c r="M58" s="34">
        <f t="shared" si="25"/>
        <v>6.082762530298212E-4</v>
      </c>
      <c r="N58" s="34">
        <f t="shared" si="26"/>
        <v>5.6666666666667137E-4</v>
      </c>
      <c r="O58" s="34">
        <f t="shared" si="27"/>
        <v>1.3453624047073686E-3</v>
      </c>
      <c r="P58" s="34">
        <f t="shared" si="28"/>
        <v>9.83192080250176E-4</v>
      </c>
      <c r="Q58" s="34">
        <f t="shared" si="29"/>
        <v>2.2929844695893076E-3</v>
      </c>
    </row>
  </sheetData>
  <mergeCells count="22">
    <mergeCell ref="Z2:AB4"/>
    <mergeCell ref="C26:E26"/>
    <mergeCell ref="F26:H26"/>
    <mergeCell ref="I26:K26"/>
    <mergeCell ref="L26:N26"/>
    <mergeCell ref="C2:E2"/>
    <mergeCell ref="F2:H2"/>
    <mergeCell ref="I2:K2"/>
    <mergeCell ref="L2:N2"/>
    <mergeCell ref="C14:E14"/>
    <mergeCell ref="F14:H14"/>
    <mergeCell ref="I14:K14"/>
    <mergeCell ref="L14:N14"/>
    <mergeCell ref="O26:Q26"/>
    <mergeCell ref="R26:U26"/>
    <mergeCell ref="V26:X26"/>
    <mergeCell ref="O2:Q2"/>
    <mergeCell ref="R2:U2"/>
    <mergeCell ref="V2:X2"/>
    <mergeCell ref="O14:Q14"/>
    <mergeCell ref="R14:U14"/>
    <mergeCell ref="V14:X14"/>
  </mergeCells>
  <phoneticPr fontId="1"/>
  <pageMargins left="0.39370078740157483" right="0.39370078740157483" top="0.39370078740157483" bottom="0.39370078740157483" header="0.31496062992125984" footer="0.31496062992125984"/>
  <pageSetup paperSize="9" scale="2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76BB-4F35-9240-9ECB-4F058231909A}">
  <sheetPr>
    <tabColor theme="9" tint="-0.499984740745262"/>
    <pageSetUpPr fitToPage="1"/>
  </sheetPr>
  <dimension ref="A1:O846"/>
  <sheetViews>
    <sheetView zoomScale="125" zoomScaleNormal="100" workbookViewId="0">
      <selection activeCell="I40" sqref="I40"/>
    </sheetView>
  </sheetViews>
  <sheetFormatPr baseColWidth="10" defaultColWidth="12.1640625" defaultRowHeight="15" customHeight="1"/>
  <cols>
    <col min="1" max="1" width="8.6640625" style="19" customWidth="1"/>
    <col min="2" max="2" width="9.5" style="6" customWidth="1"/>
    <col min="3" max="15" width="7.33203125" style="6" customWidth="1"/>
    <col min="16" max="16384" width="12.1640625" style="6"/>
  </cols>
  <sheetData>
    <row r="1" spans="1:15" ht="11.25" customHeigh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11.25" customHeight="1">
      <c r="A2" s="19" t="s">
        <v>15</v>
      </c>
      <c r="B2" s="8" t="s">
        <v>9</v>
      </c>
      <c r="C2" s="51" t="s">
        <v>7</v>
      </c>
      <c r="D2" s="51"/>
      <c r="E2" s="51"/>
      <c r="F2" s="51" t="s">
        <v>28</v>
      </c>
      <c r="G2" s="51"/>
      <c r="H2" s="51"/>
      <c r="I2" s="51" t="s">
        <v>29</v>
      </c>
      <c r="J2" s="51"/>
      <c r="K2" s="51"/>
      <c r="L2" s="9"/>
      <c r="M2" s="55" t="s">
        <v>31</v>
      </c>
      <c r="N2" s="55"/>
      <c r="O2" s="55"/>
    </row>
    <row r="3" spans="1:15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9"/>
      <c r="M3" s="55"/>
      <c r="N3" s="55"/>
      <c r="O3" s="55"/>
    </row>
    <row r="4" spans="1:15" ht="11.25" customHeight="1">
      <c r="B4" s="7">
        <v>4</v>
      </c>
      <c r="C4" s="45">
        <v>0.35460000000000003</v>
      </c>
      <c r="D4" s="45">
        <v>0.3901</v>
      </c>
      <c r="E4" s="45">
        <v>0.41139999999999999</v>
      </c>
      <c r="F4" s="45">
        <v>0.32829999999999998</v>
      </c>
      <c r="G4" s="45">
        <v>0.36759999999999998</v>
      </c>
      <c r="H4" s="45">
        <v>0.34639999999999999</v>
      </c>
      <c r="I4" s="45">
        <v>0.29559999999999997</v>
      </c>
      <c r="J4" s="45">
        <v>0.37980000000000003</v>
      </c>
      <c r="K4" s="45">
        <v>0.35160000000000002</v>
      </c>
      <c r="L4" s="49"/>
      <c r="M4" s="55"/>
      <c r="N4" s="55"/>
      <c r="O4" s="55"/>
    </row>
    <row r="5" spans="1:15" ht="11.25" customHeight="1">
      <c r="B5" s="7">
        <f>B4/2</f>
        <v>2</v>
      </c>
      <c r="C5" s="45">
        <v>0.27779999999999999</v>
      </c>
      <c r="D5" s="45">
        <v>0.24279999999999999</v>
      </c>
      <c r="E5" s="45">
        <v>0.24360000000000001</v>
      </c>
      <c r="F5" s="45">
        <v>0.1993</v>
      </c>
      <c r="G5" s="45">
        <v>0.19620000000000001</v>
      </c>
      <c r="H5" s="45">
        <v>0.17380000000000001</v>
      </c>
      <c r="I5" s="45">
        <v>0.1971</v>
      </c>
      <c r="J5" s="45">
        <v>0.19980000000000001</v>
      </c>
      <c r="K5" s="45">
        <v>0.186</v>
      </c>
      <c r="L5" s="49"/>
      <c r="M5" s="49"/>
      <c r="N5" s="49"/>
    </row>
    <row r="6" spans="1:15" ht="11.25" customHeight="1">
      <c r="B6" s="7">
        <f t="shared" ref="B6:B10" si="0">B5/2</f>
        <v>1</v>
      </c>
      <c r="C6" s="45">
        <v>0.1739</v>
      </c>
      <c r="D6" s="45">
        <v>0.16930000000000001</v>
      </c>
      <c r="E6" s="45">
        <v>0.17649999999999999</v>
      </c>
      <c r="F6" s="45">
        <v>0.13830000000000001</v>
      </c>
      <c r="G6" s="45">
        <v>0.14230000000000001</v>
      </c>
      <c r="H6" s="45">
        <v>0.13950000000000001</v>
      </c>
      <c r="I6" s="45">
        <v>0.13900000000000001</v>
      </c>
      <c r="J6" s="45">
        <v>0.1416</v>
      </c>
      <c r="K6" s="45">
        <v>0.1205</v>
      </c>
      <c r="L6" s="49"/>
      <c r="M6" s="49"/>
      <c r="N6" s="49"/>
    </row>
    <row r="7" spans="1:15" ht="11.25" customHeight="1">
      <c r="B7" s="7">
        <f t="shared" si="0"/>
        <v>0.5</v>
      </c>
      <c r="C7" s="45">
        <v>0.151</v>
      </c>
      <c r="D7" s="45">
        <v>0.13819999999999999</v>
      </c>
      <c r="E7" s="45">
        <v>0.13239999999999999</v>
      </c>
      <c r="F7" s="45">
        <v>0.10970000000000001</v>
      </c>
      <c r="G7" s="45">
        <v>0.1168</v>
      </c>
      <c r="H7" s="45">
        <v>0.10979999999999999</v>
      </c>
      <c r="I7" s="45">
        <v>0.1139</v>
      </c>
      <c r="J7" s="45">
        <v>0.11459999999999999</v>
      </c>
      <c r="K7" s="45">
        <v>0.10589999999999999</v>
      </c>
      <c r="L7" s="49"/>
      <c r="M7" s="49"/>
      <c r="N7" s="49"/>
    </row>
    <row r="8" spans="1:15" ht="11.25" customHeight="1">
      <c r="B8" s="7">
        <f t="shared" si="0"/>
        <v>0.25</v>
      </c>
      <c r="C8" s="45">
        <v>0.1159</v>
      </c>
      <c r="D8" s="45">
        <v>0.1234</v>
      </c>
      <c r="E8" s="45">
        <v>0.1201</v>
      </c>
      <c r="F8" s="45">
        <v>9.6299999999999997E-2</v>
      </c>
      <c r="G8" s="45">
        <v>9.7299999999999998E-2</v>
      </c>
      <c r="H8" s="45">
        <v>9.8500000000000004E-2</v>
      </c>
      <c r="I8" s="45">
        <v>0.10050000000000001</v>
      </c>
      <c r="J8" s="45">
        <v>0.10489999999999999</v>
      </c>
      <c r="K8" s="45">
        <v>0.1012</v>
      </c>
      <c r="L8" s="49"/>
      <c r="M8" s="49"/>
      <c r="N8" s="49"/>
    </row>
    <row r="9" spans="1:15" ht="11.25" customHeight="1">
      <c r="B9" s="7">
        <f t="shared" si="0"/>
        <v>0.125</v>
      </c>
      <c r="C9" s="45">
        <v>0.12280000000000001</v>
      </c>
      <c r="D9" s="45">
        <v>0.1181</v>
      </c>
      <c r="E9" s="45">
        <v>0.1124</v>
      </c>
      <c r="F9" s="45">
        <v>9.0200000000000002E-2</v>
      </c>
      <c r="G9" s="45">
        <v>9.1700000000000004E-2</v>
      </c>
      <c r="H9" s="45">
        <v>8.9800000000000005E-2</v>
      </c>
      <c r="I9" s="45">
        <v>9.4100000000000003E-2</v>
      </c>
      <c r="J9" s="45">
        <v>9.4500000000000001E-2</v>
      </c>
      <c r="K9" s="45">
        <v>9.3200000000000005E-2</v>
      </c>
      <c r="L9" s="49"/>
      <c r="M9" s="49"/>
      <c r="N9" s="49"/>
    </row>
    <row r="10" spans="1:15" ht="11.25" customHeight="1">
      <c r="B10" s="7">
        <f t="shared" si="0"/>
        <v>6.25E-2</v>
      </c>
      <c r="C10" s="45">
        <v>0.1027</v>
      </c>
      <c r="D10" s="45">
        <v>0.1103</v>
      </c>
      <c r="E10" s="45">
        <v>0.1111</v>
      </c>
      <c r="F10" s="45">
        <v>9.0800000000000006E-2</v>
      </c>
      <c r="G10" s="45">
        <v>8.7300000000000003E-2</v>
      </c>
      <c r="H10" s="45">
        <v>8.7800000000000003E-2</v>
      </c>
      <c r="I10" s="45">
        <v>9.6500000000000002E-2</v>
      </c>
      <c r="J10" s="45">
        <v>9.1499999999999998E-2</v>
      </c>
      <c r="K10" s="45">
        <v>9.0999999999999998E-2</v>
      </c>
      <c r="L10" s="49"/>
      <c r="M10" s="49"/>
      <c r="N10" s="49"/>
    </row>
    <row r="11" spans="1:15" ht="11.25" customHeight="1">
      <c r="B11" s="8" t="s">
        <v>18</v>
      </c>
      <c r="C11" s="45">
        <v>5.9299999999999999E-2</v>
      </c>
      <c r="D11" s="45">
        <v>5.7000000000000002E-2</v>
      </c>
      <c r="E11" s="45">
        <v>5.6399999999999999E-2</v>
      </c>
      <c r="F11" s="51"/>
      <c r="G11" s="51"/>
      <c r="H11" s="51"/>
      <c r="I11" s="51"/>
      <c r="J11" s="51"/>
      <c r="K11" s="51"/>
      <c r="L11" s="9"/>
      <c r="M11" s="9"/>
      <c r="N11" s="9"/>
    </row>
    <row r="12" spans="1:15" ht="11.25" customHeight="1"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ht="11.25" customHeight="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ht="11.25" customHeight="1">
      <c r="A14" s="19" t="s">
        <v>16</v>
      </c>
      <c r="B14" s="8" t="s">
        <v>9</v>
      </c>
      <c r="C14" s="51" t="s">
        <v>7</v>
      </c>
      <c r="D14" s="51"/>
      <c r="E14" s="51"/>
      <c r="F14" s="51" t="s">
        <v>28</v>
      </c>
      <c r="G14" s="51"/>
      <c r="H14" s="51"/>
      <c r="I14" s="51" t="s">
        <v>29</v>
      </c>
      <c r="J14" s="51"/>
      <c r="K14" s="51"/>
      <c r="L14" s="9"/>
      <c r="M14" s="9"/>
      <c r="N14" s="9"/>
    </row>
    <row r="15" spans="1:15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9"/>
      <c r="M15" s="9"/>
      <c r="N15" s="9"/>
    </row>
    <row r="16" spans="1:15" ht="11.25" customHeight="1">
      <c r="B16" s="7">
        <v>4</v>
      </c>
      <c r="C16" s="45">
        <v>4.1200000000000001E-2</v>
      </c>
      <c r="D16" s="45">
        <v>4.0800000000000003E-2</v>
      </c>
      <c r="E16" s="45">
        <v>4.3700000000000003E-2</v>
      </c>
      <c r="F16" s="45">
        <v>4.1099999999999998E-2</v>
      </c>
      <c r="G16" s="45">
        <v>4.1000000000000002E-2</v>
      </c>
      <c r="H16" s="45">
        <v>4.1500000000000002E-2</v>
      </c>
      <c r="I16" s="45">
        <v>4.0899999999999999E-2</v>
      </c>
      <c r="J16" s="45">
        <v>4.0399999999999998E-2</v>
      </c>
      <c r="K16" s="45">
        <v>4.7E-2</v>
      </c>
      <c r="L16" s="49"/>
      <c r="M16" s="49"/>
      <c r="N16" s="49"/>
    </row>
    <row r="17" spans="1:14" ht="11.25" customHeight="1">
      <c r="B17" s="7">
        <f>B16/2</f>
        <v>2</v>
      </c>
      <c r="C17" s="45">
        <v>4.0300000000000002E-2</v>
      </c>
      <c r="D17" s="45">
        <v>4.0399999999999998E-2</v>
      </c>
      <c r="E17" s="45">
        <v>4.02E-2</v>
      </c>
      <c r="F17" s="45">
        <v>4.1700000000000001E-2</v>
      </c>
      <c r="G17" s="45">
        <v>4.1500000000000002E-2</v>
      </c>
      <c r="H17" s="45">
        <v>4.0899999999999999E-2</v>
      </c>
      <c r="I17" s="45">
        <v>4.0899999999999999E-2</v>
      </c>
      <c r="J17" s="45">
        <v>3.9699999999999999E-2</v>
      </c>
      <c r="K17" s="45">
        <v>4.0500000000000001E-2</v>
      </c>
      <c r="L17" s="49"/>
      <c r="M17" s="49"/>
      <c r="N17" s="49"/>
    </row>
    <row r="18" spans="1:14" ht="11.25" customHeight="1">
      <c r="B18" s="7">
        <f t="shared" ref="B18:B22" si="1">B17/2</f>
        <v>1</v>
      </c>
      <c r="C18" s="45">
        <v>4.2099999999999999E-2</v>
      </c>
      <c r="D18" s="45">
        <v>4.0599999999999997E-2</v>
      </c>
      <c r="E18" s="45">
        <v>4.0800000000000003E-2</v>
      </c>
      <c r="F18" s="45">
        <v>4.3299999999999998E-2</v>
      </c>
      <c r="G18" s="45">
        <v>4.6100000000000002E-2</v>
      </c>
      <c r="H18" s="45">
        <v>4.07E-2</v>
      </c>
      <c r="I18" s="45">
        <v>4.0300000000000002E-2</v>
      </c>
      <c r="J18" s="45">
        <v>4.19E-2</v>
      </c>
      <c r="K18" s="45">
        <v>4.2299999999999997E-2</v>
      </c>
      <c r="L18" s="49"/>
      <c r="M18" s="49"/>
      <c r="N18" s="49"/>
    </row>
    <row r="19" spans="1:14" ht="11.25" customHeight="1">
      <c r="B19" s="7">
        <f t="shared" si="1"/>
        <v>0.5</v>
      </c>
      <c r="C19" s="45">
        <v>4.2999999999999997E-2</v>
      </c>
      <c r="D19" s="45">
        <v>4.3499999999999997E-2</v>
      </c>
      <c r="E19" s="45">
        <v>4.4600000000000001E-2</v>
      </c>
      <c r="F19" s="45">
        <v>5.3199999999999997E-2</v>
      </c>
      <c r="G19" s="45">
        <v>4.58E-2</v>
      </c>
      <c r="H19" s="45">
        <v>3.9600000000000003E-2</v>
      </c>
      <c r="I19" s="45">
        <v>3.9800000000000002E-2</v>
      </c>
      <c r="J19" s="45">
        <v>4.07E-2</v>
      </c>
      <c r="K19" s="45">
        <v>0.04</v>
      </c>
      <c r="L19" s="49"/>
      <c r="M19" s="49"/>
      <c r="N19" s="49"/>
    </row>
    <row r="20" spans="1:14" ht="11.25" customHeight="1">
      <c r="B20" s="7">
        <f t="shared" si="1"/>
        <v>0.25</v>
      </c>
      <c r="C20" s="45">
        <v>4.2599999999999999E-2</v>
      </c>
      <c r="D20" s="45">
        <v>4.3200000000000002E-2</v>
      </c>
      <c r="E20" s="45">
        <v>4.1500000000000002E-2</v>
      </c>
      <c r="F20" s="45">
        <v>3.8899999999999997E-2</v>
      </c>
      <c r="G20" s="45">
        <v>0.04</v>
      </c>
      <c r="H20" s="45">
        <v>4.0500000000000001E-2</v>
      </c>
      <c r="I20" s="45">
        <v>0.04</v>
      </c>
      <c r="J20" s="45">
        <v>4.2999999999999997E-2</v>
      </c>
      <c r="K20" s="45">
        <v>4.5699999999999998E-2</v>
      </c>
      <c r="L20" s="49"/>
      <c r="M20" s="49"/>
      <c r="N20" s="49"/>
    </row>
    <row r="21" spans="1:14" ht="11.25" customHeight="1">
      <c r="B21" s="7">
        <f t="shared" si="1"/>
        <v>0.125</v>
      </c>
      <c r="C21" s="45">
        <v>4.65E-2</v>
      </c>
      <c r="D21" s="45">
        <v>4.2700000000000002E-2</v>
      </c>
      <c r="E21" s="45">
        <v>4.0500000000000001E-2</v>
      </c>
      <c r="F21" s="45">
        <v>3.9600000000000003E-2</v>
      </c>
      <c r="G21" s="45">
        <v>4.0099999999999997E-2</v>
      </c>
      <c r="H21" s="45">
        <v>4.2099999999999999E-2</v>
      </c>
      <c r="I21" s="45">
        <v>3.8699999999999998E-2</v>
      </c>
      <c r="J21" s="45">
        <v>4.2000000000000003E-2</v>
      </c>
      <c r="K21" s="45">
        <v>0.04</v>
      </c>
      <c r="L21" s="49"/>
      <c r="M21" s="49"/>
      <c r="N21" s="49"/>
    </row>
    <row r="22" spans="1:14" ht="11.25" customHeight="1">
      <c r="B22" s="7">
        <f t="shared" si="1"/>
        <v>6.25E-2</v>
      </c>
      <c r="C22" s="45">
        <v>4.1099999999999998E-2</v>
      </c>
      <c r="D22" s="45">
        <v>4.2500000000000003E-2</v>
      </c>
      <c r="E22" s="45">
        <v>4.1799999999999997E-2</v>
      </c>
      <c r="F22" s="45">
        <v>4.0300000000000002E-2</v>
      </c>
      <c r="G22" s="45">
        <v>4.2000000000000003E-2</v>
      </c>
      <c r="H22" s="45">
        <v>4.19E-2</v>
      </c>
      <c r="I22" s="45">
        <v>4.6899999999999997E-2</v>
      </c>
      <c r="J22" s="45">
        <v>4.1599999999999998E-2</v>
      </c>
      <c r="K22" s="45">
        <v>4.1399999999999999E-2</v>
      </c>
      <c r="L22" s="49"/>
      <c r="M22" s="49"/>
      <c r="N22" s="49"/>
    </row>
    <row r="23" spans="1:14" ht="11.25" customHeight="1">
      <c r="B23" s="8" t="s">
        <v>18</v>
      </c>
      <c r="C23" s="45">
        <v>3.9899999999999998E-2</v>
      </c>
      <c r="D23" s="45">
        <v>3.9E-2</v>
      </c>
      <c r="E23" s="45">
        <v>4.1700000000000001E-2</v>
      </c>
      <c r="F23" s="51"/>
      <c r="G23" s="51"/>
      <c r="H23" s="51"/>
      <c r="I23" s="51"/>
      <c r="J23" s="51"/>
      <c r="K23" s="51"/>
      <c r="L23" s="9"/>
      <c r="M23" s="9"/>
      <c r="N23" s="9"/>
    </row>
    <row r="24" spans="1:14" ht="11.25" customHeight="1"/>
    <row r="25" spans="1:14" ht="11.25" customHeight="1"/>
    <row r="26" spans="1:14" ht="11.25" customHeight="1">
      <c r="A26" s="19" t="s">
        <v>19</v>
      </c>
      <c r="B26" s="8" t="s">
        <v>9</v>
      </c>
      <c r="C26" s="51" t="s">
        <v>7</v>
      </c>
      <c r="D26" s="51"/>
      <c r="E26" s="51"/>
      <c r="F26" s="51" t="s">
        <v>28</v>
      </c>
      <c r="G26" s="51"/>
      <c r="H26" s="51"/>
      <c r="I26" s="51" t="s">
        <v>29</v>
      </c>
      <c r="J26" s="51"/>
      <c r="K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9"/>
      <c r="M27" s="9"/>
      <c r="N27" s="9"/>
    </row>
    <row r="28" spans="1:14" ht="11.25" customHeight="1">
      <c r="B28" s="7">
        <v>4</v>
      </c>
      <c r="C28" s="7">
        <f t="shared" ref="C28:K28" si="2">C4-C16</f>
        <v>0.31340000000000001</v>
      </c>
      <c r="D28" s="7">
        <f t="shared" si="2"/>
        <v>0.3493</v>
      </c>
      <c r="E28" s="7">
        <f t="shared" si="2"/>
        <v>0.36769999999999997</v>
      </c>
      <c r="F28" s="7">
        <f t="shared" si="2"/>
        <v>0.28720000000000001</v>
      </c>
      <c r="G28" s="7">
        <f t="shared" si="2"/>
        <v>0.3266</v>
      </c>
      <c r="H28" s="7">
        <f t="shared" si="2"/>
        <v>0.3049</v>
      </c>
      <c r="I28" s="7">
        <f t="shared" si="2"/>
        <v>0.25469999999999998</v>
      </c>
      <c r="J28" s="7">
        <f t="shared" si="2"/>
        <v>0.33940000000000003</v>
      </c>
      <c r="K28" s="7">
        <f t="shared" si="2"/>
        <v>0.30460000000000004</v>
      </c>
    </row>
    <row r="29" spans="1:14" ht="11.25" customHeight="1">
      <c r="B29" s="7">
        <f>B28/2</f>
        <v>2</v>
      </c>
      <c r="C29" s="7">
        <f t="shared" ref="C29:K29" si="3">C5-C17</f>
        <v>0.23749999999999999</v>
      </c>
      <c r="D29" s="7">
        <f t="shared" si="3"/>
        <v>0.2024</v>
      </c>
      <c r="E29" s="7">
        <f t="shared" si="3"/>
        <v>0.20340000000000003</v>
      </c>
      <c r="F29" s="7">
        <f t="shared" si="3"/>
        <v>0.15760000000000002</v>
      </c>
      <c r="G29" s="7">
        <f t="shared" si="3"/>
        <v>0.1547</v>
      </c>
      <c r="H29" s="7">
        <f t="shared" si="3"/>
        <v>0.13290000000000002</v>
      </c>
      <c r="I29" s="7">
        <f t="shared" si="3"/>
        <v>0.15620000000000001</v>
      </c>
      <c r="J29" s="7">
        <f t="shared" si="3"/>
        <v>0.16010000000000002</v>
      </c>
      <c r="K29" s="7">
        <f t="shared" si="3"/>
        <v>0.14549999999999999</v>
      </c>
    </row>
    <row r="30" spans="1:14" ht="11.25" customHeight="1">
      <c r="B30" s="7">
        <f t="shared" ref="B30:B34" si="4">B29/2</f>
        <v>1</v>
      </c>
      <c r="C30" s="7">
        <f t="shared" ref="C30:K30" si="5">C6-C18</f>
        <v>0.1318</v>
      </c>
      <c r="D30" s="7">
        <f t="shared" si="5"/>
        <v>0.12870000000000001</v>
      </c>
      <c r="E30" s="7">
        <f t="shared" si="5"/>
        <v>0.13569999999999999</v>
      </c>
      <c r="F30" s="7">
        <f t="shared" si="5"/>
        <v>9.5000000000000001E-2</v>
      </c>
      <c r="G30" s="7">
        <f t="shared" si="5"/>
        <v>9.6200000000000008E-2</v>
      </c>
      <c r="H30" s="7">
        <f t="shared" si="5"/>
        <v>9.8800000000000013E-2</v>
      </c>
      <c r="I30" s="7">
        <f t="shared" si="5"/>
        <v>9.870000000000001E-2</v>
      </c>
      <c r="J30" s="7">
        <f t="shared" si="5"/>
        <v>9.9700000000000011E-2</v>
      </c>
      <c r="K30" s="7">
        <f t="shared" si="5"/>
        <v>7.8199999999999992E-2</v>
      </c>
    </row>
    <row r="31" spans="1:14" ht="11.25" customHeight="1">
      <c r="B31" s="7">
        <f t="shared" si="4"/>
        <v>0.5</v>
      </c>
      <c r="C31" s="7">
        <f t="shared" ref="C31:K31" si="6">C7-C19</f>
        <v>0.108</v>
      </c>
      <c r="D31" s="7">
        <f t="shared" si="6"/>
        <v>9.4699999999999993E-2</v>
      </c>
      <c r="E31" s="7">
        <f t="shared" si="6"/>
        <v>8.7799999999999989E-2</v>
      </c>
      <c r="F31" s="7">
        <f t="shared" si="6"/>
        <v>5.6500000000000009E-2</v>
      </c>
      <c r="G31" s="7">
        <f t="shared" si="6"/>
        <v>7.1000000000000008E-2</v>
      </c>
      <c r="H31" s="7">
        <f t="shared" si="6"/>
        <v>7.0199999999999985E-2</v>
      </c>
      <c r="I31" s="7">
        <f t="shared" si="6"/>
        <v>7.4099999999999999E-2</v>
      </c>
      <c r="J31" s="7">
        <f t="shared" si="6"/>
        <v>7.3899999999999993E-2</v>
      </c>
      <c r="K31" s="7">
        <f t="shared" si="6"/>
        <v>6.5899999999999986E-2</v>
      </c>
    </row>
    <row r="32" spans="1:14" ht="11.25" customHeight="1">
      <c r="B32" s="7">
        <f t="shared" si="4"/>
        <v>0.25</v>
      </c>
      <c r="C32" s="7">
        <f t="shared" ref="C32:K32" si="7">C8-C20</f>
        <v>7.3300000000000004E-2</v>
      </c>
      <c r="D32" s="7">
        <f t="shared" si="7"/>
        <v>8.0199999999999994E-2</v>
      </c>
      <c r="E32" s="7">
        <f t="shared" si="7"/>
        <v>7.8600000000000003E-2</v>
      </c>
      <c r="F32" s="7">
        <f t="shared" si="7"/>
        <v>5.74E-2</v>
      </c>
      <c r="G32" s="7">
        <f t="shared" si="7"/>
        <v>5.7299999999999997E-2</v>
      </c>
      <c r="H32" s="7">
        <f t="shared" si="7"/>
        <v>5.8000000000000003E-2</v>
      </c>
      <c r="I32" s="7">
        <f t="shared" si="7"/>
        <v>6.0500000000000005E-2</v>
      </c>
      <c r="J32" s="7">
        <f t="shared" si="7"/>
        <v>6.1899999999999997E-2</v>
      </c>
      <c r="K32" s="7">
        <f t="shared" si="7"/>
        <v>5.5500000000000001E-2</v>
      </c>
    </row>
    <row r="33" spans="2:13" ht="11.25" customHeight="1">
      <c r="B33" s="7">
        <f t="shared" si="4"/>
        <v>0.125</v>
      </c>
      <c r="C33" s="7">
        <f t="shared" ref="C33:K33" si="8">C9-C21</f>
        <v>7.6300000000000007E-2</v>
      </c>
      <c r="D33" s="7">
        <f t="shared" si="8"/>
        <v>7.5399999999999995E-2</v>
      </c>
      <c r="E33" s="7">
        <f t="shared" si="8"/>
        <v>7.1899999999999992E-2</v>
      </c>
      <c r="F33" s="7">
        <f t="shared" si="8"/>
        <v>5.0599999999999999E-2</v>
      </c>
      <c r="G33" s="7">
        <f t="shared" si="8"/>
        <v>5.1600000000000007E-2</v>
      </c>
      <c r="H33" s="7">
        <f t="shared" si="8"/>
        <v>4.7700000000000006E-2</v>
      </c>
      <c r="I33" s="7">
        <f t="shared" si="8"/>
        <v>5.5400000000000005E-2</v>
      </c>
      <c r="J33" s="7">
        <f t="shared" si="8"/>
        <v>5.2499999999999998E-2</v>
      </c>
      <c r="K33" s="7">
        <f t="shared" si="8"/>
        <v>5.3200000000000004E-2</v>
      </c>
    </row>
    <row r="34" spans="2:13" ht="11.25" customHeight="1">
      <c r="B34" s="7">
        <f t="shared" si="4"/>
        <v>6.25E-2</v>
      </c>
      <c r="C34" s="7">
        <f t="shared" ref="C34:K34" si="9">C10-C22</f>
        <v>6.1600000000000002E-2</v>
      </c>
      <c r="D34" s="7">
        <f t="shared" si="9"/>
        <v>6.7799999999999999E-2</v>
      </c>
      <c r="E34" s="7">
        <f t="shared" si="9"/>
        <v>6.93E-2</v>
      </c>
      <c r="F34" s="7">
        <f t="shared" si="9"/>
        <v>5.0500000000000003E-2</v>
      </c>
      <c r="G34" s="7">
        <f t="shared" si="9"/>
        <v>4.53E-2</v>
      </c>
      <c r="H34" s="7">
        <f t="shared" si="9"/>
        <v>4.5900000000000003E-2</v>
      </c>
      <c r="I34" s="7">
        <f t="shared" si="9"/>
        <v>4.9600000000000005E-2</v>
      </c>
      <c r="J34" s="7">
        <f t="shared" si="9"/>
        <v>4.99E-2</v>
      </c>
      <c r="K34" s="7">
        <f t="shared" si="9"/>
        <v>4.9599999999999998E-2</v>
      </c>
    </row>
    <row r="35" spans="2:13" ht="11.25" customHeight="1">
      <c r="B35" s="8" t="s">
        <v>18</v>
      </c>
      <c r="C35" s="7">
        <f>C11-C23</f>
        <v>1.9400000000000001E-2</v>
      </c>
      <c r="D35" s="7">
        <f>D11-D23</f>
        <v>1.8000000000000002E-2</v>
      </c>
      <c r="E35" s="7">
        <f>E11-E23</f>
        <v>1.4699999999999998E-2</v>
      </c>
      <c r="F35" s="69"/>
      <c r="G35" s="69"/>
      <c r="H35" s="69"/>
      <c r="I35" s="69"/>
      <c r="J35" s="69"/>
      <c r="K35" s="69"/>
    </row>
    <row r="36" spans="2:13" ht="11.25" customHeight="1">
      <c r="B36" s="9"/>
    </row>
    <row r="37" spans="2:13" ht="11.25" customHeight="1">
      <c r="B37" s="9"/>
    </row>
    <row r="38" spans="2:13" ht="11.25" customHeight="1"/>
    <row r="39" spans="2:13" ht="11.25" customHeight="1">
      <c r="B39" s="7" t="s">
        <v>20</v>
      </c>
      <c r="C39" s="7" t="s">
        <v>21</v>
      </c>
      <c r="D39" s="7" t="s">
        <v>28</v>
      </c>
      <c r="E39" s="7" t="s">
        <v>29</v>
      </c>
      <c r="H39" s="7" t="s">
        <v>25</v>
      </c>
      <c r="I39" s="7" t="str">
        <f>C39</f>
        <v>WT</v>
      </c>
      <c r="J39" s="7" t="str">
        <f t="shared" ref="J39:K39" si="10">D39</f>
        <v>D50A</v>
      </c>
      <c r="K39" s="7" t="str">
        <f t="shared" si="10"/>
        <v>D51A</v>
      </c>
    </row>
    <row r="40" spans="2:13" ht="11.25" customHeight="1">
      <c r="B40" s="7">
        <v>4</v>
      </c>
      <c r="C40" s="10">
        <f t="shared" ref="C40:C46" si="11">AVERAGE(C28:E28)-AVERAGE($C$35:$E$35)</f>
        <v>0.3261</v>
      </c>
      <c r="D40" s="10">
        <f t="shared" ref="D40:D46" si="12">AVERAGE(F28:H28)-AVERAGE($C$35:$E$35)</f>
        <v>0.28886666666666672</v>
      </c>
      <c r="E40" s="10">
        <f t="shared" ref="E40:E46" si="13">AVERAGE(I28:K28)-AVERAGE($C$35:$E$35)</f>
        <v>0.28220000000000006</v>
      </c>
      <c r="F40" s="11"/>
      <c r="H40" s="7">
        <v>4</v>
      </c>
      <c r="I40" s="10">
        <f t="shared" ref="I40:I46" si="14">STDEV(C28:E28)/SQRT(3)</f>
        <v>1.5944103751683383E-2</v>
      </c>
      <c r="J40" s="10">
        <f t="shared" ref="J40:J46" si="15">STDEV(F28:H28)/SQRT(3)</f>
        <v>1.1393321630577173E-2</v>
      </c>
      <c r="K40" s="10">
        <f t="shared" ref="K40:K46" si="16">STDEV(I28:K28)/SQRT(3)</f>
        <v>2.4579960220562764E-2</v>
      </c>
      <c r="L40" s="11"/>
      <c r="M40" s="11"/>
    </row>
    <row r="41" spans="2:13" ht="11.25" customHeight="1">
      <c r="B41" s="7">
        <f>B40/2</f>
        <v>2</v>
      </c>
      <c r="C41" s="10">
        <f t="shared" si="11"/>
        <v>0.19706666666666667</v>
      </c>
      <c r="D41" s="10">
        <f t="shared" si="12"/>
        <v>0.13103333333333333</v>
      </c>
      <c r="E41" s="10">
        <f t="shared" si="13"/>
        <v>0.13656666666666667</v>
      </c>
      <c r="F41" s="11"/>
      <c r="G41" s="11"/>
      <c r="H41" s="7">
        <f>H40/2</f>
        <v>2</v>
      </c>
      <c r="I41" s="10">
        <f t="shared" si="14"/>
        <v>1.1536945484447387E-2</v>
      </c>
      <c r="J41" s="10">
        <f t="shared" si="15"/>
        <v>7.7950839208653366E-3</v>
      </c>
      <c r="K41" s="10">
        <f t="shared" si="16"/>
        <v>4.3643759895061578E-3</v>
      </c>
      <c r="L41" s="11"/>
      <c r="M41" s="11"/>
    </row>
    <row r="42" spans="2:13" ht="11.25" customHeight="1">
      <c r="B42" s="7">
        <f t="shared" ref="B42:B46" si="17">B41/2</f>
        <v>1</v>
      </c>
      <c r="C42" s="10">
        <f t="shared" si="11"/>
        <v>0.1147</v>
      </c>
      <c r="D42" s="10">
        <f t="shared" si="12"/>
        <v>7.9300000000000009E-2</v>
      </c>
      <c r="E42" s="10">
        <f t="shared" si="13"/>
        <v>7.4833333333333335E-2</v>
      </c>
      <c r="F42" s="11"/>
      <c r="G42" s="11"/>
      <c r="H42" s="7">
        <f t="shared" ref="H42:H46" si="18">H41/2</f>
        <v>1</v>
      </c>
      <c r="I42" s="10">
        <f t="shared" si="14"/>
        <v>2.0251200238778654E-3</v>
      </c>
      <c r="J42" s="10">
        <f t="shared" si="15"/>
        <v>1.1215069227507183E-3</v>
      </c>
      <c r="K42" s="10">
        <f t="shared" si="16"/>
        <v>7.0059498523278967E-3</v>
      </c>
      <c r="L42" s="11"/>
      <c r="M42" s="11"/>
    </row>
    <row r="43" spans="2:13" ht="11.25" customHeight="1">
      <c r="B43" s="7">
        <f t="shared" si="17"/>
        <v>0.5</v>
      </c>
      <c r="C43" s="10">
        <f t="shared" si="11"/>
        <v>7.9466666666666658E-2</v>
      </c>
      <c r="D43" s="10">
        <f t="shared" si="12"/>
        <v>4.8533333333333331E-2</v>
      </c>
      <c r="E43" s="10">
        <f t="shared" si="13"/>
        <v>5.3933333333333319E-2</v>
      </c>
      <c r="F43" s="11"/>
      <c r="H43" s="7">
        <f t="shared" si="18"/>
        <v>0.5</v>
      </c>
      <c r="I43" s="10">
        <f t="shared" si="14"/>
        <v>5.9279938521485621E-3</v>
      </c>
      <c r="J43" s="10">
        <f t="shared" si="15"/>
        <v>4.7056703383613341E-3</v>
      </c>
      <c r="K43" s="10">
        <f t="shared" si="16"/>
        <v>2.7006172134038829E-3</v>
      </c>
      <c r="L43" s="11"/>
    </row>
    <row r="44" spans="2:13" ht="11.25" customHeight="1">
      <c r="B44" s="7">
        <f t="shared" si="17"/>
        <v>0.25</v>
      </c>
      <c r="C44" s="10">
        <f t="shared" si="11"/>
        <v>0.06</v>
      </c>
      <c r="D44" s="10">
        <f t="shared" si="12"/>
        <v>4.02E-2</v>
      </c>
      <c r="E44" s="10">
        <f t="shared" si="13"/>
        <v>4.1933333333333336E-2</v>
      </c>
      <c r="F44" s="11"/>
      <c r="H44" s="7">
        <f t="shared" si="18"/>
        <v>0.25</v>
      </c>
      <c r="I44" s="10">
        <f t="shared" si="14"/>
        <v>2.0851325564044529E-3</v>
      </c>
      <c r="J44" s="10">
        <f t="shared" si="15"/>
        <v>2.1858128414340173E-4</v>
      </c>
      <c r="K44" s="10">
        <f t="shared" si="16"/>
        <v>1.9425069712444617E-3</v>
      </c>
      <c r="L44" s="11"/>
    </row>
    <row r="45" spans="2:13" ht="11.25" customHeight="1">
      <c r="B45" s="7">
        <f t="shared" si="17"/>
        <v>0.125</v>
      </c>
      <c r="C45" s="10">
        <f t="shared" si="11"/>
        <v>5.7166666666666657E-2</v>
      </c>
      <c r="D45" s="10">
        <f t="shared" si="12"/>
        <v>3.2600000000000018E-2</v>
      </c>
      <c r="E45" s="10">
        <f t="shared" si="13"/>
        <v>3.6333333333333329E-2</v>
      </c>
      <c r="F45" s="11"/>
      <c r="H45" s="7">
        <f t="shared" si="18"/>
        <v>0.125</v>
      </c>
      <c r="I45" s="10">
        <f t="shared" si="14"/>
        <v>1.3420548092798301E-3</v>
      </c>
      <c r="J45" s="10">
        <f t="shared" si="15"/>
        <v>1.1695203195232551E-3</v>
      </c>
      <c r="K45" s="10">
        <f t="shared" si="16"/>
        <v>8.7368949480541211E-4</v>
      </c>
      <c r="L45" s="11"/>
    </row>
    <row r="46" spans="2:13" ht="11.25" customHeight="1">
      <c r="B46" s="7">
        <f t="shared" si="17"/>
        <v>6.25E-2</v>
      </c>
      <c r="C46" s="10">
        <f t="shared" si="11"/>
        <v>4.8866666666666669E-2</v>
      </c>
      <c r="D46" s="10">
        <f t="shared" si="12"/>
        <v>2.9866666666666663E-2</v>
      </c>
      <c r="E46" s="10">
        <f t="shared" si="13"/>
        <v>3.2333333333333339E-2</v>
      </c>
      <c r="F46" s="11"/>
      <c r="H46" s="7">
        <f t="shared" si="18"/>
        <v>6.25E-2</v>
      </c>
      <c r="I46" s="10">
        <f t="shared" si="14"/>
        <v>2.3567868899084707E-3</v>
      </c>
      <c r="J46" s="10">
        <f t="shared" si="15"/>
        <v>1.6424913326339898E-3</v>
      </c>
      <c r="K46" s="10">
        <f t="shared" si="16"/>
        <v>9.9999999999999395E-5</v>
      </c>
      <c r="L46" s="11"/>
    </row>
    <row r="47" spans="2:13" ht="11.25" customHeight="1"/>
    <row r="48" spans="2:13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3">
    <mergeCell ref="M2:O4"/>
    <mergeCell ref="C26:E26"/>
    <mergeCell ref="F26:H26"/>
    <mergeCell ref="I26:K26"/>
    <mergeCell ref="F11:K11"/>
    <mergeCell ref="F23:K23"/>
    <mergeCell ref="F35:K35"/>
    <mergeCell ref="C2:E2"/>
    <mergeCell ref="F2:H2"/>
    <mergeCell ref="I2:K2"/>
    <mergeCell ref="C14:E14"/>
    <mergeCell ref="F14:H14"/>
    <mergeCell ref="I14:K14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6E30-E7C2-E94C-B0AD-3B05FB4E18D9}">
  <sheetPr>
    <tabColor theme="7" tint="-0.499984740745262"/>
    <pageSetUpPr fitToPage="1"/>
  </sheetPr>
  <dimension ref="A1:O846"/>
  <sheetViews>
    <sheetView zoomScale="125" zoomScaleNormal="100" workbookViewId="0">
      <selection activeCell="A7" sqref="A7"/>
    </sheetView>
  </sheetViews>
  <sheetFormatPr baseColWidth="10" defaultColWidth="12.1640625" defaultRowHeight="15" customHeight="1"/>
  <cols>
    <col min="1" max="1" width="8.6640625" style="6" customWidth="1"/>
    <col min="2" max="2" width="11.1640625" style="6" customWidth="1"/>
    <col min="3" max="15" width="7.33203125" style="6" customWidth="1"/>
    <col min="16" max="16384" width="12.1640625" style="6"/>
  </cols>
  <sheetData>
    <row r="1" spans="1:15" ht="11.25" customHeigh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11.25" customHeight="1">
      <c r="A2" s="19" t="s">
        <v>15</v>
      </c>
      <c r="B2" s="8" t="s">
        <v>9</v>
      </c>
      <c r="C2" s="51" t="s">
        <v>7</v>
      </c>
      <c r="D2" s="51"/>
      <c r="E2" s="51"/>
      <c r="F2" s="51" t="s">
        <v>28</v>
      </c>
      <c r="G2" s="51"/>
      <c r="H2" s="51"/>
      <c r="I2" s="51" t="s">
        <v>29</v>
      </c>
      <c r="J2" s="51"/>
      <c r="K2" s="51"/>
      <c r="L2" s="9"/>
      <c r="M2" s="55" t="s">
        <v>35</v>
      </c>
      <c r="N2" s="55"/>
      <c r="O2" s="55"/>
    </row>
    <row r="3" spans="1:15" ht="11.25" customHeight="1">
      <c r="A3" s="19"/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9"/>
      <c r="M3" s="55"/>
      <c r="N3" s="55"/>
      <c r="O3" s="55"/>
    </row>
    <row r="4" spans="1:15" ht="11.25" customHeight="1">
      <c r="B4" s="7">
        <v>4</v>
      </c>
      <c r="C4" s="7">
        <v>0.63029999999999997</v>
      </c>
      <c r="D4" s="7">
        <v>0.64659999999999995</v>
      </c>
      <c r="E4" s="7">
        <v>0.60929999999999995</v>
      </c>
      <c r="F4" s="7">
        <v>0.53890000000000005</v>
      </c>
      <c r="G4" s="7">
        <v>0.56120000000000003</v>
      </c>
      <c r="H4" s="7">
        <v>0.5202</v>
      </c>
      <c r="I4" s="7">
        <v>0.55349999999999999</v>
      </c>
      <c r="J4" s="7">
        <v>0.58020000000000005</v>
      </c>
      <c r="K4" s="7">
        <v>0.49120000000000003</v>
      </c>
      <c r="M4" s="55"/>
      <c r="N4" s="55"/>
      <c r="O4" s="55"/>
    </row>
    <row r="5" spans="1:15" ht="11.25" customHeight="1">
      <c r="B5" s="7">
        <f>B4/2</f>
        <v>2</v>
      </c>
      <c r="C5" s="7">
        <v>0.42670000000000002</v>
      </c>
      <c r="D5" s="7">
        <v>0.44259999999999999</v>
      </c>
      <c r="E5" s="7">
        <v>0.42730000000000001</v>
      </c>
      <c r="F5" s="7">
        <v>0.40060000000000001</v>
      </c>
      <c r="G5" s="7">
        <v>0.3861</v>
      </c>
      <c r="H5" s="7">
        <v>0.39150000000000001</v>
      </c>
      <c r="I5" s="7">
        <v>0.35709999999999997</v>
      </c>
      <c r="J5" s="7">
        <v>0.39150000000000001</v>
      </c>
      <c r="K5" s="7">
        <v>0.36620000000000003</v>
      </c>
    </row>
    <row r="6" spans="1:15" ht="11.25" customHeight="1">
      <c r="B6" s="7">
        <f t="shared" ref="B6:B10" si="0">B5/2</f>
        <v>1</v>
      </c>
      <c r="C6" s="7">
        <v>0.30669999999999997</v>
      </c>
      <c r="D6" s="7">
        <v>0.32569999999999999</v>
      </c>
      <c r="E6" s="7">
        <v>0.32450000000000001</v>
      </c>
      <c r="F6" s="7">
        <v>0.31109999999999999</v>
      </c>
      <c r="G6" s="7">
        <v>0.28620000000000001</v>
      </c>
      <c r="H6" s="7">
        <v>0.30709999999999998</v>
      </c>
      <c r="I6" s="7">
        <v>0.30109999999999998</v>
      </c>
      <c r="J6" s="7">
        <v>0.3014</v>
      </c>
      <c r="K6" s="7">
        <v>0.29360000000000003</v>
      </c>
    </row>
    <row r="7" spans="1:15" ht="11.25" customHeight="1">
      <c r="B7" s="7">
        <f t="shared" si="0"/>
        <v>0.5</v>
      </c>
      <c r="C7" s="7">
        <v>0.25829999999999997</v>
      </c>
      <c r="D7" s="7">
        <v>0.26819999999999999</v>
      </c>
      <c r="E7" s="7">
        <v>0.27379999999999999</v>
      </c>
      <c r="F7" s="7">
        <v>0.2525</v>
      </c>
      <c r="G7" s="7">
        <v>0.26350000000000001</v>
      </c>
      <c r="H7" s="7">
        <v>0.28100000000000003</v>
      </c>
      <c r="I7" s="7">
        <v>0.23669999999999999</v>
      </c>
      <c r="J7" s="7">
        <v>0.25290000000000001</v>
      </c>
      <c r="K7" s="7">
        <v>0.26879999999999998</v>
      </c>
    </row>
    <row r="8" spans="1:15" ht="11.25" customHeight="1">
      <c r="B8" s="7">
        <f t="shared" si="0"/>
        <v>0.25</v>
      </c>
      <c r="C8" s="7">
        <v>0.26150000000000001</v>
      </c>
      <c r="D8" s="7">
        <v>0.26860000000000001</v>
      </c>
      <c r="E8" s="7">
        <v>0.2349</v>
      </c>
      <c r="F8" s="7">
        <v>0.2452</v>
      </c>
      <c r="G8" s="7">
        <v>0.24959999999999999</v>
      </c>
      <c r="H8" s="7">
        <v>0.26190000000000002</v>
      </c>
      <c r="I8" s="7">
        <v>0.26619999999999999</v>
      </c>
      <c r="J8" s="7">
        <v>0.2485</v>
      </c>
      <c r="K8" s="7">
        <v>0.2397</v>
      </c>
    </row>
    <row r="9" spans="1:15" ht="11.25" customHeight="1">
      <c r="B9" s="7">
        <f t="shared" si="0"/>
        <v>0.125</v>
      </c>
      <c r="C9" s="7">
        <v>0.24229999999999999</v>
      </c>
      <c r="D9" s="7">
        <v>0.24379999999999999</v>
      </c>
      <c r="E9" s="7">
        <v>0.2339</v>
      </c>
      <c r="F9" s="7">
        <v>0.2331</v>
      </c>
      <c r="G9" s="7">
        <v>0.2238</v>
      </c>
      <c r="H9" s="7">
        <v>0.26929999999999998</v>
      </c>
      <c r="I9" s="7">
        <v>0.2316</v>
      </c>
      <c r="J9" s="7">
        <v>0.25169999999999998</v>
      </c>
      <c r="K9" s="7">
        <v>0.2631</v>
      </c>
    </row>
    <row r="10" spans="1:15" ht="11.25" customHeight="1">
      <c r="B10" s="7">
        <f t="shared" si="0"/>
        <v>6.25E-2</v>
      </c>
      <c r="C10" s="7">
        <v>0.2571</v>
      </c>
      <c r="D10" s="7">
        <v>0.25609999999999999</v>
      </c>
      <c r="E10" s="7">
        <v>0.2346</v>
      </c>
      <c r="F10" s="7">
        <v>0.2288</v>
      </c>
      <c r="G10" s="7">
        <v>0.2077</v>
      </c>
      <c r="H10" s="7">
        <v>0.2268</v>
      </c>
      <c r="I10" s="7">
        <v>0.26889999999999997</v>
      </c>
      <c r="J10" s="7">
        <v>0.2631</v>
      </c>
      <c r="K10" s="7">
        <v>0.2601</v>
      </c>
    </row>
    <row r="11" spans="1:15" ht="11.25" customHeight="1">
      <c r="B11" s="8" t="s">
        <v>18</v>
      </c>
      <c r="C11" s="7">
        <v>0.13059999999999999</v>
      </c>
      <c r="D11" s="7">
        <v>0.13880000000000001</v>
      </c>
      <c r="E11" s="7">
        <v>0.14330000000000001</v>
      </c>
      <c r="F11" s="69"/>
      <c r="G11" s="69"/>
      <c r="H11" s="69"/>
      <c r="I11" s="69"/>
      <c r="J11" s="69"/>
      <c r="K11" s="69"/>
    </row>
    <row r="12" spans="1:15" ht="11.25" customHeight="1"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ht="11.25" customHeight="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ht="11.25" customHeight="1">
      <c r="A14" s="19" t="s">
        <v>16</v>
      </c>
      <c r="B14" s="8" t="s">
        <v>9</v>
      </c>
      <c r="C14" s="51" t="s">
        <v>7</v>
      </c>
      <c r="D14" s="51"/>
      <c r="E14" s="51"/>
      <c r="F14" s="51" t="s">
        <v>28</v>
      </c>
      <c r="G14" s="51"/>
      <c r="H14" s="51"/>
      <c r="I14" s="51" t="s">
        <v>29</v>
      </c>
      <c r="J14" s="51"/>
      <c r="K14" s="51"/>
      <c r="L14" s="9"/>
      <c r="M14" s="9"/>
      <c r="N14" s="9"/>
    </row>
    <row r="15" spans="1:15" ht="11.25" customHeight="1">
      <c r="A15" s="19"/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9"/>
      <c r="M15" s="9"/>
      <c r="N15" s="9"/>
    </row>
    <row r="16" spans="1:15" ht="11.25" customHeight="1">
      <c r="B16" s="7">
        <v>4</v>
      </c>
      <c r="C16" s="7">
        <v>4.5100000000000001E-2</v>
      </c>
      <c r="D16" s="7">
        <v>4.2500000000000003E-2</v>
      </c>
      <c r="E16" s="7">
        <v>4.2099999999999999E-2</v>
      </c>
      <c r="F16" s="7">
        <v>3.9300000000000002E-2</v>
      </c>
      <c r="G16" s="7">
        <v>4.0500000000000001E-2</v>
      </c>
      <c r="H16" s="7">
        <v>4.0899999999999999E-2</v>
      </c>
      <c r="I16" s="7">
        <v>4.2599999999999999E-2</v>
      </c>
      <c r="J16" s="7">
        <v>4.02E-2</v>
      </c>
      <c r="K16" s="7">
        <v>4.3400000000000001E-2</v>
      </c>
    </row>
    <row r="17" spans="1:14" ht="11.25" customHeight="1">
      <c r="B17" s="7">
        <f>B16/2</f>
        <v>2</v>
      </c>
      <c r="C17" s="7">
        <v>4.0099999999999997E-2</v>
      </c>
      <c r="D17" s="7">
        <v>3.9199999999999999E-2</v>
      </c>
      <c r="E17" s="7">
        <v>0.04</v>
      </c>
      <c r="F17" s="7">
        <v>4.2000000000000003E-2</v>
      </c>
      <c r="G17" s="7">
        <v>4.2999999999999997E-2</v>
      </c>
      <c r="H17" s="7">
        <v>4.2999999999999997E-2</v>
      </c>
      <c r="I17" s="7">
        <v>4.2500000000000003E-2</v>
      </c>
      <c r="J17" s="7">
        <v>4.0399999999999998E-2</v>
      </c>
      <c r="K17" s="7">
        <v>4.0800000000000003E-2</v>
      </c>
    </row>
    <row r="18" spans="1:14" ht="11.25" customHeight="1">
      <c r="B18" s="7">
        <f t="shared" ref="B18:B22" si="1">B17/2</f>
        <v>1</v>
      </c>
      <c r="C18" s="7">
        <v>4.2999999999999997E-2</v>
      </c>
      <c r="D18" s="7">
        <v>4.24E-2</v>
      </c>
      <c r="E18" s="7">
        <v>4.1200000000000001E-2</v>
      </c>
      <c r="F18" s="7">
        <v>4.9200000000000001E-2</v>
      </c>
      <c r="G18" s="7">
        <v>4.3299999999999998E-2</v>
      </c>
      <c r="H18" s="7">
        <v>4.0099999999999997E-2</v>
      </c>
      <c r="I18" s="7">
        <v>3.9800000000000002E-2</v>
      </c>
      <c r="J18" s="7">
        <v>4.2000000000000003E-2</v>
      </c>
      <c r="K18" s="7">
        <v>4.1599999999999998E-2</v>
      </c>
    </row>
    <row r="19" spans="1:14" ht="11.25" customHeight="1">
      <c r="B19" s="7">
        <f t="shared" si="1"/>
        <v>0.5</v>
      </c>
      <c r="C19" s="7">
        <v>4.2900000000000001E-2</v>
      </c>
      <c r="D19" s="7">
        <v>4.19E-2</v>
      </c>
      <c r="E19" s="7">
        <v>4.1700000000000001E-2</v>
      </c>
      <c r="F19" s="7">
        <v>4.4600000000000001E-2</v>
      </c>
      <c r="G19" s="7">
        <v>4.7300000000000002E-2</v>
      </c>
      <c r="H19" s="7">
        <v>4.0899999999999999E-2</v>
      </c>
      <c r="I19" s="7">
        <v>4.0899999999999999E-2</v>
      </c>
      <c r="J19" s="7">
        <v>4.0599999999999997E-2</v>
      </c>
      <c r="K19" s="7">
        <v>4.0500000000000001E-2</v>
      </c>
    </row>
    <row r="20" spans="1:14" ht="11.25" customHeight="1">
      <c r="B20" s="7">
        <f t="shared" si="1"/>
        <v>0.25</v>
      </c>
      <c r="C20" s="7">
        <v>4.3499999999999997E-2</v>
      </c>
      <c r="D20" s="7">
        <v>4.4299999999999999E-2</v>
      </c>
      <c r="E20" s="7">
        <v>4.1099999999999998E-2</v>
      </c>
      <c r="F20" s="7">
        <v>4.2500000000000003E-2</v>
      </c>
      <c r="G20" s="7">
        <v>4.1099999999999998E-2</v>
      </c>
      <c r="H20" s="7">
        <v>4.4200000000000003E-2</v>
      </c>
      <c r="I20" s="7">
        <v>4.1300000000000003E-2</v>
      </c>
      <c r="J20" s="7">
        <v>4.3099999999999999E-2</v>
      </c>
      <c r="K20" s="7">
        <v>3.9899999999999998E-2</v>
      </c>
    </row>
    <row r="21" spans="1:14" ht="11.25" customHeight="1">
      <c r="B21" s="7">
        <f t="shared" si="1"/>
        <v>0.125</v>
      </c>
      <c r="C21" s="7">
        <v>3.9199999999999999E-2</v>
      </c>
      <c r="D21" s="7">
        <v>4.0500000000000001E-2</v>
      </c>
      <c r="E21" s="7">
        <v>4.0599999999999997E-2</v>
      </c>
      <c r="F21" s="7">
        <v>4.0899999999999999E-2</v>
      </c>
      <c r="G21" s="7">
        <v>0.04</v>
      </c>
      <c r="H21" s="7">
        <v>4.0599999999999997E-2</v>
      </c>
      <c r="I21" s="7">
        <v>3.9399999999999998E-2</v>
      </c>
      <c r="J21" s="7">
        <v>4.0500000000000001E-2</v>
      </c>
      <c r="K21" s="7">
        <v>4.1300000000000003E-2</v>
      </c>
    </row>
    <row r="22" spans="1:14" ht="11.25" customHeight="1">
      <c r="B22" s="7">
        <f t="shared" si="1"/>
        <v>6.25E-2</v>
      </c>
      <c r="C22" s="7">
        <v>3.8399999999999997E-2</v>
      </c>
      <c r="D22" s="7">
        <v>3.9600000000000003E-2</v>
      </c>
      <c r="E22" s="7">
        <v>3.9E-2</v>
      </c>
      <c r="F22" s="7">
        <v>4.1399999999999999E-2</v>
      </c>
      <c r="G22" s="7">
        <v>4.0399999999999998E-2</v>
      </c>
      <c r="H22" s="7">
        <v>4.02E-2</v>
      </c>
      <c r="I22" s="7">
        <v>4.2000000000000003E-2</v>
      </c>
      <c r="J22" s="7">
        <v>4.0500000000000001E-2</v>
      </c>
      <c r="K22" s="7">
        <v>4.0300000000000002E-2</v>
      </c>
    </row>
    <row r="23" spans="1:14" ht="11.25" customHeight="1">
      <c r="B23" s="8" t="s">
        <v>18</v>
      </c>
      <c r="C23" s="7">
        <v>3.8800000000000001E-2</v>
      </c>
      <c r="D23" s="7">
        <v>3.8600000000000002E-2</v>
      </c>
      <c r="E23" s="7">
        <v>4.0500000000000001E-2</v>
      </c>
      <c r="F23" s="69"/>
      <c r="G23" s="69"/>
      <c r="H23" s="69"/>
      <c r="I23" s="69"/>
      <c r="J23" s="69"/>
      <c r="K23" s="69"/>
    </row>
    <row r="24" spans="1:14" ht="11.25" customHeight="1"/>
    <row r="25" spans="1:14" ht="11.25" customHeight="1"/>
    <row r="26" spans="1:14" ht="11.25" customHeight="1">
      <c r="A26" s="19" t="s">
        <v>19</v>
      </c>
      <c r="B26" s="8" t="s">
        <v>9</v>
      </c>
      <c r="C26" s="51" t="s">
        <v>7</v>
      </c>
      <c r="D26" s="51"/>
      <c r="E26" s="51"/>
      <c r="F26" s="51" t="s">
        <v>28</v>
      </c>
      <c r="G26" s="51"/>
      <c r="H26" s="51"/>
      <c r="I26" s="51" t="s">
        <v>29</v>
      </c>
      <c r="J26" s="51"/>
      <c r="K26" s="51"/>
    </row>
    <row r="27" spans="1:14" ht="11.25" customHeight="1">
      <c r="A27" s="19"/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9"/>
      <c r="M27" s="9"/>
      <c r="N27" s="9"/>
    </row>
    <row r="28" spans="1:14" ht="11.25" customHeight="1">
      <c r="B28" s="7">
        <v>4</v>
      </c>
      <c r="C28" s="7">
        <f t="shared" ref="C28:K28" si="2">C4-C16</f>
        <v>0.58519999999999994</v>
      </c>
      <c r="D28" s="7">
        <f t="shared" si="2"/>
        <v>0.60409999999999997</v>
      </c>
      <c r="E28" s="7">
        <f t="shared" si="2"/>
        <v>0.56719999999999993</v>
      </c>
      <c r="F28" s="7">
        <f t="shared" si="2"/>
        <v>0.49960000000000004</v>
      </c>
      <c r="G28" s="7">
        <f t="shared" si="2"/>
        <v>0.52070000000000005</v>
      </c>
      <c r="H28" s="7">
        <f t="shared" si="2"/>
        <v>0.4793</v>
      </c>
      <c r="I28" s="7">
        <f t="shared" si="2"/>
        <v>0.51090000000000002</v>
      </c>
      <c r="J28" s="7">
        <f t="shared" si="2"/>
        <v>0.54</v>
      </c>
      <c r="K28" s="7">
        <f t="shared" si="2"/>
        <v>0.44780000000000003</v>
      </c>
    </row>
    <row r="29" spans="1:14" ht="11.25" customHeight="1">
      <c r="B29" s="7">
        <f>B28/2</f>
        <v>2</v>
      </c>
      <c r="C29" s="7">
        <f t="shared" ref="C29:K29" si="3">C5-C17</f>
        <v>0.38660000000000005</v>
      </c>
      <c r="D29" s="7">
        <f t="shared" si="3"/>
        <v>0.40339999999999998</v>
      </c>
      <c r="E29" s="7">
        <f t="shared" si="3"/>
        <v>0.38730000000000003</v>
      </c>
      <c r="F29" s="7">
        <f t="shared" si="3"/>
        <v>0.35860000000000003</v>
      </c>
      <c r="G29" s="7">
        <f t="shared" si="3"/>
        <v>0.34310000000000002</v>
      </c>
      <c r="H29" s="7">
        <f t="shared" si="3"/>
        <v>0.34850000000000003</v>
      </c>
      <c r="I29" s="7">
        <f t="shared" si="3"/>
        <v>0.31459999999999999</v>
      </c>
      <c r="J29" s="7">
        <f t="shared" si="3"/>
        <v>0.35110000000000002</v>
      </c>
      <c r="K29" s="7">
        <f t="shared" si="3"/>
        <v>0.32540000000000002</v>
      </c>
    </row>
    <row r="30" spans="1:14" ht="11.25" customHeight="1">
      <c r="B30" s="7">
        <f t="shared" ref="B30:B34" si="4">B29/2</f>
        <v>1</v>
      </c>
      <c r="C30" s="7">
        <f t="shared" ref="C30:K30" si="5">C6-C18</f>
        <v>0.26369999999999999</v>
      </c>
      <c r="D30" s="7">
        <f t="shared" si="5"/>
        <v>0.2833</v>
      </c>
      <c r="E30" s="7">
        <f t="shared" si="5"/>
        <v>0.2833</v>
      </c>
      <c r="F30" s="7">
        <f t="shared" si="5"/>
        <v>0.26189999999999997</v>
      </c>
      <c r="G30" s="7">
        <f t="shared" si="5"/>
        <v>0.2429</v>
      </c>
      <c r="H30" s="7">
        <f t="shared" si="5"/>
        <v>0.26700000000000002</v>
      </c>
      <c r="I30" s="7">
        <f t="shared" si="5"/>
        <v>0.26129999999999998</v>
      </c>
      <c r="J30" s="7">
        <f t="shared" si="5"/>
        <v>0.25940000000000002</v>
      </c>
      <c r="K30" s="7">
        <f t="shared" si="5"/>
        <v>0.252</v>
      </c>
    </row>
    <row r="31" spans="1:14" ht="11.25" customHeight="1">
      <c r="B31" s="7">
        <f t="shared" si="4"/>
        <v>0.5</v>
      </c>
      <c r="C31" s="7">
        <f t="shared" ref="C31:K31" si="6">C7-C19</f>
        <v>0.21539999999999998</v>
      </c>
      <c r="D31" s="7">
        <f t="shared" si="6"/>
        <v>0.2263</v>
      </c>
      <c r="E31" s="7">
        <f t="shared" si="6"/>
        <v>0.23209999999999997</v>
      </c>
      <c r="F31" s="7">
        <f t="shared" si="6"/>
        <v>0.2079</v>
      </c>
      <c r="G31" s="7">
        <f t="shared" si="6"/>
        <v>0.2162</v>
      </c>
      <c r="H31" s="7">
        <f t="shared" si="6"/>
        <v>0.24010000000000004</v>
      </c>
      <c r="I31" s="7">
        <f t="shared" si="6"/>
        <v>0.1958</v>
      </c>
      <c r="J31" s="7">
        <f t="shared" si="6"/>
        <v>0.21230000000000002</v>
      </c>
      <c r="K31" s="7">
        <f t="shared" si="6"/>
        <v>0.22829999999999998</v>
      </c>
    </row>
    <row r="32" spans="1:14" ht="11.25" customHeight="1">
      <c r="B32" s="7">
        <f t="shared" si="4"/>
        <v>0.25</v>
      </c>
      <c r="C32" s="7">
        <f t="shared" ref="C32:K32" si="7">C8-C20</f>
        <v>0.21800000000000003</v>
      </c>
      <c r="D32" s="7">
        <f t="shared" si="7"/>
        <v>0.2243</v>
      </c>
      <c r="E32" s="7">
        <f t="shared" si="7"/>
        <v>0.1938</v>
      </c>
      <c r="F32" s="7">
        <f t="shared" si="7"/>
        <v>0.20269999999999999</v>
      </c>
      <c r="G32" s="7">
        <f t="shared" si="7"/>
        <v>0.20849999999999999</v>
      </c>
      <c r="H32" s="7">
        <f t="shared" si="7"/>
        <v>0.2177</v>
      </c>
      <c r="I32" s="7">
        <f t="shared" si="7"/>
        <v>0.22489999999999999</v>
      </c>
      <c r="J32" s="7">
        <f t="shared" si="7"/>
        <v>0.2054</v>
      </c>
      <c r="K32" s="7">
        <f t="shared" si="7"/>
        <v>0.19980000000000001</v>
      </c>
    </row>
    <row r="33" spans="2:13" ht="11.25" customHeight="1">
      <c r="B33" s="7">
        <f t="shared" si="4"/>
        <v>0.125</v>
      </c>
      <c r="C33" s="7">
        <f t="shared" ref="C33:K33" si="8">C9-C21</f>
        <v>0.2031</v>
      </c>
      <c r="D33" s="7">
        <f t="shared" si="8"/>
        <v>0.20329999999999998</v>
      </c>
      <c r="E33" s="7">
        <f t="shared" si="8"/>
        <v>0.1933</v>
      </c>
      <c r="F33" s="7">
        <f t="shared" si="8"/>
        <v>0.19220000000000001</v>
      </c>
      <c r="G33" s="7">
        <f t="shared" si="8"/>
        <v>0.18379999999999999</v>
      </c>
      <c r="H33" s="7">
        <f t="shared" si="8"/>
        <v>0.22869999999999999</v>
      </c>
      <c r="I33" s="7">
        <f t="shared" si="8"/>
        <v>0.19220000000000001</v>
      </c>
      <c r="J33" s="7">
        <f t="shared" si="8"/>
        <v>0.21119999999999997</v>
      </c>
      <c r="K33" s="7">
        <f t="shared" si="8"/>
        <v>0.2218</v>
      </c>
    </row>
    <row r="34" spans="2:13" ht="11.25" customHeight="1">
      <c r="B34" s="7">
        <f t="shared" si="4"/>
        <v>6.25E-2</v>
      </c>
      <c r="C34" s="7">
        <f t="shared" ref="C34:K34" si="9">C10-C22</f>
        <v>0.21870000000000001</v>
      </c>
      <c r="D34" s="7">
        <f t="shared" si="9"/>
        <v>0.2165</v>
      </c>
      <c r="E34" s="7">
        <f t="shared" si="9"/>
        <v>0.1956</v>
      </c>
      <c r="F34" s="7">
        <f t="shared" si="9"/>
        <v>0.18740000000000001</v>
      </c>
      <c r="G34" s="7">
        <f t="shared" si="9"/>
        <v>0.1673</v>
      </c>
      <c r="H34" s="7">
        <f t="shared" si="9"/>
        <v>0.18659999999999999</v>
      </c>
      <c r="I34" s="7">
        <f t="shared" si="9"/>
        <v>0.22689999999999996</v>
      </c>
      <c r="J34" s="7">
        <f t="shared" si="9"/>
        <v>0.22259999999999999</v>
      </c>
      <c r="K34" s="7">
        <f t="shared" si="9"/>
        <v>0.2198</v>
      </c>
    </row>
    <row r="35" spans="2:13" ht="11.25" customHeight="1">
      <c r="B35" s="8" t="s">
        <v>18</v>
      </c>
      <c r="C35" s="7">
        <f>C11-C23</f>
        <v>9.1799999999999993E-2</v>
      </c>
      <c r="D35" s="7">
        <f>D11-D23</f>
        <v>0.10020000000000001</v>
      </c>
      <c r="E35" s="7">
        <f>E11-E23</f>
        <v>0.1028</v>
      </c>
      <c r="F35" s="69"/>
      <c r="G35" s="69"/>
      <c r="H35" s="69"/>
      <c r="I35" s="69"/>
      <c r="J35" s="69"/>
      <c r="K35" s="69"/>
    </row>
    <row r="36" spans="2:13" ht="11.25" customHeight="1">
      <c r="B36" s="9"/>
    </row>
    <row r="37" spans="2:13" ht="11.25" customHeight="1">
      <c r="B37" s="9"/>
    </row>
    <row r="38" spans="2:13" ht="11.25" customHeight="1"/>
    <row r="39" spans="2:13" ht="11.25" customHeight="1">
      <c r="B39" s="7" t="s">
        <v>20</v>
      </c>
      <c r="C39" s="7" t="s">
        <v>21</v>
      </c>
      <c r="D39" s="7" t="s">
        <v>28</v>
      </c>
      <c r="E39" s="7" t="s">
        <v>29</v>
      </c>
      <c r="H39" s="7" t="s">
        <v>25</v>
      </c>
      <c r="I39" s="7" t="str">
        <f>C39</f>
        <v>WT</v>
      </c>
      <c r="J39" s="7" t="str">
        <f t="shared" ref="J39:K39" si="10">D39</f>
        <v>D50A</v>
      </c>
      <c r="K39" s="7" t="str">
        <f t="shared" si="10"/>
        <v>D51A</v>
      </c>
    </row>
    <row r="40" spans="2:13" ht="11.25" customHeight="1">
      <c r="B40" s="7">
        <v>4</v>
      </c>
      <c r="C40" s="10">
        <f t="shared" ref="C40:C46" si="11">AVERAGE(C28:E28)-AVERAGE($C$35:$E$35)</f>
        <v>0.48723333333333324</v>
      </c>
      <c r="D40" s="10">
        <f t="shared" ref="D40:D46" si="12">AVERAGE(F28:H28)-AVERAGE($C$35:$E$35)</f>
        <v>0.40160000000000007</v>
      </c>
      <c r="E40" s="10">
        <f t="shared" ref="E40:E46" si="13">AVERAGE(I28:K28)-AVERAGE($C$35:$E$35)</f>
        <v>0.40129999999999999</v>
      </c>
      <c r="F40" s="11"/>
      <c r="H40" s="7">
        <v>4</v>
      </c>
      <c r="I40" s="10">
        <f t="shared" ref="I40:I46" si="14">STDEV(C28:E28)/SQRT(3)</f>
        <v>1.0653168542738836E-2</v>
      </c>
      <c r="J40" s="10">
        <f t="shared" ref="J40:J46" si="15">STDEV(F28:H28)/SQRT(3)</f>
        <v>1.1951894317545573E-2</v>
      </c>
      <c r="K40" s="10">
        <f t="shared" ref="K40:K46" si="16">STDEV(I28:K28)/SQRT(3)</f>
        <v>2.7212395051601845E-2</v>
      </c>
      <c r="L40" s="11"/>
      <c r="M40" s="11"/>
    </row>
    <row r="41" spans="2:13" ht="11.25" customHeight="1">
      <c r="B41" s="7">
        <f>B40/2</f>
        <v>2</v>
      </c>
      <c r="C41" s="10">
        <f t="shared" si="11"/>
        <v>0.29416666666666669</v>
      </c>
      <c r="D41" s="10">
        <f t="shared" si="12"/>
        <v>0.25180000000000002</v>
      </c>
      <c r="E41" s="10">
        <f t="shared" si="13"/>
        <v>0.23209999999999997</v>
      </c>
      <c r="F41" s="11"/>
      <c r="G41" s="11"/>
      <c r="H41" s="7">
        <f>H40/2</f>
        <v>2</v>
      </c>
      <c r="I41" s="10">
        <f t="shared" si="14"/>
        <v>5.4870554742755748E-3</v>
      </c>
      <c r="J41" s="10">
        <f t="shared" si="15"/>
        <v>4.5425152112507534E-3</v>
      </c>
      <c r="K41" s="10">
        <f t="shared" si="16"/>
        <v>1.0825330377303872E-2</v>
      </c>
      <c r="L41" s="11"/>
      <c r="M41" s="11"/>
    </row>
    <row r="42" spans="2:13" ht="11.25" customHeight="1">
      <c r="B42" s="7">
        <f t="shared" ref="B42:B46" si="17">B41/2</f>
        <v>1</v>
      </c>
      <c r="C42" s="10">
        <f t="shared" si="11"/>
        <v>0.17849999999999999</v>
      </c>
      <c r="D42" s="10">
        <f t="shared" si="12"/>
        <v>0.15899999999999997</v>
      </c>
      <c r="E42" s="10">
        <f t="shared" si="13"/>
        <v>0.1593</v>
      </c>
      <c r="F42" s="11"/>
      <c r="G42" s="11"/>
      <c r="H42" s="7">
        <f t="shared" ref="H42:H46" si="18">H41/2</f>
        <v>1</v>
      </c>
      <c r="I42" s="10">
        <f t="shared" si="14"/>
        <v>6.5333333333333354E-3</v>
      </c>
      <c r="J42" s="10">
        <f t="shared" si="15"/>
        <v>7.3326514834524733E-3</v>
      </c>
      <c r="K42" s="10">
        <f t="shared" si="16"/>
        <v>2.836860549582541E-3</v>
      </c>
      <c r="L42" s="11"/>
      <c r="M42" s="11"/>
    </row>
    <row r="43" spans="2:13" ht="11.25" customHeight="1">
      <c r="B43" s="7">
        <f t="shared" si="17"/>
        <v>0.5</v>
      </c>
      <c r="C43" s="10">
        <f t="shared" si="11"/>
        <v>0.12633333333333333</v>
      </c>
      <c r="D43" s="10">
        <f t="shared" si="12"/>
        <v>0.12313333333333337</v>
      </c>
      <c r="E43" s="10">
        <f t="shared" si="13"/>
        <v>0.11386666666666664</v>
      </c>
      <c r="F43" s="11"/>
      <c r="H43" s="7">
        <f t="shared" si="18"/>
        <v>0.5</v>
      </c>
      <c r="I43" s="10">
        <f t="shared" si="14"/>
        <v>4.8952357791360087E-3</v>
      </c>
      <c r="J43" s="10">
        <f t="shared" si="15"/>
        <v>9.6521154848734358E-3</v>
      </c>
      <c r="K43" s="10">
        <f t="shared" si="16"/>
        <v>9.3823119633583713E-3</v>
      </c>
      <c r="L43" s="11"/>
    </row>
    <row r="44" spans="2:13" ht="11.25" customHeight="1">
      <c r="B44" s="7">
        <f t="shared" si="17"/>
        <v>0.25</v>
      </c>
      <c r="C44" s="10">
        <f t="shared" si="11"/>
        <v>0.11376666666666665</v>
      </c>
      <c r="D44" s="10">
        <f t="shared" si="12"/>
        <v>0.11136666666666667</v>
      </c>
      <c r="E44" s="10">
        <f t="shared" si="13"/>
        <v>0.11176666666666665</v>
      </c>
      <c r="F44" s="11"/>
      <c r="H44" s="7">
        <f t="shared" si="18"/>
        <v>0.25</v>
      </c>
      <c r="I44" s="10">
        <f t="shared" si="14"/>
        <v>9.2962955585066884E-3</v>
      </c>
      <c r="J44" s="10">
        <f t="shared" si="15"/>
        <v>4.3670483293766224E-3</v>
      </c>
      <c r="K44" s="10">
        <f t="shared" si="16"/>
        <v>7.6070873386453047E-3</v>
      </c>
      <c r="L44" s="11"/>
    </row>
    <row r="45" spans="2:13" ht="11.25" customHeight="1">
      <c r="B45" s="7">
        <f t="shared" si="17"/>
        <v>0.125</v>
      </c>
      <c r="C45" s="10">
        <f t="shared" si="11"/>
        <v>0.10163333333333333</v>
      </c>
      <c r="D45" s="10">
        <f t="shared" si="12"/>
        <v>0.1033</v>
      </c>
      <c r="E45" s="10">
        <f t="shared" si="13"/>
        <v>0.11013333333333333</v>
      </c>
      <c r="F45" s="11"/>
      <c r="H45" s="7">
        <f t="shared" si="18"/>
        <v>0.125</v>
      </c>
      <c r="I45" s="10">
        <f t="shared" si="14"/>
        <v>3.3005050118630808E-3</v>
      </c>
      <c r="J45" s="10">
        <f t="shared" si="15"/>
        <v>1.3781670597008347E-2</v>
      </c>
      <c r="K45" s="10">
        <f t="shared" si="16"/>
        <v>8.6587143002488116E-3</v>
      </c>
      <c r="L45" s="11"/>
    </row>
    <row r="46" spans="2:13" ht="11.25" customHeight="1">
      <c r="B46" s="7">
        <f t="shared" si="17"/>
        <v>6.25E-2</v>
      </c>
      <c r="C46" s="10">
        <f t="shared" si="11"/>
        <v>0.11200000000000002</v>
      </c>
      <c r="D46" s="10">
        <f t="shared" si="12"/>
        <v>8.2166666666666666E-2</v>
      </c>
      <c r="E46" s="10">
        <f t="shared" si="13"/>
        <v>0.12483333333333332</v>
      </c>
      <c r="F46" s="11"/>
      <c r="H46" s="7">
        <f t="shared" si="18"/>
        <v>6.25E-2</v>
      </c>
      <c r="I46" s="10">
        <f t="shared" si="14"/>
        <v>7.3607819632910713E-3</v>
      </c>
      <c r="J46" s="10">
        <f t="shared" si="15"/>
        <v>6.5707263254867372E-3</v>
      </c>
      <c r="K46" s="10">
        <f t="shared" si="16"/>
        <v>2.0647840887931339E-3</v>
      </c>
      <c r="L46" s="11"/>
    </row>
    <row r="47" spans="2:13" ht="11.25" customHeight="1"/>
    <row r="48" spans="2:13" ht="11.25" customHeight="1"/>
    <row r="49" s="6" customFormat="1" ht="11.25" customHeight="1"/>
    <row r="50" s="6" customFormat="1" ht="11.25" customHeight="1"/>
    <row r="51" s="6" customFormat="1" ht="11.25" customHeight="1"/>
    <row r="52" s="6" customFormat="1" ht="11.25" customHeight="1"/>
    <row r="53" s="6" customFormat="1" ht="11.25" customHeight="1"/>
    <row r="54" s="6" customFormat="1" ht="11.25" customHeight="1"/>
    <row r="55" s="6" customFormat="1" ht="11.25" customHeight="1"/>
    <row r="56" s="6" customFormat="1" ht="11.25" customHeight="1"/>
    <row r="57" s="6" customFormat="1" ht="11.25" customHeight="1"/>
    <row r="58" s="6" customFormat="1" ht="11.25" customHeight="1"/>
    <row r="59" s="6" customFormat="1" ht="11.25" customHeight="1"/>
    <row r="60" s="6" customFormat="1" ht="11.25" customHeight="1"/>
    <row r="61" s="6" customFormat="1" ht="11.25" customHeight="1"/>
    <row r="62" s="6" customFormat="1" ht="11.25" customHeight="1"/>
    <row r="63" s="6" customFormat="1" ht="11.25" customHeight="1"/>
    <row r="64" s="6" customFormat="1" ht="11.25" customHeight="1"/>
    <row r="65" s="6" customFormat="1" ht="11.25" customHeight="1"/>
    <row r="66" s="6" customFormat="1" ht="11.25" customHeight="1"/>
    <row r="67" s="6" customFormat="1" ht="11.25" customHeight="1"/>
    <row r="68" s="6" customFormat="1" ht="11.25" customHeight="1"/>
    <row r="69" s="6" customFormat="1" ht="11.25" customHeight="1"/>
    <row r="70" s="6" customFormat="1" ht="11.25" customHeight="1"/>
    <row r="71" s="6" customFormat="1" ht="11.25" customHeight="1"/>
    <row r="72" s="6" customFormat="1" ht="11.25" customHeight="1"/>
    <row r="73" s="6" customFormat="1" ht="11.25" customHeight="1"/>
    <row r="74" s="6" customFormat="1" ht="11.25" customHeight="1"/>
    <row r="75" s="6" customFormat="1" ht="11.25" customHeight="1"/>
    <row r="76" s="6" customFormat="1" ht="11.25" customHeight="1"/>
    <row r="77" s="6" customFormat="1" ht="11.25" customHeight="1"/>
    <row r="78" s="6" customFormat="1" ht="11.25" customHeight="1"/>
    <row r="79" s="6" customFormat="1" ht="11.25" customHeight="1"/>
    <row r="80" s="6" customFormat="1" ht="11.25" customHeight="1"/>
    <row r="81" s="6" customFormat="1" ht="11.25" customHeight="1"/>
    <row r="82" s="6" customFormat="1" ht="11.25" customHeight="1"/>
    <row r="83" s="6" customFormat="1" ht="11.25" customHeight="1"/>
    <row r="84" s="6" customFormat="1" ht="11.25" customHeight="1"/>
    <row r="85" s="6" customFormat="1" ht="11.25" customHeight="1"/>
    <row r="86" s="6" customFormat="1" ht="11.25" customHeight="1"/>
    <row r="87" s="6" customFormat="1" ht="11.25" customHeight="1"/>
    <row r="88" s="6" customFormat="1" ht="11.25" customHeight="1"/>
    <row r="89" s="6" customFormat="1" ht="11.25" customHeight="1"/>
    <row r="90" s="6" customFormat="1" ht="11.25" customHeight="1"/>
    <row r="91" s="6" customFormat="1" ht="11.25" customHeight="1"/>
    <row r="92" s="6" customFormat="1" ht="11.25" customHeight="1"/>
    <row r="93" s="6" customFormat="1" ht="11.25" customHeight="1"/>
    <row r="94" s="6" customFormat="1" ht="11.25" customHeight="1"/>
    <row r="95" s="6" customFormat="1" ht="11.25" customHeight="1"/>
    <row r="96" s="6" customFormat="1" ht="11.25" customHeight="1"/>
    <row r="97" s="6" customFormat="1" ht="11.25" customHeight="1"/>
    <row r="98" s="6" customFormat="1" ht="11.25" customHeight="1"/>
    <row r="99" s="6" customFormat="1" ht="11.25" customHeight="1"/>
    <row r="100" s="6" customFormat="1" ht="11.25" customHeight="1"/>
    <row r="101" s="6" customFormat="1" ht="11.25" customHeight="1"/>
    <row r="102" s="6" customFormat="1" ht="11.25" customHeight="1"/>
    <row r="103" s="6" customFormat="1" ht="11.25" customHeight="1"/>
    <row r="104" s="6" customFormat="1" ht="11.25" customHeight="1"/>
    <row r="105" s="6" customFormat="1" ht="11.25" customHeight="1"/>
    <row r="106" s="6" customFormat="1" ht="11.25" customHeight="1"/>
    <row r="107" s="6" customFormat="1" ht="11.25" customHeight="1"/>
    <row r="108" s="6" customFormat="1" ht="11.25" customHeight="1"/>
    <row r="109" s="6" customFormat="1" ht="11.25" customHeight="1"/>
    <row r="110" s="6" customFormat="1" ht="11.25" customHeight="1"/>
    <row r="111" s="6" customFormat="1" ht="11.25" customHeight="1"/>
    <row r="112" s="6" customFormat="1" ht="11.25" customHeight="1"/>
    <row r="113" s="6" customFormat="1" ht="11.25" customHeight="1"/>
    <row r="114" s="6" customFormat="1" ht="11.25" customHeight="1"/>
    <row r="115" s="6" customFormat="1" ht="11.25" customHeight="1"/>
    <row r="116" s="6" customFormat="1" ht="11.25" customHeight="1"/>
    <row r="117" s="6" customFormat="1" ht="11.25" customHeight="1"/>
    <row r="118" s="6" customFormat="1" ht="11.25" customHeight="1"/>
    <row r="119" s="6" customFormat="1" ht="11.25" customHeight="1"/>
    <row r="120" s="6" customFormat="1" ht="11.25" customHeight="1"/>
    <row r="121" s="6" customFormat="1" ht="11.25" customHeight="1"/>
    <row r="122" s="6" customFormat="1" ht="11.25" customHeight="1"/>
    <row r="123" s="6" customFormat="1" ht="11.25" customHeight="1"/>
    <row r="124" s="6" customFormat="1" ht="11.25" customHeight="1"/>
    <row r="125" s="6" customFormat="1" ht="11.25" customHeight="1"/>
    <row r="126" s="6" customFormat="1" ht="11.25" customHeight="1"/>
    <row r="127" s="6" customFormat="1" ht="11.25" customHeight="1"/>
    <row r="128" s="6" customFormat="1" ht="11.25" customHeight="1"/>
    <row r="129" s="6" customFormat="1" ht="11.25" customHeight="1"/>
    <row r="130" s="6" customFormat="1" ht="11.25" customHeight="1"/>
    <row r="131" s="6" customFormat="1" ht="11.25" customHeight="1"/>
    <row r="132" s="6" customFormat="1" ht="11.25" customHeight="1"/>
    <row r="133" s="6" customFormat="1" ht="11.25" customHeight="1"/>
    <row r="134" s="6" customFormat="1" ht="11.25" customHeight="1"/>
    <row r="135" s="6" customFormat="1" ht="11.25" customHeight="1"/>
    <row r="136" s="6" customFormat="1" ht="11.25" customHeight="1"/>
    <row r="137" s="6" customFormat="1" ht="11.25" customHeight="1"/>
    <row r="138" s="6" customFormat="1" ht="11.25" customHeight="1"/>
    <row r="139" s="6" customFormat="1" ht="11.25" customHeight="1"/>
    <row r="140" s="6" customFormat="1" ht="11.25" customHeight="1"/>
    <row r="141" s="6" customFormat="1" ht="11.25" customHeight="1"/>
    <row r="142" s="6" customFormat="1" ht="11.25" customHeight="1"/>
    <row r="143" s="6" customFormat="1" ht="11.25" customHeight="1"/>
    <row r="144" s="6" customFormat="1" ht="11.25" customHeight="1"/>
    <row r="145" s="6" customFormat="1" ht="11.25" customHeight="1"/>
    <row r="146" s="6" customFormat="1" ht="11.25" customHeight="1"/>
    <row r="147" s="6" customFormat="1" ht="11.25" customHeight="1"/>
    <row r="148" s="6" customFormat="1" ht="11.25" customHeight="1"/>
    <row r="149" s="6" customFormat="1" ht="11.25" customHeight="1"/>
    <row r="150" s="6" customFormat="1" ht="11.25" customHeight="1"/>
    <row r="151" s="6" customFormat="1" ht="11.25" customHeight="1"/>
    <row r="152" s="6" customFormat="1" ht="11.25" customHeight="1"/>
    <row r="153" s="6" customFormat="1" ht="11.25" customHeight="1"/>
    <row r="154" s="6" customFormat="1" ht="11.25" customHeight="1"/>
    <row r="155" s="6" customFormat="1" ht="11.25" customHeight="1"/>
    <row r="156" s="6" customFormat="1" ht="11.25" customHeight="1"/>
    <row r="157" s="6" customFormat="1" ht="11.25" customHeight="1"/>
    <row r="158" s="6" customFormat="1" ht="11.25" customHeight="1"/>
    <row r="159" s="6" customFormat="1" ht="11.25" customHeight="1"/>
    <row r="160" s="6" customFormat="1" ht="11.25" customHeight="1"/>
    <row r="161" s="6" customFormat="1" ht="11.25" customHeight="1"/>
    <row r="162" s="6" customFormat="1" ht="11.25" customHeight="1"/>
    <row r="163" s="6" customFormat="1" ht="11.25" customHeight="1"/>
    <row r="164" s="6" customFormat="1" ht="11.25" customHeight="1"/>
    <row r="165" s="6" customFormat="1" ht="11.25" customHeight="1"/>
    <row r="166" s="6" customFormat="1" ht="11.25" customHeight="1"/>
    <row r="167" s="6" customFormat="1" ht="11.25" customHeight="1"/>
    <row r="168" s="6" customFormat="1" ht="11.25" customHeight="1"/>
    <row r="169" s="6" customFormat="1" ht="11.25" customHeight="1"/>
    <row r="170" s="6" customFormat="1" ht="11.25" customHeight="1"/>
    <row r="171" s="6" customFormat="1" ht="11.25" customHeight="1"/>
    <row r="172" s="6" customFormat="1" ht="11.25" customHeight="1"/>
    <row r="173" s="6" customFormat="1" ht="11.25" customHeight="1"/>
    <row r="174" s="6" customFormat="1" ht="11.25" customHeight="1"/>
    <row r="175" s="6" customFormat="1" ht="11.25" customHeight="1"/>
    <row r="176" s="6" customFormat="1" ht="11.25" customHeight="1"/>
    <row r="177" s="6" customFormat="1" ht="11.25" customHeight="1"/>
    <row r="178" s="6" customFormat="1" ht="11.25" customHeight="1"/>
    <row r="179" s="6" customFormat="1" ht="11.25" customHeight="1"/>
    <row r="180" s="6" customFormat="1" ht="11.25" customHeight="1"/>
    <row r="181" s="6" customFormat="1" ht="11.25" customHeight="1"/>
    <row r="182" s="6" customFormat="1" ht="11.25" customHeight="1"/>
    <row r="183" s="6" customFormat="1" ht="11.25" customHeight="1"/>
    <row r="184" s="6" customFormat="1" ht="11.25" customHeight="1"/>
    <row r="185" s="6" customFormat="1" ht="11.25" customHeight="1"/>
    <row r="186" s="6" customFormat="1" ht="11.25" customHeight="1"/>
    <row r="187" s="6" customFormat="1" ht="11.25" customHeight="1"/>
    <row r="188" s="6" customFormat="1" ht="11.25" customHeight="1"/>
    <row r="189" s="6" customFormat="1" ht="11.25" customHeight="1"/>
    <row r="190" s="6" customFormat="1" ht="11.25" customHeight="1"/>
    <row r="191" s="6" customFormat="1" ht="11.25" customHeight="1"/>
    <row r="192" s="6" customFormat="1" ht="11.25" customHeight="1"/>
    <row r="193" s="6" customFormat="1" ht="11.25" customHeight="1"/>
    <row r="194" s="6" customFormat="1" ht="11.25" customHeight="1"/>
    <row r="195" s="6" customFormat="1" ht="11.25" customHeight="1"/>
    <row r="196" s="6" customFormat="1" ht="11.25" customHeight="1"/>
    <row r="197" s="6" customFormat="1" ht="11.25" customHeight="1"/>
    <row r="198" s="6" customFormat="1" ht="11.25" customHeight="1"/>
    <row r="199" s="6" customFormat="1" ht="11.25" customHeight="1"/>
    <row r="200" s="6" customFormat="1" ht="11.25" customHeight="1"/>
    <row r="201" s="6" customFormat="1" ht="11.25" customHeight="1"/>
    <row r="202" s="6" customFormat="1" ht="11.25" customHeight="1"/>
    <row r="203" s="6" customFormat="1" ht="11.25" customHeight="1"/>
    <row r="204" s="6" customFormat="1" ht="11.25" customHeight="1"/>
    <row r="205" s="6" customFormat="1" ht="11.25" customHeight="1"/>
    <row r="206" s="6" customFormat="1" ht="11.25" customHeight="1"/>
    <row r="207" s="6" customFormat="1" ht="11.25" customHeight="1"/>
    <row r="208" s="6" customFormat="1" ht="11.25" customHeight="1"/>
    <row r="209" s="6" customFormat="1" ht="11.25" customHeight="1"/>
    <row r="210" s="6" customFormat="1" ht="11.25" customHeight="1"/>
    <row r="211" s="6" customFormat="1" ht="11.25" customHeight="1"/>
    <row r="212" s="6" customFormat="1" ht="11.25" customHeight="1"/>
    <row r="213" s="6" customFormat="1" ht="11.25" customHeight="1"/>
    <row r="214" s="6" customFormat="1" ht="11.25" customHeight="1"/>
    <row r="215" s="6" customFormat="1" ht="11.25" customHeight="1"/>
    <row r="216" s="6" customFormat="1" ht="11.25" customHeight="1"/>
    <row r="217" s="6" customFormat="1" ht="11.25" customHeight="1"/>
    <row r="218" s="6" customFormat="1" ht="11.25" customHeight="1"/>
    <row r="219" s="6" customFormat="1" ht="11.25" customHeight="1"/>
    <row r="220" s="6" customFormat="1" ht="11.25" customHeight="1"/>
    <row r="221" s="6" customFormat="1" ht="11.25" customHeight="1"/>
    <row r="222" s="6" customFormat="1" ht="11.25" customHeight="1"/>
    <row r="223" s="6" customFormat="1" ht="11.25" customHeight="1"/>
    <row r="224" s="6" customFormat="1" ht="11.25" customHeight="1"/>
    <row r="225" s="6" customFormat="1" ht="11.25" customHeight="1"/>
    <row r="226" s="6" customFormat="1" ht="11.25" customHeight="1"/>
    <row r="227" s="6" customFormat="1" ht="11.25" customHeight="1"/>
    <row r="228" s="6" customFormat="1" ht="11.25" customHeight="1"/>
    <row r="229" s="6" customFormat="1" ht="11.25" customHeight="1"/>
    <row r="230" s="6" customFormat="1" ht="11.25" customHeight="1"/>
    <row r="231" s="6" customFormat="1" ht="11.25" customHeight="1"/>
    <row r="232" s="6" customFormat="1" ht="11.25" customHeight="1"/>
    <row r="233" s="6" customFormat="1" ht="11.25" customHeight="1"/>
    <row r="234" s="6" customFormat="1" ht="11.25" customHeight="1"/>
    <row r="235" s="6" customFormat="1" ht="11.25" customHeight="1"/>
    <row r="236" s="6" customFormat="1" ht="11.25" customHeight="1"/>
    <row r="237" s="6" customFormat="1" ht="11.25" customHeight="1"/>
    <row r="238" s="6" customFormat="1" ht="11.25" customHeight="1"/>
    <row r="239" s="6" customFormat="1" ht="11.25" customHeight="1"/>
    <row r="240" s="6" customFormat="1" ht="11.25" customHeight="1"/>
    <row r="241" s="6" customFormat="1" ht="11.25" customHeight="1"/>
    <row r="242" s="6" customFormat="1" ht="11.25" customHeight="1"/>
    <row r="243" s="6" customFormat="1" ht="11.25" customHeight="1"/>
    <row r="244" s="6" customFormat="1" ht="11.25" customHeight="1"/>
    <row r="245" s="6" customFormat="1" ht="11.25" customHeight="1"/>
    <row r="246" s="6" customFormat="1" ht="11.25" customHeight="1"/>
    <row r="247" s="6" customFormat="1" ht="11.25" customHeight="1"/>
    <row r="248" s="6" customFormat="1" ht="11.25" customHeight="1"/>
    <row r="249" s="6" customFormat="1" ht="11.25" customHeight="1"/>
    <row r="250" s="6" customFormat="1" ht="11.25" customHeight="1"/>
    <row r="251" s="6" customFormat="1" ht="11.25" customHeight="1"/>
    <row r="252" s="6" customFormat="1" ht="11.25" customHeight="1"/>
    <row r="253" s="6" customFormat="1" ht="11.25" customHeight="1"/>
    <row r="254" s="6" customFormat="1" ht="11.25" customHeight="1"/>
    <row r="255" s="6" customFormat="1" ht="11.25" customHeight="1"/>
    <row r="256" s="6" customFormat="1" ht="11.25" customHeight="1"/>
    <row r="257" s="6" customFormat="1" ht="11.25" customHeight="1"/>
    <row r="258" s="6" customFormat="1" ht="11.25" customHeight="1"/>
    <row r="259" s="6" customFormat="1" ht="11.25" customHeight="1"/>
    <row r="260" s="6" customFormat="1" ht="11.25" customHeight="1"/>
    <row r="261" s="6" customFormat="1" ht="11.25" customHeight="1"/>
    <row r="262" s="6" customFormat="1" ht="11.25" customHeight="1"/>
    <row r="263" s="6" customFormat="1" ht="11.25" customHeight="1"/>
    <row r="264" s="6" customFormat="1" ht="11.25" customHeight="1"/>
    <row r="265" s="6" customFormat="1" ht="11.25" customHeight="1"/>
    <row r="266" s="6" customFormat="1" ht="11.25" customHeight="1"/>
    <row r="267" s="6" customFormat="1" ht="11.25" customHeight="1"/>
    <row r="268" s="6" customFormat="1" ht="11.25" customHeight="1"/>
    <row r="269" s="6" customFormat="1" ht="11.25" customHeight="1"/>
    <row r="270" s="6" customFormat="1" ht="11.25" customHeight="1"/>
    <row r="271" s="6" customFormat="1" ht="11.25" customHeight="1"/>
    <row r="272" s="6" customFormat="1" ht="11.25" customHeight="1"/>
    <row r="273" s="6" customFormat="1" ht="11.25" customHeight="1"/>
    <row r="274" s="6" customFormat="1" ht="11.25" customHeight="1"/>
    <row r="275" s="6" customFormat="1" ht="11.25" customHeight="1"/>
    <row r="276" s="6" customFormat="1" ht="11.25" customHeight="1"/>
    <row r="277" s="6" customFormat="1" ht="11.25" customHeight="1"/>
    <row r="278" s="6" customFormat="1" ht="11.25" customHeight="1"/>
    <row r="279" s="6" customFormat="1" ht="11.25" customHeight="1"/>
    <row r="280" s="6" customFormat="1" ht="11.25" customHeight="1"/>
    <row r="281" s="6" customFormat="1" ht="11.25" customHeight="1"/>
    <row r="282" s="6" customFormat="1" ht="11.25" customHeight="1"/>
    <row r="283" s="6" customFormat="1" ht="11.25" customHeight="1"/>
    <row r="284" s="6" customFormat="1" ht="11.25" customHeight="1"/>
    <row r="285" s="6" customFormat="1" ht="11.25" customHeight="1"/>
    <row r="286" s="6" customFormat="1" ht="11.25" customHeight="1"/>
    <row r="287" s="6" customFormat="1" ht="11.25" customHeight="1"/>
    <row r="288" s="6" customFormat="1" ht="11.25" customHeight="1"/>
    <row r="289" s="6" customFormat="1" ht="11.25" customHeight="1"/>
    <row r="290" s="6" customFormat="1" ht="11.25" customHeight="1"/>
    <row r="291" s="6" customFormat="1" ht="11.25" customHeight="1"/>
    <row r="292" s="6" customFormat="1" ht="11.25" customHeight="1"/>
    <row r="293" s="6" customFormat="1" ht="11.25" customHeight="1"/>
    <row r="294" s="6" customFormat="1" ht="11.25" customHeight="1"/>
    <row r="295" s="6" customFormat="1" ht="11.25" customHeight="1"/>
    <row r="296" s="6" customFormat="1" ht="11.25" customHeight="1"/>
    <row r="297" s="6" customFormat="1" ht="11.25" customHeight="1"/>
    <row r="298" s="6" customFormat="1" ht="11.25" customHeight="1"/>
    <row r="299" s="6" customFormat="1" ht="11.25" customHeight="1"/>
    <row r="300" s="6" customFormat="1" ht="11.25" customHeight="1"/>
    <row r="301" s="6" customFormat="1" ht="11.25" customHeight="1"/>
    <row r="302" s="6" customFormat="1" ht="11.25" customHeight="1"/>
    <row r="303" s="6" customFormat="1" ht="11.25" customHeight="1"/>
    <row r="304" s="6" customFormat="1" ht="11.25" customHeight="1"/>
    <row r="305" s="6" customFormat="1" ht="11.25" customHeight="1"/>
    <row r="306" s="6" customFormat="1" ht="11.25" customHeight="1"/>
    <row r="307" s="6" customFormat="1" ht="11.25" customHeight="1"/>
    <row r="308" s="6" customFormat="1" ht="11.25" customHeight="1"/>
    <row r="309" s="6" customFormat="1" ht="11.25" customHeight="1"/>
    <row r="310" s="6" customFormat="1" ht="11.25" customHeight="1"/>
    <row r="311" s="6" customFormat="1" ht="11.25" customHeight="1"/>
    <row r="312" s="6" customFormat="1" ht="11.25" customHeight="1"/>
    <row r="313" s="6" customFormat="1" ht="11.25" customHeight="1"/>
    <row r="314" s="6" customFormat="1" ht="11.25" customHeight="1"/>
    <row r="315" s="6" customFormat="1" ht="11.25" customHeight="1"/>
    <row r="316" s="6" customFormat="1" ht="11.25" customHeight="1"/>
    <row r="317" s="6" customFormat="1" ht="11.25" customHeight="1"/>
    <row r="318" s="6" customFormat="1" ht="11.25" customHeight="1"/>
    <row r="319" s="6" customFormat="1" ht="11.25" customHeight="1"/>
    <row r="320" s="6" customFormat="1" ht="11.25" customHeight="1"/>
    <row r="321" s="6" customFormat="1" ht="11.25" customHeight="1"/>
    <row r="322" s="6" customFormat="1" ht="11.25" customHeight="1"/>
    <row r="323" s="6" customFormat="1" ht="11.25" customHeight="1"/>
    <row r="324" s="6" customFormat="1" ht="11.25" customHeight="1"/>
    <row r="325" s="6" customFormat="1" ht="11.25" customHeight="1"/>
    <row r="326" s="6" customFormat="1" ht="11.25" customHeight="1"/>
    <row r="327" s="6" customFormat="1" ht="11.25" customHeight="1"/>
    <row r="328" s="6" customFormat="1" ht="11.25" customHeight="1"/>
    <row r="329" s="6" customFormat="1" ht="11.25" customHeight="1"/>
    <row r="330" s="6" customFormat="1" ht="11.25" customHeight="1"/>
    <row r="331" s="6" customFormat="1" ht="11.25" customHeight="1"/>
    <row r="332" s="6" customFormat="1" ht="11.25" customHeight="1"/>
    <row r="333" s="6" customFormat="1" ht="11.25" customHeight="1"/>
    <row r="334" s="6" customFormat="1" ht="11.25" customHeight="1"/>
    <row r="335" s="6" customFormat="1" ht="11.25" customHeight="1"/>
    <row r="336" s="6" customFormat="1" ht="11.25" customHeight="1"/>
    <row r="337" s="6" customFormat="1" ht="11.25" customHeight="1"/>
    <row r="338" s="6" customFormat="1" ht="11.25" customHeight="1"/>
    <row r="339" s="6" customFormat="1" ht="11.25" customHeight="1"/>
    <row r="340" s="6" customFormat="1" ht="11.25" customHeight="1"/>
    <row r="341" s="6" customFormat="1" ht="11.25" customHeight="1"/>
    <row r="342" s="6" customFormat="1" ht="11.25" customHeight="1"/>
    <row r="343" s="6" customFormat="1" ht="11.25" customHeight="1"/>
    <row r="344" s="6" customFormat="1" ht="11.25" customHeight="1"/>
    <row r="345" s="6" customFormat="1" ht="11.25" customHeight="1"/>
    <row r="346" s="6" customFormat="1" ht="11.25" customHeight="1"/>
    <row r="347" s="6" customFormat="1" ht="11.25" customHeight="1"/>
    <row r="348" s="6" customFormat="1" ht="11.25" customHeight="1"/>
    <row r="349" s="6" customFormat="1" ht="11.25" customHeight="1"/>
    <row r="350" s="6" customFormat="1" ht="11.25" customHeight="1"/>
    <row r="351" s="6" customFormat="1" ht="11.25" customHeight="1"/>
    <row r="352" s="6" customFormat="1" ht="11.25" customHeight="1"/>
    <row r="353" s="6" customFormat="1" ht="11.25" customHeight="1"/>
    <row r="354" s="6" customFormat="1" ht="11.25" customHeight="1"/>
    <row r="355" s="6" customFormat="1" ht="11.25" customHeight="1"/>
    <row r="356" s="6" customFormat="1" ht="11.25" customHeight="1"/>
    <row r="357" s="6" customFormat="1" ht="11.25" customHeight="1"/>
    <row r="358" s="6" customFormat="1" ht="11.25" customHeight="1"/>
    <row r="359" s="6" customFormat="1" ht="11.25" customHeight="1"/>
    <row r="360" s="6" customFormat="1" ht="11.25" customHeight="1"/>
    <row r="361" s="6" customFormat="1" ht="11.25" customHeight="1"/>
    <row r="362" s="6" customFormat="1" ht="11.25" customHeight="1"/>
    <row r="363" s="6" customFormat="1" ht="11.25" customHeight="1"/>
    <row r="364" s="6" customFormat="1" ht="11.25" customHeight="1"/>
    <row r="365" s="6" customFormat="1" ht="11.25" customHeight="1"/>
    <row r="366" s="6" customFormat="1" ht="11.25" customHeight="1"/>
    <row r="367" s="6" customFormat="1" ht="11.25" customHeight="1"/>
    <row r="368" s="6" customFormat="1" ht="11.25" customHeight="1"/>
    <row r="369" s="6" customFormat="1" ht="11.25" customHeight="1"/>
    <row r="370" s="6" customFormat="1" ht="11.25" customHeight="1"/>
    <row r="371" s="6" customFormat="1" ht="11.25" customHeight="1"/>
    <row r="372" s="6" customFormat="1" ht="11.25" customHeight="1"/>
    <row r="373" s="6" customFormat="1" ht="11.25" customHeight="1"/>
    <row r="374" s="6" customFormat="1" ht="11.25" customHeight="1"/>
    <row r="375" s="6" customFormat="1" ht="11.25" customHeight="1"/>
    <row r="376" s="6" customFormat="1" ht="11.25" customHeight="1"/>
    <row r="377" s="6" customFormat="1" ht="11.25" customHeight="1"/>
    <row r="378" s="6" customFormat="1" ht="11.25" customHeight="1"/>
    <row r="379" s="6" customFormat="1" ht="11.25" customHeight="1"/>
    <row r="380" s="6" customFormat="1" ht="11.25" customHeight="1"/>
    <row r="381" s="6" customFormat="1" ht="11.25" customHeight="1"/>
    <row r="382" s="6" customFormat="1" ht="11.25" customHeight="1"/>
    <row r="383" s="6" customFormat="1" ht="11.25" customHeight="1"/>
    <row r="384" s="6" customFormat="1" ht="11.25" customHeight="1"/>
    <row r="385" s="6" customFormat="1" ht="11.25" customHeight="1"/>
    <row r="386" s="6" customFormat="1" ht="11.25" customHeight="1"/>
    <row r="387" s="6" customFormat="1" ht="11.25" customHeight="1"/>
    <row r="388" s="6" customFormat="1" ht="11.25" customHeight="1"/>
    <row r="389" s="6" customFormat="1" ht="11.25" customHeight="1"/>
    <row r="390" s="6" customFormat="1" ht="11.25" customHeight="1"/>
    <row r="391" s="6" customFormat="1" ht="11.25" customHeight="1"/>
    <row r="392" s="6" customFormat="1" ht="11.25" customHeight="1"/>
    <row r="393" s="6" customFormat="1" ht="11.25" customHeight="1"/>
    <row r="394" s="6" customFormat="1" ht="11.25" customHeight="1"/>
    <row r="395" s="6" customFormat="1" ht="11.25" customHeight="1"/>
    <row r="396" s="6" customFormat="1" ht="11.25" customHeight="1"/>
    <row r="397" s="6" customFormat="1" ht="11.25" customHeight="1"/>
    <row r="398" s="6" customFormat="1" ht="11.25" customHeight="1"/>
    <row r="399" s="6" customFormat="1" ht="11.25" customHeight="1"/>
    <row r="400" s="6" customFormat="1" ht="11.25" customHeight="1"/>
    <row r="401" s="6" customFormat="1" ht="11.25" customHeight="1"/>
    <row r="402" s="6" customFormat="1" ht="11.25" customHeight="1"/>
    <row r="403" s="6" customFormat="1" ht="11.25" customHeight="1"/>
    <row r="404" s="6" customFormat="1" ht="11.25" customHeight="1"/>
    <row r="405" s="6" customFormat="1" ht="11.25" customHeight="1"/>
    <row r="406" s="6" customFormat="1" ht="11.25" customHeight="1"/>
    <row r="407" s="6" customFormat="1" ht="11.25" customHeight="1"/>
    <row r="408" s="6" customFormat="1" ht="11.25" customHeight="1"/>
    <row r="409" s="6" customFormat="1" ht="11.25" customHeight="1"/>
    <row r="410" s="6" customFormat="1" ht="11.25" customHeight="1"/>
    <row r="411" s="6" customFormat="1" ht="11.25" customHeight="1"/>
    <row r="412" s="6" customFormat="1" ht="11.25" customHeight="1"/>
    <row r="413" s="6" customFormat="1" ht="11.25" customHeight="1"/>
    <row r="414" s="6" customFormat="1" ht="11.25" customHeight="1"/>
    <row r="415" s="6" customFormat="1" ht="11.25" customHeight="1"/>
    <row r="416" s="6" customFormat="1" ht="11.25" customHeight="1"/>
    <row r="417" s="6" customFormat="1" ht="11.25" customHeight="1"/>
    <row r="418" s="6" customFormat="1" ht="11.25" customHeight="1"/>
    <row r="419" s="6" customFormat="1" ht="11.25" customHeight="1"/>
    <row r="420" s="6" customFormat="1" ht="11.25" customHeight="1"/>
    <row r="421" s="6" customFormat="1" ht="11.25" customHeight="1"/>
    <row r="422" s="6" customFormat="1" ht="11.25" customHeight="1"/>
    <row r="423" s="6" customFormat="1" ht="11.25" customHeight="1"/>
    <row r="424" s="6" customFormat="1" ht="11.25" customHeight="1"/>
    <row r="425" s="6" customFormat="1" ht="11.25" customHeight="1"/>
    <row r="426" s="6" customFormat="1" ht="11.25" customHeight="1"/>
    <row r="427" s="6" customFormat="1" ht="11.25" customHeight="1"/>
    <row r="428" s="6" customFormat="1" ht="11.25" customHeight="1"/>
    <row r="429" s="6" customFormat="1" ht="11.25" customHeight="1"/>
    <row r="430" s="6" customFormat="1" ht="11.25" customHeight="1"/>
    <row r="431" s="6" customFormat="1" ht="11.25" customHeight="1"/>
    <row r="432" s="6" customFormat="1" ht="11.25" customHeight="1"/>
    <row r="433" s="6" customFormat="1" ht="11.25" customHeight="1"/>
    <row r="434" s="6" customFormat="1" ht="11.25" customHeight="1"/>
    <row r="435" s="6" customFormat="1" ht="11.25" customHeight="1"/>
    <row r="436" s="6" customFormat="1" ht="11.25" customHeight="1"/>
    <row r="437" s="6" customFormat="1" ht="11.25" customHeight="1"/>
    <row r="438" s="6" customFormat="1" ht="11.25" customHeight="1"/>
    <row r="439" s="6" customFormat="1" ht="11.25" customHeight="1"/>
    <row r="440" s="6" customFormat="1" ht="11.25" customHeight="1"/>
    <row r="441" s="6" customFormat="1" ht="11.25" customHeight="1"/>
    <row r="442" s="6" customFormat="1" ht="11.25" customHeight="1"/>
    <row r="443" s="6" customFormat="1" ht="11.25" customHeight="1"/>
    <row r="444" s="6" customFormat="1" ht="11.25" customHeight="1"/>
    <row r="445" s="6" customFormat="1" ht="11.25" customHeight="1"/>
    <row r="446" s="6" customFormat="1" ht="11.25" customHeight="1"/>
    <row r="447" s="6" customFormat="1" ht="11.25" customHeight="1"/>
    <row r="448" s="6" customFormat="1" ht="11.25" customHeight="1"/>
    <row r="449" s="6" customFormat="1" ht="11.25" customHeight="1"/>
    <row r="450" s="6" customFormat="1" ht="11.25" customHeight="1"/>
    <row r="451" s="6" customFormat="1" ht="11.25" customHeight="1"/>
    <row r="452" s="6" customFormat="1" ht="11.25" customHeight="1"/>
    <row r="453" s="6" customFormat="1" ht="11.25" customHeight="1"/>
    <row r="454" s="6" customFormat="1" ht="11.25" customHeight="1"/>
    <row r="455" s="6" customFormat="1" ht="11.25" customHeight="1"/>
    <row r="456" s="6" customFormat="1" ht="11.25" customHeight="1"/>
    <row r="457" s="6" customFormat="1" ht="11.25" customHeight="1"/>
    <row r="458" s="6" customFormat="1" ht="11.25" customHeight="1"/>
    <row r="459" s="6" customFormat="1" ht="11.25" customHeight="1"/>
    <row r="460" s="6" customFormat="1" ht="11.25" customHeight="1"/>
    <row r="461" s="6" customFormat="1" ht="11.25" customHeight="1"/>
    <row r="462" s="6" customFormat="1" ht="11.25" customHeight="1"/>
    <row r="463" s="6" customFormat="1" ht="11.25" customHeight="1"/>
    <row r="464" s="6" customFormat="1" ht="11.25" customHeight="1"/>
    <row r="465" s="6" customFormat="1" ht="11.25" customHeight="1"/>
    <row r="466" s="6" customFormat="1" ht="11.25" customHeight="1"/>
    <row r="467" s="6" customFormat="1" ht="11.25" customHeight="1"/>
    <row r="468" s="6" customFormat="1" ht="11.25" customHeight="1"/>
    <row r="469" s="6" customFormat="1" ht="11.25" customHeight="1"/>
    <row r="470" s="6" customFormat="1" ht="11.25" customHeight="1"/>
    <row r="471" s="6" customFormat="1" ht="11.25" customHeight="1"/>
    <row r="472" s="6" customFormat="1" ht="11.25" customHeight="1"/>
    <row r="473" s="6" customFormat="1" ht="11.25" customHeight="1"/>
    <row r="474" s="6" customFormat="1" ht="11.25" customHeight="1"/>
    <row r="475" s="6" customFormat="1" ht="11.25" customHeight="1"/>
    <row r="476" s="6" customFormat="1" ht="11.25" customHeight="1"/>
    <row r="477" s="6" customFormat="1" ht="11.25" customHeight="1"/>
    <row r="478" s="6" customFormat="1" ht="11.25" customHeight="1"/>
    <row r="479" s="6" customFormat="1" ht="11.25" customHeight="1"/>
    <row r="480" s="6" customFormat="1" ht="11.25" customHeight="1"/>
    <row r="481" s="6" customFormat="1" ht="11.25" customHeight="1"/>
    <row r="482" s="6" customFormat="1" ht="11.25" customHeight="1"/>
    <row r="483" s="6" customFormat="1" ht="11.25" customHeight="1"/>
    <row r="484" s="6" customFormat="1" ht="11.25" customHeight="1"/>
    <row r="485" s="6" customFormat="1" ht="11.25" customHeight="1"/>
    <row r="486" s="6" customFormat="1" ht="11.25" customHeight="1"/>
    <row r="487" s="6" customFormat="1" ht="11.25" customHeight="1"/>
    <row r="488" s="6" customFormat="1" ht="11.25" customHeight="1"/>
    <row r="489" s="6" customFormat="1" ht="11.25" customHeight="1"/>
    <row r="490" s="6" customFormat="1" ht="11.25" customHeight="1"/>
    <row r="491" s="6" customFormat="1" ht="11.25" customHeight="1"/>
    <row r="492" s="6" customFormat="1" ht="11.25" customHeight="1"/>
    <row r="493" s="6" customFormat="1" ht="11.25" customHeight="1"/>
    <row r="494" s="6" customFormat="1" ht="11.25" customHeight="1"/>
    <row r="495" s="6" customFormat="1" ht="11.25" customHeight="1"/>
    <row r="496" s="6" customFormat="1" ht="11.25" customHeight="1"/>
    <row r="497" s="6" customFormat="1" ht="11.25" customHeight="1"/>
    <row r="498" s="6" customFormat="1" ht="11.25" customHeight="1"/>
    <row r="499" s="6" customFormat="1" ht="11.25" customHeight="1"/>
    <row r="500" s="6" customFormat="1" ht="11.25" customHeight="1"/>
    <row r="501" s="6" customFormat="1" ht="11.25" customHeight="1"/>
    <row r="502" s="6" customFormat="1" ht="11.25" customHeight="1"/>
    <row r="503" s="6" customFormat="1" ht="11.25" customHeight="1"/>
    <row r="504" s="6" customFormat="1" ht="11.25" customHeight="1"/>
    <row r="505" s="6" customFormat="1" ht="11.25" customHeight="1"/>
    <row r="506" s="6" customFormat="1" ht="11.25" customHeight="1"/>
    <row r="507" s="6" customFormat="1" ht="11.25" customHeight="1"/>
    <row r="508" s="6" customFormat="1" ht="11.25" customHeight="1"/>
    <row r="509" s="6" customFormat="1" ht="11.25" customHeight="1"/>
    <row r="510" s="6" customFormat="1" ht="11.25" customHeight="1"/>
    <row r="511" s="6" customFormat="1" ht="11.25" customHeight="1"/>
    <row r="512" s="6" customFormat="1" ht="11.25" customHeight="1"/>
    <row r="513" s="6" customFormat="1" ht="11.25" customHeight="1"/>
    <row r="514" s="6" customFormat="1" ht="11.25" customHeight="1"/>
    <row r="515" s="6" customFormat="1" ht="11.25" customHeight="1"/>
    <row r="516" s="6" customFormat="1" ht="11.25" customHeight="1"/>
    <row r="517" s="6" customFormat="1" ht="11.25" customHeight="1"/>
    <row r="518" s="6" customFormat="1" ht="11.25" customHeight="1"/>
    <row r="519" s="6" customFormat="1" ht="11.25" customHeight="1"/>
    <row r="520" s="6" customFormat="1" ht="11.25" customHeight="1"/>
    <row r="521" s="6" customFormat="1" ht="11.25" customHeight="1"/>
    <row r="522" s="6" customFormat="1" ht="11.25" customHeight="1"/>
    <row r="523" s="6" customFormat="1" ht="11.25" customHeight="1"/>
    <row r="524" s="6" customFormat="1" ht="11.25" customHeight="1"/>
    <row r="525" s="6" customFormat="1" ht="11.25" customHeight="1"/>
    <row r="526" s="6" customFormat="1" ht="11.25" customHeight="1"/>
    <row r="527" s="6" customFormat="1" ht="11.25" customHeight="1"/>
    <row r="528" s="6" customFormat="1" ht="11.25" customHeight="1"/>
    <row r="529" s="6" customFormat="1" ht="11.25" customHeight="1"/>
    <row r="530" s="6" customFormat="1" ht="11.25" customHeight="1"/>
    <row r="531" s="6" customFormat="1" ht="11.25" customHeight="1"/>
    <row r="532" s="6" customFormat="1" ht="11.25" customHeight="1"/>
    <row r="533" s="6" customFormat="1" ht="11.25" customHeight="1"/>
    <row r="534" s="6" customFormat="1" ht="11.25" customHeight="1"/>
    <row r="535" s="6" customFormat="1" ht="11.25" customHeight="1"/>
    <row r="536" s="6" customFormat="1" ht="11.25" customHeight="1"/>
    <row r="537" s="6" customFormat="1" ht="11.25" customHeight="1"/>
    <row r="538" s="6" customFormat="1" ht="11.25" customHeight="1"/>
    <row r="539" s="6" customFormat="1" ht="11.25" customHeight="1"/>
    <row r="540" s="6" customFormat="1" ht="11.25" customHeight="1"/>
    <row r="541" s="6" customFormat="1" ht="11.25" customHeight="1"/>
    <row r="542" s="6" customFormat="1" ht="11.25" customHeight="1"/>
    <row r="543" s="6" customFormat="1" ht="11.25" customHeight="1"/>
    <row r="544" s="6" customFormat="1" ht="11.25" customHeight="1"/>
    <row r="545" s="6" customFormat="1" ht="11.25" customHeight="1"/>
    <row r="546" s="6" customFormat="1" ht="11.25" customHeight="1"/>
    <row r="547" s="6" customFormat="1" ht="11.25" customHeight="1"/>
    <row r="548" s="6" customFormat="1" ht="11.25" customHeight="1"/>
    <row r="549" s="6" customFormat="1" ht="11.25" customHeight="1"/>
    <row r="550" s="6" customFormat="1" ht="11.25" customHeight="1"/>
    <row r="551" s="6" customFormat="1" ht="11.25" customHeight="1"/>
    <row r="552" s="6" customFormat="1" ht="11.25" customHeight="1"/>
    <row r="553" s="6" customFormat="1" ht="11.25" customHeight="1"/>
    <row r="554" s="6" customFormat="1" ht="11.25" customHeight="1"/>
    <row r="555" s="6" customFormat="1" ht="11.25" customHeight="1"/>
    <row r="556" s="6" customFormat="1" ht="11.25" customHeight="1"/>
    <row r="557" s="6" customFormat="1" ht="11.25" customHeight="1"/>
    <row r="558" s="6" customFormat="1" ht="11.25" customHeight="1"/>
    <row r="559" s="6" customFormat="1" ht="11.25" customHeight="1"/>
    <row r="560" s="6" customFormat="1" ht="11.25" customHeight="1"/>
    <row r="561" s="6" customFormat="1" ht="11.25" customHeight="1"/>
    <row r="562" s="6" customFormat="1" ht="11.25" customHeight="1"/>
    <row r="563" s="6" customFormat="1" ht="11.25" customHeight="1"/>
    <row r="564" s="6" customFormat="1" ht="11.25" customHeight="1"/>
    <row r="565" s="6" customFormat="1" ht="11.25" customHeight="1"/>
    <row r="566" s="6" customFormat="1" ht="11.25" customHeight="1"/>
    <row r="567" s="6" customFormat="1" ht="11.25" customHeight="1"/>
    <row r="568" s="6" customFormat="1" ht="11.25" customHeight="1"/>
    <row r="569" s="6" customFormat="1" ht="11.25" customHeight="1"/>
    <row r="570" s="6" customFormat="1" ht="11.25" customHeight="1"/>
    <row r="571" s="6" customFormat="1" ht="11.25" customHeight="1"/>
    <row r="572" s="6" customFormat="1" ht="11.25" customHeight="1"/>
    <row r="573" s="6" customFormat="1" ht="11.25" customHeight="1"/>
    <row r="574" s="6" customFormat="1" ht="11.25" customHeight="1"/>
    <row r="575" s="6" customFormat="1" ht="11.25" customHeight="1"/>
    <row r="576" s="6" customFormat="1" ht="11.25" customHeight="1"/>
    <row r="577" s="6" customFormat="1" ht="11.25" customHeight="1"/>
    <row r="578" s="6" customFormat="1" ht="11.25" customHeight="1"/>
    <row r="579" s="6" customFormat="1" ht="11.25" customHeight="1"/>
    <row r="580" s="6" customFormat="1" ht="11.25" customHeight="1"/>
    <row r="581" s="6" customFormat="1" ht="11.25" customHeight="1"/>
    <row r="582" s="6" customFormat="1" ht="11.25" customHeight="1"/>
    <row r="583" s="6" customFormat="1" ht="11.25" customHeight="1"/>
    <row r="584" s="6" customFormat="1" ht="11.25" customHeight="1"/>
    <row r="585" s="6" customFormat="1" ht="11.25" customHeight="1"/>
    <row r="586" s="6" customFormat="1" ht="11.25" customHeight="1"/>
    <row r="587" s="6" customFormat="1" ht="11.25" customHeight="1"/>
    <row r="588" s="6" customFormat="1" ht="11.25" customHeight="1"/>
    <row r="589" s="6" customFormat="1" ht="11.25" customHeight="1"/>
    <row r="590" s="6" customFormat="1" ht="11.25" customHeight="1"/>
    <row r="591" s="6" customFormat="1" ht="11.25" customHeight="1"/>
    <row r="592" s="6" customFormat="1" ht="11.25" customHeight="1"/>
    <row r="593" s="6" customFormat="1" ht="11.25" customHeight="1"/>
    <row r="594" s="6" customFormat="1" ht="11.25" customHeight="1"/>
    <row r="595" s="6" customFormat="1" ht="11.25" customHeight="1"/>
    <row r="596" s="6" customFormat="1" ht="11.25" customHeight="1"/>
    <row r="597" s="6" customFormat="1" ht="11.25" customHeight="1"/>
    <row r="598" s="6" customFormat="1" ht="11.25" customHeight="1"/>
    <row r="599" s="6" customFormat="1" ht="11.25" customHeight="1"/>
    <row r="600" s="6" customFormat="1" ht="11.25" customHeight="1"/>
    <row r="601" s="6" customFormat="1" ht="11.25" customHeight="1"/>
    <row r="602" s="6" customFormat="1" ht="11.25" customHeight="1"/>
    <row r="603" s="6" customFormat="1" ht="11.25" customHeight="1"/>
    <row r="604" s="6" customFormat="1" ht="11.25" customHeight="1"/>
    <row r="605" s="6" customFormat="1" ht="11.25" customHeight="1"/>
    <row r="606" s="6" customFormat="1" ht="11.25" customHeight="1"/>
    <row r="607" s="6" customFormat="1" ht="11.25" customHeight="1"/>
    <row r="608" s="6" customFormat="1" ht="11.25" customHeight="1"/>
    <row r="609" s="6" customFormat="1" ht="11.25" customHeight="1"/>
    <row r="610" s="6" customFormat="1" ht="11.25" customHeight="1"/>
    <row r="611" s="6" customFormat="1" ht="11.25" customHeight="1"/>
    <row r="612" s="6" customFormat="1" ht="11.25" customHeight="1"/>
    <row r="613" s="6" customFormat="1" ht="11.25" customHeight="1"/>
    <row r="614" s="6" customFormat="1" ht="11.25" customHeight="1"/>
    <row r="615" s="6" customFormat="1" ht="11.25" customHeight="1"/>
    <row r="616" s="6" customFormat="1" ht="11.25" customHeight="1"/>
    <row r="617" s="6" customFormat="1" ht="11.25" customHeight="1"/>
    <row r="618" s="6" customFormat="1" ht="11.25" customHeight="1"/>
    <row r="619" s="6" customFormat="1" ht="11.25" customHeight="1"/>
    <row r="620" s="6" customFormat="1" ht="11.25" customHeight="1"/>
    <row r="621" s="6" customFormat="1" ht="11.25" customHeight="1"/>
    <row r="622" s="6" customFormat="1" ht="11.25" customHeight="1"/>
    <row r="623" s="6" customFormat="1" ht="11.25" customHeight="1"/>
    <row r="624" s="6" customFormat="1" ht="11.25" customHeight="1"/>
    <row r="625" s="6" customFormat="1" ht="11.25" customHeight="1"/>
    <row r="626" s="6" customFormat="1" ht="11.25" customHeight="1"/>
    <row r="627" s="6" customFormat="1" ht="11.25" customHeight="1"/>
    <row r="628" s="6" customFormat="1" ht="11.25" customHeight="1"/>
    <row r="629" s="6" customFormat="1" ht="11.25" customHeight="1"/>
    <row r="630" s="6" customFormat="1" ht="11.25" customHeight="1"/>
    <row r="631" s="6" customFormat="1" ht="11.25" customHeight="1"/>
    <row r="632" s="6" customFormat="1" ht="11.25" customHeight="1"/>
    <row r="633" s="6" customFormat="1" ht="11.25" customHeight="1"/>
    <row r="634" s="6" customFormat="1" ht="11.25" customHeight="1"/>
    <row r="635" s="6" customFormat="1" ht="11.25" customHeight="1"/>
    <row r="636" s="6" customFormat="1" ht="11.25" customHeight="1"/>
    <row r="637" s="6" customFormat="1" ht="11.25" customHeight="1"/>
    <row r="638" s="6" customFormat="1" ht="11.25" customHeight="1"/>
    <row r="639" s="6" customFormat="1" ht="11.25" customHeight="1"/>
    <row r="640" s="6" customFormat="1" ht="11.25" customHeight="1"/>
    <row r="641" s="6" customFormat="1" ht="11.25" customHeight="1"/>
    <row r="642" s="6" customFormat="1" ht="11.25" customHeight="1"/>
    <row r="643" s="6" customFormat="1" ht="11.25" customHeight="1"/>
    <row r="644" s="6" customFormat="1" ht="11.25" customHeight="1"/>
    <row r="645" s="6" customFormat="1" ht="11.25" customHeight="1"/>
    <row r="646" s="6" customFormat="1" ht="11.25" customHeight="1"/>
    <row r="647" s="6" customFormat="1" ht="11.25" customHeight="1"/>
    <row r="648" s="6" customFormat="1" ht="11.25" customHeight="1"/>
    <row r="649" s="6" customFormat="1" ht="11.25" customHeight="1"/>
    <row r="650" s="6" customFormat="1" ht="11.25" customHeight="1"/>
    <row r="651" s="6" customFormat="1" ht="11.25" customHeight="1"/>
    <row r="652" s="6" customFormat="1" ht="11.25" customHeight="1"/>
    <row r="653" s="6" customFormat="1" ht="11.25" customHeight="1"/>
    <row r="654" s="6" customFormat="1" ht="11.25" customHeight="1"/>
    <row r="655" s="6" customFormat="1" ht="11.25" customHeight="1"/>
    <row r="656" s="6" customFormat="1" ht="11.25" customHeight="1"/>
    <row r="657" s="6" customFormat="1" ht="11.25" customHeight="1"/>
    <row r="658" s="6" customFormat="1" ht="11.25" customHeight="1"/>
    <row r="659" s="6" customFormat="1" ht="11.25" customHeight="1"/>
    <row r="660" s="6" customFormat="1" ht="11.25" customHeight="1"/>
    <row r="661" s="6" customFormat="1" ht="11.25" customHeight="1"/>
    <row r="662" s="6" customFormat="1" ht="11.25" customHeight="1"/>
    <row r="663" s="6" customFormat="1" ht="11.25" customHeight="1"/>
    <row r="664" s="6" customFormat="1" ht="11.25" customHeight="1"/>
    <row r="665" s="6" customFormat="1" ht="11.25" customHeight="1"/>
    <row r="666" s="6" customFormat="1" ht="11.25" customHeight="1"/>
    <row r="667" s="6" customFormat="1" ht="11.25" customHeight="1"/>
    <row r="668" s="6" customFormat="1" ht="11.25" customHeight="1"/>
    <row r="669" s="6" customFormat="1" ht="11.25" customHeight="1"/>
    <row r="670" s="6" customFormat="1" ht="11.25" customHeight="1"/>
    <row r="671" s="6" customFormat="1" ht="11.25" customHeight="1"/>
    <row r="672" s="6" customFormat="1" ht="11.25" customHeight="1"/>
    <row r="673" s="6" customFormat="1" ht="11.25" customHeight="1"/>
    <row r="674" s="6" customFormat="1" ht="11.25" customHeight="1"/>
    <row r="675" s="6" customFormat="1" ht="11.25" customHeight="1"/>
    <row r="676" s="6" customFormat="1" ht="11.25" customHeight="1"/>
    <row r="677" s="6" customFormat="1" ht="11.25" customHeight="1"/>
    <row r="678" s="6" customFormat="1" ht="11.25" customHeight="1"/>
    <row r="679" s="6" customFormat="1" ht="11.25" customHeight="1"/>
    <row r="680" s="6" customFormat="1" ht="11.25" customHeight="1"/>
    <row r="681" s="6" customFormat="1" ht="11.25" customHeight="1"/>
    <row r="682" s="6" customFormat="1" ht="11.25" customHeight="1"/>
    <row r="683" s="6" customFormat="1" ht="11.25" customHeight="1"/>
    <row r="684" s="6" customFormat="1" ht="11.25" customHeight="1"/>
    <row r="685" s="6" customFormat="1" ht="11.25" customHeight="1"/>
    <row r="686" s="6" customFormat="1" ht="11.25" customHeight="1"/>
    <row r="687" s="6" customFormat="1" ht="11.25" customHeight="1"/>
    <row r="688" s="6" customFormat="1" ht="11.25" customHeight="1"/>
    <row r="689" s="6" customFormat="1" ht="11.25" customHeight="1"/>
    <row r="690" s="6" customFormat="1" ht="11.25" customHeight="1"/>
    <row r="691" s="6" customFormat="1" ht="11.25" customHeight="1"/>
    <row r="692" s="6" customFormat="1" ht="11.25" customHeight="1"/>
    <row r="693" s="6" customFormat="1" ht="11.25" customHeight="1"/>
    <row r="694" s="6" customFormat="1" ht="11.25" customHeight="1"/>
    <row r="695" s="6" customFormat="1" ht="11.25" customHeight="1"/>
    <row r="696" s="6" customFormat="1" ht="11.25" customHeight="1"/>
    <row r="697" s="6" customFormat="1" ht="11.25" customHeight="1"/>
    <row r="698" s="6" customFormat="1" ht="11.25" customHeight="1"/>
    <row r="699" s="6" customFormat="1" ht="11.25" customHeight="1"/>
    <row r="700" s="6" customFormat="1" ht="11.25" customHeight="1"/>
    <row r="701" s="6" customFormat="1" ht="11.25" customHeight="1"/>
    <row r="702" s="6" customFormat="1" ht="11.25" customHeight="1"/>
    <row r="703" s="6" customFormat="1" ht="11.25" customHeight="1"/>
    <row r="704" s="6" customFormat="1" ht="11.25" customHeight="1"/>
    <row r="705" s="6" customFormat="1" ht="11.25" customHeight="1"/>
    <row r="706" s="6" customFormat="1" ht="11.25" customHeight="1"/>
    <row r="707" s="6" customFormat="1" ht="11.25" customHeight="1"/>
    <row r="708" s="6" customFormat="1" ht="11.25" customHeight="1"/>
    <row r="709" s="6" customFormat="1" ht="11.25" customHeight="1"/>
    <row r="710" s="6" customFormat="1" ht="11.25" customHeight="1"/>
    <row r="711" s="6" customFormat="1" ht="11.25" customHeight="1"/>
    <row r="712" s="6" customFormat="1" ht="11.25" customHeight="1"/>
    <row r="713" s="6" customFormat="1" ht="11.25" customHeight="1"/>
    <row r="714" s="6" customFormat="1" ht="11.25" customHeight="1"/>
    <row r="715" s="6" customFormat="1" ht="11.25" customHeight="1"/>
    <row r="716" s="6" customFormat="1" ht="11.25" customHeight="1"/>
    <row r="717" s="6" customFormat="1" ht="11.25" customHeight="1"/>
    <row r="718" s="6" customFormat="1" ht="11.25" customHeight="1"/>
    <row r="719" s="6" customFormat="1" ht="11.25" customHeight="1"/>
    <row r="720" s="6" customFormat="1" ht="11.25" customHeight="1"/>
    <row r="721" s="6" customFormat="1" ht="11.25" customHeight="1"/>
    <row r="722" s="6" customFormat="1" ht="11.25" customHeight="1"/>
    <row r="723" s="6" customFormat="1" ht="11.25" customHeight="1"/>
    <row r="724" s="6" customFormat="1" ht="11.25" customHeight="1"/>
    <row r="725" s="6" customFormat="1" ht="11.25" customHeight="1"/>
    <row r="726" s="6" customFormat="1" ht="11.25" customHeight="1"/>
    <row r="727" s="6" customFormat="1" ht="11.25" customHeight="1"/>
    <row r="728" s="6" customFormat="1" ht="11.25" customHeight="1"/>
    <row r="729" s="6" customFormat="1" ht="11.25" customHeight="1"/>
    <row r="730" s="6" customFormat="1" ht="11.25" customHeight="1"/>
    <row r="731" s="6" customFormat="1" ht="11.25" customHeight="1"/>
    <row r="732" s="6" customFormat="1" ht="11.25" customHeight="1"/>
    <row r="733" s="6" customFormat="1" ht="11.25" customHeight="1"/>
    <row r="734" s="6" customFormat="1" ht="11.25" customHeight="1"/>
    <row r="735" s="6" customFormat="1" ht="11.25" customHeight="1"/>
    <row r="736" s="6" customFormat="1" ht="11.25" customHeight="1"/>
    <row r="737" s="6" customFormat="1" ht="11.25" customHeight="1"/>
    <row r="738" s="6" customFormat="1" ht="11.25" customHeight="1"/>
    <row r="739" s="6" customFormat="1" ht="11.25" customHeight="1"/>
    <row r="740" s="6" customFormat="1" ht="11.25" customHeight="1"/>
    <row r="741" s="6" customFormat="1" ht="11.25" customHeight="1"/>
    <row r="742" s="6" customFormat="1" ht="11.25" customHeight="1"/>
    <row r="743" s="6" customFormat="1" ht="11.25" customHeight="1"/>
    <row r="744" s="6" customFormat="1" ht="11.25" customHeight="1"/>
    <row r="745" s="6" customFormat="1" ht="11.25" customHeight="1"/>
    <row r="746" s="6" customFormat="1" ht="11.25" customHeight="1"/>
    <row r="747" s="6" customFormat="1" ht="11.25" customHeight="1"/>
    <row r="748" s="6" customFormat="1" ht="11.25" customHeight="1"/>
    <row r="749" s="6" customFormat="1" ht="11.25" customHeight="1"/>
    <row r="750" s="6" customFormat="1" ht="11.25" customHeight="1"/>
    <row r="751" s="6" customFormat="1" ht="11.25" customHeight="1"/>
    <row r="752" s="6" customFormat="1" ht="11.25" customHeight="1"/>
    <row r="753" s="6" customFormat="1" ht="11.25" customHeight="1"/>
    <row r="754" s="6" customFormat="1" ht="11.25" customHeight="1"/>
    <row r="755" s="6" customFormat="1" ht="11.25" customHeight="1"/>
    <row r="756" s="6" customFormat="1" ht="11.25" customHeight="1"/>
    <row r="757" s="6" customFormat="1" ht="11.25" customHeight="1"/>
    <row r="758" s="6" customFormat="1" ht="11.25" customHeight="1"/>
    <row r="759" s="6" customFormat="1" ht="11.25" customHeight="1"/>
    <row r="760" s="6" customFormat="1" ht="11.25" customHeight="1"/>
    <row r="761" s="6" customFormat="1" ht="11.25" customHeight="1"/>
    <row r="762" s="6" customFormat="1" ht="11.25" customHeight="1"/>
    <row r="763" s="6" customFormat="1" ht="11.25" customHeight="1"/>
    <row r="764" s="6" customFormat="1" ht="11.25" customHeight="1"/>
    <row r="765" s="6" customFormat="1" ht="11.25" customHeight="1"/>
    <row r="766" s="6" customFormat="1" ht="11.25" customHeight="1"/>
    <row r="767" s="6" customFormat="1" ht="11.25" customHeight="1"/>
    <row r="768" s="6" customFormat="1" ht="11.25" customHeight="1"/>
    <row r="769" s="6" customFormat="1" ht="11.25" customHeight="1"/>
    <row r="770" s="6" customFormat="1" ht="11.25" customHeight="1"/>
    <row r="771" s="6" customFormat="1" ht="11.25" customHeight="1"/>
    <row r="772" s="6" customFormat="1" ht="11.25" customHeight="1"/>
    <row r="773" s="6" customFormat="1" ht="11.25" customHeight="1"/>
    <row r="774" s="6" customFormat="1" ht="11.25" customHeight="1"/>
    <row r="775" s="6" customFormat="1" ht="11.25" customHeight="1"/>
    <row r="776" s="6" customFormat="1" ht="11.25" customHeight="1"/>
    <row r="777" s="6" customFormat="1" ht="11.25" customHeight="1"/>
    <row r="778" s="6" customFormat="1" ht="11.25" customHeight="1"/>
    <row r="779" s="6" customFormat="1" ht="11.25" customHeight="1"/>
    <row r="780" s="6" customFormat="1" ht="11.25" customHeight="1"/>
    <row r="781" s="6" customFormat="1" ht="11.25" customHeight="1"/>
    <row r="782" s="6" customFormat="1" ht="11.25" customHeight="1"/>
    <row r="783" s="6" customFormat="1" ht="11.25" customHeight="1"/>
    <row r="784" s="6" customFormat="1" ht="11.25" customHeight="1"/>
    <row r="785" s="6" customFormat="1" ht="11.25" customHeight="1"/>
    <row r="786" s="6" customFormat="1" ht="11.25" customHeight="1"/>
    <row r="787" s="6" customFormat="1" ht="11.25" customHeight="1"/>
    <row r="788" s="6" customFormat="1" ht="11.25" customHeight="1"/>
    <row r="789" s="6" customFormat="1" ht="11.25" customHeight="1"/>
    <row r="790" s="6" customFormat="1" ht="11.25" customHeight="1"/>
    <row r="791" s="6" customFormat="1" ht="11.25" customHeight="1"/>
    <row r="792" s="6" customFormat="1" ht="11.25" customHeight="1"/>
    <row r="793" s="6" customFormat="1" ht="11.25" customHeight="1"/>
    <row r="794" s="6" customFormat="1" ht="11.25" customHeight="1"/>
    <row r="795" s="6" customFormat="1" ht="11.25" customHeight="1"/>
    <row r="796" s="6" customFormat="1" ht="11.25" customHeight="1"/>
    <row r="797" s="6" customFormat="1" ht="11.25" customHeight="1"/>
    <row r="798" s="6" customFormat="1" ht="11.25" customHeight="1"/>
    <row r="799" s="6" customFormat="1" ht="11.25" customHeight="1"/>
    <row r="800" s="6" customFormat="1" ht="11.25" customHeight="1"/>
    <row r="801" s="6" customFormat="1" ht="11.25" customHeight="1"/>
    <row r="802" s="6" customFormat="1" ht="11.25" customHeight="1"/>
    <row r="803" s="6" customFormat="1" ht="11.25" customHeight="1"/>
    <row r="804" s="6" customFormat="1" ht="11.25" customHeight="1"/>
    <row r="805" s="6" customFormat="1" ht="11.25" customHeight="1"/>
    <row r="806" s="6" customFormat="1" ht="11.25" customHeight="1"/>
    <row r="807" s="6" customFormat="1" ht="11.25" customHeight="1"/>
    <row r="808" s="6" customFormat="1" ht="11.25" customHeight="1"/>
    <row r="809" s="6" customFormat="1" ht="11.25" customHeight="1"/>
    <row r="810" s="6" customFormat="1" ht="11.25" customHeight="1"/>
    <row r="811" s="6" customFormat="1" ht="11.25" customHeight="1"/>
    <row r="812" s="6" customFormat="1" ht="11.25" customHeight="1"/>
    <row r="813" s="6" customFormat="1" ht="11.25" customHeight="1"/>
    <row r="814" s="6" customFormat="1" ht="11.25" customHeight="1"/>
    <row r="815" s="6" customFormat="1" ht="11.25" customHeight="1"/>
    <row r="816" s="6" customFormat="1" ht="11.25" customHeight="1"/>
    <row r="817" s="6" customFormat="1" ht="11.25" customHeight="1"/>
    <row r="818" s="6" customFormat="1" ht="11.25" customHeight="1"/>
    <row r="819" s="6" customFormat="1" ht="11.25" customHeight="1"/>
    <row r="820" s="6" customFormat="1" ht="11.25" customHeight="1"/>
    <row r="821" s="6" customFormat="1" ht="11.25" customHeight="1"/>
    <row r="822" s="6" customFormat="1" ht="11.25" customHeight="1"/>
    <row r="823" s="6" customFormat="1" ht="11.25" customHeight="1"/>
    <row r="824" s="6" customFormat="1" ht="11.25" customHeight="1"/>
    <row r="825" s="6" customFormat="1" ht="11.25" customHeight="1"/>
    <row r="826" s="6" customFormat="1" ht="11.25" customHeight="1"/>
    <row r="827" s="6" customFormat="1" ht="11.25" customHeight="1"/>
    <row r="828" s="6" customFormat="1" ht="11.25" customHeight="1"/>
    <row r="829" s="6" customFormat="1" ht="11.25" customHeight="1"/>
    <row r="830" s="6" customFormat="1" ht="11.25" customHeight="1"/>
    <row r="831" s="6" customFormat="1" ht="11.25" customHeight="1"/>
    <row r="832" s="6" customFormat="1" ht="11.25" customHeight="1"/>
    <row r="833" s="6" customFormat="1" ht="11.25" customHeight="1"/>
    <row r="834" s="6" customFormat="1" ht="11.25" customHeight="1"/>
    <row r="835" s="6" customFormat="1" ht="11.25" customHeight="1"/>
    <row r="836" s="6" customFormat="1" ht="11.25" customHeight="1"/>
    <row r="837" s="6" customFormat="1" ht="11.25" customHeight="1"/>
    <row r="838" s="6" customFormat="1" ht="11.25" customHeight="1"/>
    <row r="839" s="6" customFormat="1" ht="11.25" customHeight="1"/>
    <row r="840" s="6" customFormat="1" ht="11.25" customHeight="1"/>
    <row r="841" s="6" customFormat="1" ht="11.25" customHeight="1"/>
    <row r="842" s="6" customFormat="1" ht="11.25" customHeight="1"/>
    <row r="843" s="6" customFormat="1" ht="11.25" customHeight="1"/>
    <row r="844" s="6" customFormat="1" ht="11.25" customHeight="1"/>
    <row r="845" s="6" customFormat="1" ht="11.25" customHeight="1"/>
    <row r="846" s="6" customFormat="1" ht="11.25" customHeight="1"/>
  </sheetData>
  <mergeCells count="13">
    <mergeCell ref="M2:O4"/>
    <mergeCell ref="F35:K35"/>
    <mergeCell ref="C26:E26"/>
    <mergeCell ref="F26:H26"/>
    <mergeCell ref="I26:K26"/>
    <mergeCell ref="C14:E14"/>
    <mergeCell ref="F14:H14"/>
    <mergeCell ref="I14:K14"/>
    <mergeCell ref="C2:E2"/>
    <mergeCell ref="F2:H2"/>
    <mergeCell ref="I2:K2"/>
    <mergeCell ref="F11:K11"/>
    <mergeCell ref="F23:K23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0F52-0B58-9744-90BE-F2691338C056}">
  <sheetPr>
    <tabColor theme="9"/>
    <pageSetUpPr fitToPage="1"/>
  </sheetPr>
  <dimension ref="A1:R846"/>
  <sheetViews>
    <sheetView zoomScaleNormal="100" workbookViewId="0">
      <selection activeCell="J54" sqref="J54"/>
    </sheetView>
  </sheetViews>
  <sheetFormatPr baseColWidth="10" defaultColWidth="12.1640625" defaultRowHeight="15" customHeight="1"/>
  <cols>
    <col min="1" max="1" width="8.6640625" style="5" customWidth="1"/>
    <col min="2" max="2" width="9.5" style="5" customWidth="1"/>
    <col min="3" max="15" width="7.33203125" style="5" customWidth="1"/>
    <col min="16" max="16384" width="12.1640625" style="5"/>
  </cols>
  <sheetData>
    <row r="1" spans="1:18" ht="15" customHeight="1">
      <c r="A1" s="16"/>
    </row>
    <row r="2" spans="1:18" s="6" customFormat="1" ht="11.25" customHeight="1">
      <c r="A2" s="31" t="s">
        <v>15</v>
      </c>
      <c r="B2" s="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9" t="s">
        <v>30</v>
      </c>
      <c r="Q2" s="60"/>
      <c r="R2" s="60"/>
    </row>
    <row r="3" spans="1:18" s="6" customFormat="1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60"/>
      <c r="Q3" s="60"/>
      <c r="R3" s="60"/>
    </row>
    <row r="4" spans="1:18" s="6" customFormat="1" ht="11.25" customHeight="1">
      <c r="B4" s="7">
        <v>4</v>
      </c>
      <c r="C4" s="45">
        <v>1.2435</v>
      </c>
      <c r="D4" s="45">
        <v>0.91290000000000004</v>
      </c>
      <c r="E4" s="45">
        <v>0.86899999999999999</v>
      </c>
      <c r="F4" s="45">
        <v>0.56140000000000001</v>
      </c>
      <c r="G4" s="45">
        <v>0.54769999999999996</v>
      </c>
      <c r="H4" s="45">
        <v>0.53169999999999995</v>
      </c>
      <c r="I4" s="45">
        <v>0.3397</v>
      </c>
      <c r="J4" s="45">
        <v>0.30759999999999998</v>
      </c>
      <c r="K4" s="45">
        <v>0.29239999999999999</v>
      </c>
      <c r="L4" s="45">
        <v>0.29060000000000002</v>
      </c>
      <c r="M4" s="45">
        <v>0.29520000000000002</v>
      </c>
      <c r="N4" s="45">
        <v>0.30549999999999999</v>
      </c>
      <c r="P4" s="60"/>
      <c r="Q4" s="60"/>
      <c r="R4" s="60"/>
    </row>
    <row r="5" spans="1:18" s="6" customFormat="1" ht="11.25" customHeight="1">
      <c r="B5" s="7">
        <f>B4/2</f>
        <v>2</v>
      </c>
      <c r="C5" s="45">
        <v>0.81130000000000002</v>
      </c>
      <c r="D5" s="45">
        <v>0.64980000000000004</v>
      </c>
      <c r="E5" s="45">
        <v>0.57650000000000001</v>
      </c>
      <c r="F5" s="45">
        <v>0.36969999999999997</v>
      </c>
      <c r="G5" s="45">
        <v>0.35709999999999997</v>
      </c>
      <c r="H5" s="45">
        <v>0.3427</v>
      </c>
      <c r="I5" s="45">
        <v>0.29970000000000002</v>
      </c>
      <c r="J5" s="45">
        <v>0.27310000000000001</v>
      </c>
      <c r="K5" s="45">
        <v>0.28610000000000002</v>
      </c>
      <c r="L5" s="45">
        <v>0.26429999999999998</v>
      </c>
      <c r="M5" s="45">
        <v>0.2666</v>
      </c>
      <c r="N5" s="45">
        <v>0.27029999999999998</v>
      </c>
    </row>
    <row r="6" spans="1:18" s="6" customFormat="1" ht="11.25" customHeight="1">
      <c r="B6" s="7">
        <f t="shared" ref="B6:B10" si="0">B5/2</f>
        <v>1</v>
      </c>
      <c r="C6" s="45">
        <v>0.52710000000000001</v>
      </c>
      <c r="D6" s="45">
        <v>0.4239</v>
      </c>
      <c r="E6" s="45">
        <v>0.41849999999999998</v>
      </c>
      <c r="F6" s="45">
        <v>0.30099999999999999</v>
      </c>
      <c r="G6" s="45">
        <v>0.26450000000000001</v>
      </c>
      <c r="H6" s="45">
        <v>0.25869999999999999</v>
      </c>
      <c r="I6" s="45">
        <v>0.2828</v>
      </c>
      <c r="J6" s="45">
        <v>0.26140000000000002</v>
      </c>
      <c r="K6" s="45">
        <v>0.26300000000000001</v>
      </c>
      <c r="L6" s="45">
        <v>0.25619999999999998</v>
      </c>
      <c r="M6" s="45">
        <v>0.25869999999999999</v>
      </c>
      <c r="N6" s="45">
        <v>0.26690000000000003</v>
      </c>
    </row>
    <row r="7" spans="1:18" s="6" customFormat="1" ht="11.25" customHeight="1">
      <c r="B7" s="7">
        <f t="shared" si="0"/>
        <v>0.5</v>
      </c>
      <c r="C7" s="45">
        <v>0.45140000000000002</v>
      </c>
      <c r="D7" s="45">
        <v>0.34760000000000002</v>
      </c>
      <c r="E7" s="45">
        <v>0.34920000000000001</v>
      </c>
      <c r="F7" s="45">
        <v>0.25309999999999999</v>
      </c>
      <c r="G7" s="45">
        <v>0.25690000000000002</v>
      </c>
      <c r="H7" s="45">
        <v>0.22209999999999999</v>
      </c>
      <c r="I7" s="45">
        <v>0.25569999999999998</v>
      </c>
      <c r="J7" s="45">
        <v>0.25969999999999999</v>
      </c>
      <c r="K7" s="45">
        <v>0.26929999999999998</v>
      </c>
      <c r="L7" s="45">
        <v>0.26179999999999998</v>
      </c>
      <c r="M7" s="45">
        <v>0.27089999999999997</v>
      </c>
      <c r="N7" s="45">
        <v>0.25369999999999998</v>
      </c>
    </row>
    <row r="8" spans="1:18" s="6" customFormat="1" ht="11.25" customHeight="1">
      <c r="B8" s="7">
        <f t="shared" si="0"/>
        <v>0.25</v>
      </c>
      <c r="C8" s="45">
        <v>0.36130000000000001</v>
      </c>
      <c r="D8" s="45">
        <v>0.33389999999999997</v>
      </c>
      <c r="E8" s="45">
        <v>0.315</v>
      </c>
      <c r="F8" s="45">
        <v>0.2263</v>
      </c>
      <c r="G8" s="45">
        <v>0.22359999999999999</v>
      </c>
      <c r="H8" s="45">
        <v>0.2084</v>
      </c>
      <c r="I8" s="45">
        <v>0.27979999999999999</v>
      </c>
      <c r="J8" s="45">
        <v>0.26200000000000001</v>
      </c>
      <c r="K8" s="45">
        <v>0.25530000000000003</v>
      </c>
      <c r="L8" s="45">
        <v>0.25530000000000003</v>
      </c>
      <c r="M8" s="45">
        <v>0.25509999999999999</v>
      </c>
      <c r="N8" s="45">
        <v>0.25330000000000003</v>
      </c>
    </row>
    <row r="9" spans="1:18" s="6" customFormat="1" ht="11.25" customHeight="1">
      <c r="B9" s="7">
        <f t="shared" si="0"/>
        <v>0.125</v>
      </c>
      <c r="C9" s="45">
        <v>0.32019999999999998</v>
      </c>
      <c r="D9" s="45">
        <v>0.28499999999999998</v>
      </c>
      <c r="E9" s="45">
        <v>0.3014</v>
      </c>
      <c r="F9" s="45">
        <v>0.21920000000000001</v>
      </c>
      <c r="G9" s="45">
        <v>0.2107</v>
      </c>
      <c r="H9" s="45">
        <v>0.20780000000000001</v>
      </c>
      <c r="I9" s="45">
        <v>0.23830000000000001</v>
      </c>
      <c r="J9" s="45">
        <v>0.2782</v>
      </c>
      <c r="K9" s="45">
        <v>0.25509999999999999</v>
      </c>
      <c r="L9" s="45">
        <v>0.24990000000000001</v>
      </c>
      <c r="M9" s="45">
        <v>0.26419999999999999</v>
      </c>
      <c r="N9" s="45">
        <v>0.25769999999999998</v>
      </c>
    </row>
    <row r="10" spans="1:18" s="6" customFormat="1" ht="11.25" customHeight="1">
      <c r="B10" s="7">
        <f t="shared" si="0"/>
        <v>6.25E-2</v>
      </c>
      <c r="C10" s="45">
        <v>0.2913</v>
      </c>
      <c r="D10" s="45">
        <v>0.32200000000000001</v>
      </c>
      <c r="E10" s="45">
        <v>0.31569999999999998</v>
      </c>
      <c r="F10" s="45">
        <v>0.21809999999999999</v>
      </c>
      <c r="G10" s="45">
        <v>0.21329999999999999</v>
      </c>
      <c r="H10" s="45">
        <v>0.20660000000000001</v>
      </c>
      <c r="I10" s="45">
        <v>0.2321</v>
      </c>
      <c r="J10" s="45">
        <v>0.25430000000000003</v>
      </c>
      <c r="K10" s="45">
        <v>0.25159999999999999</v>
      </c>
      <c r="L10" s="45">
        <v>0.24729999999999999</v>
      </c>
      <c r="M10" s="45">
        <v>0.25419999999999998</v>
      </c>
      <c r="N10" s="45">
        <v>0.25769999999999998</v>
      </c>
    </row>
    <row r="11" spans="1:18" s="6" customFormat="1" ht="11.25" customHeight="1">
      <c r="B11" s="7" t="s">
        <v>18</v>
      </c>
      <c r="C11" s="45">
        <v>0.19020000000000001</v>
      </c>
      <c r="D11" s="45">
        <v>0.15870000000000001</v>
      </c>
      <c r="E11" s="45">
        <v>0.16600000000000001</v>
      </c>
      <c r="F11" s="52"/>
      <c r="G11" s="53"/>
      <c r="H11" s="53"/>
      <c r="I11" s="53"/>
      <c r="J11" s="53"/>
      <c r="K11" s="53"/>
      <c r="L11" s="53"/>
      <c r="M11" s="53"/>
      <c r="N11" s="54"/>
    </row>
    <row r="12" spans="1:18" s="6" customFormat="1" ht="11.25" customHeight="1"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8" s="6" customFormat="1" ht="11.25" customHeight="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8" s="6" customFormat="1" ht="11.25" customHeight="1">
      <c r="A14" s="31" t="s">
        <v>16</v>
      </c>
      <c r="B14" s="8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s="6" customFormat="1" ht="11.25" customHeight="1">
      <c r="A15" s="31"/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s="6" customFormat="1" ht="11.25" customHeight="1">
      <c r="B16" s="7">
        <v>4</v>
      </c>
      <c r="C16" s="45">
        <v>4.02E-2</v>
      </c>
      <c r="D16" s="45">
        <v>4.1300000000000003E-2</v>
      </c>
      <c r="E16" s="45">
        <v>4.6699999999999998E-2</v>
      </c>
      <c r="F16" s="45">
        <v>4.0599999999999997E-2</v>
      </c>
      <c r="G16" s="45">
        <v>4.1200000000000001E-2</v>
      </c>
      <c r="H16" s="45">
        <v>4.1200000000000001E-2</v>
      </c>
      <c r="I16" s="45">
        <v>4.3200000000000002E-2</v>
      </c>
      <c r="J16" s="45">
        <v>3.9300000000000002E-2</v>
      </c>
      <c r="K16" s="45">
        <v>4.5499999999999999E-2</v>
      </c>
      <c r="L16" s="45">
        <v>4.2299999999999997E-2</v>
      </c>
      <c r="M16" s="45">
        <v>4.1000000000000002E-2</v>
      </c>
      <c r="N16" s="45">
        <v>4.1399999999999999E-2</v>
      </c>
    </row>
    <row r="17" spans="1:14" s="6" customFormat="1" ht="11.25" customHeight="1">
      <c r="B17" s="7">
        <f>B16/2</f>
        <v>2</v>
      </c>
      <c r="C17" s="45">
        <v>3.9800000000000002E-2</v>
      </c>
      <c r="D17" s="45">
        <v>3.9899999999999998E-2</v>
      </c>
      <c r="E17" s="45">
        <v>4.2299999999999997E-2</v>
      </c>
      <c r="F17" s="45">
        <v>4.24E-2</v>
      </c>
      <c r="G17" s="45">
        <v>4.3299999999999998E-2</v>
      </c>
      <c r="H17" s="45">
        <v>4.2500000000000003E-2</v>
      </c>
      <c r="I17" s="45">
        <v>4.3200000000000002E-2</v>
      </c>
      <c r="J17" s="45">
        <v>4.0300000000000002E-2</v>
      </c>
      <c r="K17" s="45">
        <v>4.1300000000000003E-2</v>
      </c>
      <c r="L17" s="45">
        <v>4.1399999999999999E-2</v>
      </c>
      <c r="M17" s="45">
        <v>4.1500000000000002E-2</v>
      </c>
      <c r="N17" s="45">
        <v>4.02E-2</v>
      </c>
    </row>
    <row r="18" spans="1:14" s="6" customFormat="1" ht="11.25" customHeight="1">
      <c r="B18" s="7">
        <f t="shared" ref="B18:B22" si="1">B17/2</f>
        <v>1</v>
      </c>
      <c r="C18" s="45">
        <v>4.3400000000000001E-2</v>
      </c>
      <c r="D18" s="45">
        <v>4.1799999999999997E-2</v>
      </c>
      <c r="E18" s="45">
        <v>3.9199999999999999E-2</v>
      </c>
      <c r="F18" s="45">
        <v>4.0800000000000003E-2</v>
      </c>
      <c r="G18" s="45">
        <v>4.1700000000000001E-2</v>
      </c>
      <c r="H18" s="45">
        <v>4.3799999999999999E-2</v>
      </c>
      <c r="I18" s="45">
        <v>4.5499999999999999E-2</v>
      </c>
      <c r="J18" s="45">
        <v>4.1399999999999999E-2</v>
      </c>
      <c r="K18" s="45">
        <v>4.1200000000000001E-2</v>
      </c>
      <c r="L18" s="45">
        <v>4.3299999999999998E-2</v>
      </c>
      <c r="M18" s="45">
        <v>4.3999999999999997E-2</v>
      </c>
      <c r="N18" s="45">
        <v>4.4699999999999997E-2</v>
      </c>
    </row>
    <row r="19" spans="1:14" s="6" customFormat="1" ht="11.25" customHeight="1">
      <c r="B19" s="7">
        <f t="shared" si="1"/>
        <v>0.5</v>
      </c>
      <c r="C19" s="45">
        <v>4.2700000000000002E-2</v>
      </c>
      <c r="D19" s="45">
        <v>4.24E-2</v>
      </c>
      <c r="E19" s="45">
        <v>4.1099999999999998E-2</v>
      </c>
      <c r="F19" s="45">
        <v>4.0099999999999997E-2</v>
      </c>
      <c r="G19" s="45">
        <v>4.1200000000000001E-2</v>
      </c>
      <c r="H19" s="45">
        <v>4.0399999999999998E-2</v>
      </c>
      <c r="I19" s="45">
        <v>3.9600000000000003E-2</v>
      </c>
      <c r="J19" s="45">
        <v>4.02E-2</v>
      </c>
      <c r="K19" s="45">
        <v>4.07E-2</v>
      </c>
      <c r="L19" s="45">
        <v>4.1099999999999998E-2</v>
      </c>
      <c r="M19" s="45">
        <v>4.2099999999999999E-2</v>
      </c>
      <c r="N19" s="45">
        <v>4.2799999999999998E-2</v>
      </c>
    </row>
    <row r="20" spans="1:14" s="6" customFormat="1" ht="11.25" customHeight="1">
      <c r="B20" s="7">
        <f t="shared" si="1"/>
        <v>0.25</v>
      </c>
      <c r="C20" s="45">
        <v>4.1599999999999998E-2</v>
      </c>
      <c r="D20" s="45">
        <v>4.4400000000000002E-2</v>
      </c>
      <c r="E20" s="45">
        <v>4.1000000000000002E-2</v>
      </c>
      <c r="F20" s="45">
        <v>4.0399999999999998E-2</v>
      </c>
      <c r="G20" s="45">
        <v>4.07E-2</v>
      </c>
      <c r="H20" s="45">
        <v>4.02E-2</v>
      </c>
      <c r="I20" s="45">
        <v>4.0899999999999999E-2</v>
      </c>
      <c r="J20" s="45">
        <v>4.02E-2</v>
      </c>
      <c r="K20" s="45">
        <v>4.0399999999999998E-2</v>
      </c>
      <c r="L20" s="45">
        <v>4.0500000000000001E-2</v>
      </c>
      <c r="M20" s="45">
        <v>4.1300000000000003E-2</v>
      </c>
      <c r="N20" s="45">
        <v>4.1599999999999998E-2</v>
      </c>
    </row>
    <row r="21" spans="1:14" s="6" customFormat="1" ht="11.25" customHeight="1">
      <c r="B21" s="7">
        <f t="shared" si="1"/>
        <v>0.125</v>
      </c>
      <c r="C21" s="45">
        <v>4.1500000000000002E-2</v>
      </c>
      <c r="D21" s="45">
        <v>3.9800000000000002E-2</v>
      </c>
      <c r="E21" s="45">
        <v>3.9699999999999999E-2</v>
      </c>
      <c r="F21" s="45">
        <v>4.24E-2</v>
      </c>
      <c r="G21" s="45">
        <v>3.9600000000000003E-2</v>
      </c>
      <c r="H21" s="45">
        <v>3.9399999999999998E-2</v>
      </c>
      <c r="I21" s="45">
        <v>3.95E-2</v>
      </c>
      <c r="J21" s="45">
        <v>4.0599999999999997E-2</v>
      </c>
      <c r="K21" s="45">
        <v>4.19E-2</v>
      </c>
      <c r="L21" s="45">
        <v>4.07E-2</v>
      </c>
      <c r="M21" s="45">
        <v>4.2299999999999997E-2</v>
      </c>
      <c r="N21" s="45">
        <v>4.2099999999999999E-2</v>
      </c>
    </row>
    <row r="22" spans="1:14" s="6" customFormat="1" ht="11.25" customHeight="1">
      <c r="B22" s="7">
        <f t="shared" si="1"/>
        <v>6.25E-2</v>
      </c>
      <c r="C22" s="45">
        <v>3.9399999999999998E-2</v>
      </c>
      <c r="D22" s="45">
        <v>4.1799999999999997E-2</v>
      </c>
      <c r="E22" s="45">
        <v>4.0099999999999997E-2</v>
      </c>
      <c r="F22" s="45">
        <v>4.0099999999999997E-2</v>
      </c>
      <c r="G22" s="45">
        <v>4.0099999999999997E-2</v>
      </c>
      <c r="H22" s="45">
        <v>4.02E-2</v>
      </c>
      <c r="I22" s="45">
        <v>4.58E-2</v>
      </c>
      <c r="J22" s="45">
        <v>4.0300000000000002E-2</v>
      </c>
      <c r="K22" s="45">
        <v>4.1300000000000003E-2</v>
      </c>
      <c r="L22" s="45">
        <v>4.07E-2</v>
      </c>
      <c r="M22" s="45">
        <v>0.04</v>
      </c>
      <c r="N22" s="45">
        <v>4.1099999999999998E-2</v>
      </c>
    </row>
    <row r="23" spans="1:14" s="6" customFormat="1" ht="11.25" customHeight="1">
      <c r="B23" s="8" t="s">
        <v>18</v>
      </c>
      <c r="C23" s="45">
        <v>3.8199999999999998E-2</v>
      </c>
      <c r="D23" s="45">
        <v>3.8300000000000001E-2</v>
      </c>
      <c r="E23" s="45">
        <v>4.0800000000000003E-2</v>
      </c>
      <c r="F23" s="52"/>
      <c r="G23" s="53"/>
      <c r="H23" s="53"/>
      <c r="I23" s="53"/>
      <c r="J23" s="53"/>
      <c r="K23" s="53"/>
      <c r="L23" s="53"/>
      <c r="M23" s="53"/>
      <c r="N23" s="54"/>
    </row>
    <row r="24" spans="1:14" s="6" customFormat="1" ht="11.25" customHeight="1"/>
    <row r="25" spans="1:14" s="6" customFormat="1" ht="11.25" customHeight="1"/>
    <row r="26" spans="1:14" s="6" customFormat="1" ht="11.25" customHeight="1">
      <c r="A26" s="31" t="s">
        <v>19</v>
      </c>
      <c r="B26" s="7"/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s="6" customFormat="1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s="6" customFormat="1" ht="11.25" customHeight="1">
      <c r="B28" s="7">
        <v>4</v>
      </c>
      <c r="C28" s="7">
        <f t="shared" ref="C28:N28" si="2">C4-C16</f>
        <v>1.2033</v>
      </c>
      <c r="D28" s="7">
        <f t="shared" si="2"/>
        <v>0.87160000000000004</v>
      </c>
      <c r="E28" s="7">
        <f t="shared" si="2"/>
        <v>0.82230000000000003</v>
      </c>
      <c r="F28" s="7">
        <f t="shared" si="2"/>
        <v>0.52080000000000004</v>
      </c>
      <c r="G28" s="7">
        <f t="shared" si="2"/>
        <v>0.50649999999999995</v>
      </c>
      <c r="H28" s="7">
        <f t="shared" si="2"/>
        <v>0.49049999999999994</v>
      </c>
      <c r="I28" s="7">
        <f t="shared" si="2"/>
        <v>0.29649999999999999</v>
      </c>
      <c r="J28" s="7">
        <f t="shared" si="2"/>
        <v>0.26829999999999998</v>
      </c>
      <c r="K28" s="7">
        <f t="shared" si="2"/>
        <v>0.24690000000000001</v>
      </c>
      <c r="L28" s="7">
        <f t="shared" si="2"/>
        <v>0.24830000000000002</v>
      </c>
      <c r="M28" s="7">
        <f t="shared" si="2"/>
        <v>0.25420000000000004</v>
      </c>
      <c r="N28" s="7">
        <f t="shared" si="2"/>
        <v>0.2641</v>
      </c>
    </row>
    <row r="29" spans="1:14" s="6" customFormat="1" ht="11.25" customHeight="1">
      <c r="B29" s="7">
        <f>B28/2</f>
        <v>2</v>
      </c>
      <c r="C29" s="7">
        <f t="shared" ref="C29:N29" si="3">C5-C17</f>
        <v>0.77150000000000007</v>
      </c>
      <c r="D29" s="7">
        <f t="shared" si="3"/>
        <v>0.6099</v>
      </c>
      <c r="E29" s="7">
        <f t="shared" si="3"/>
        <v>0.53420000000000001</v>
      </c>
      <c r="F29" s="7">
        <f t="shared" si="3"/>
        <v>0.32729999999999998</v>
      </c>
      <c r="G29" s="7">
        <f t="shared" si="3"/>
        <v>0.31379999999999997</v>
      </c>
      <c r="H29" s="7">
        <f t="shared" si="3"/>
        <v>0.30020000000000002</v>
      </c>
      <c r="I29" s="7">
        <f t="shared" si="3"/>
        <v>0.25650000000000001</v>
      </c>
      <c r="J29" s="7">
        <f t="shared" si="3"/>
        <v>0.23280000000000001</v>
      </c>
      <c r="K29" s="7">
        <f t="shared" si="3"/>
        <v>0.24480000000000002</v>
      </c>
      <c r="L29" s="7">
        <f t="shared" si="3"/>
        <v>0.22289999999999999</v>
      </c>
      <c r="M29" s="7">
        <f t="shared" si="3"/>
        <v>0.22509999999999999</v>
      </c>
      <c r="N29" s="7">
        <f t="shared" si="3"/>
        <v>0.23009999999999997</v>
      </c>
    </row>
    <row r="30" spans="1:14" s="6" customFormat="1" ht="11.25" customHeight="1">
      <c r="B30" s="7">
        <f t="shared" ref="B30:B34" si="4">B29/2</f>
        <v>1</v>
      </c>
      <c r="C30" s="7">
        <f t="shared" ref="C30:N30" si="5">C6-C18</f>
        <v>0.48370000000000002</v>
      </c>
      <c r="D30" s="7">
        <f t="shared" si="5"/>
        <v>0.3821</v>
      </c>
      <c r="E30" s="7">
        <f t="shared" si="5"/>
        <v>0.37929999999999997</v>
      </c>
      <c r="F30" s="7">
        <f t="shared" si="5"/>
        <v>0.26019999999999999</v>
      </c>
      <c r="G30" s="7">
        <f t="shared" si="5"/>
        <v>0.2228</v>
      </c>
      <c r="H30" s="7">
        <f t="shared" si="5"/>
        <v>0.21489999999999998</v>
      </c>
      <c r="I30" s="7">
        <f t="shared" si="5"/>
        <v>0.23730000000000001</v>
      </c>
      <c r="J30" s="7">
        <f t="shared" si="5"/>
        <v>0.22000000000000003</v>
      </c>
      <c r="K30" s="7">
        <f t="shared" si="5"/>
        <v>0.2218</v>
      </c>
      <c r="L30" s="7">
        <f t="shared" si="5"/>
        <v>0.21289999999999998</v>
      </c>
      <c r="M30" s="7">
        <f t="shared" si="5"/>
        <v>0.2147</v>
      </c>
      <c r="N30" s="7">
        <f t="shared" si="5"/>
        <v>0.22220000000000004</v>
      </c>
    </row>
    <row r="31" spans="1:14" s="6" customFormat="1" ht="11.25" customHeight="1">
      <c r="B31" s="7">
        <f t="shared" si="4"/>
        <v>0.5</v>
      </c>
      <c r="C31" s="7">
        <f t="shared" ref="C31:N31" si="6">C7-C19</f>
        <v>0.40870000000000001</v>
      </c>
      <c r="D31" s="7">
        <f t="shared" si="6"/>
        <v>0.30520000000000003</v>
      </c>
      <c r="E31" s="7">
        <f t="shared" si="6"/>
        <v>0.30810000000000004</v>
      </c>
      <c r="F31" s="7">
        <f t="shared" si="6"/>
        <v>0.21299999999999999</v>
      </c>
      <c r="G31" s="7">
        <f t="shared" si="6"/>
        <v>0.2157</v>
      </c>
      <c r="H31" s="7">
        <f t="shared" si="6"/>
        <v>0.1817</v>
      </c>
      <c r="I31" s="7">
        <f t="shared" si="6"/>
        <v>0.21609999999999999</v>
      </c>
      <c r="J31" s="7">
        <f t="shared" si="6"/>
        <v>0.21949999999999997</v>
      </c>
      <c r="K31" s="7">
        <f t="shared" si="6"/>
        <v>0.22859999999999997</v>
      </c>
      <c r="L31" s="7">
        <f t="shared" si="6"/>
        <v>0.22069999999999998</v>
      </c>
      <c r="M31" s="7">
        <f t="shared" si="6"/>
        <v>0.22879999999999998</v>
      </c>
      <c r="N31" s="7">
        <f t="shared" si="6"/>
        <v>0.21089999999999998</v>
      </c>
    </row>
    <row r="32" spans="1:14" s="6" customFormat="1" ht="11.25" customHeight="1">
      <c r="B32" s="7">
        <f t="shared" si="4"/>
        <v>0.25</v>
      </c>
      <c r="C32" s="7">
        <f t="shared" ref="C32:N32" si="7">C8-C20</f>
        <v>0.31969999999999998</v>
      </c>
      <c r="D32" s="7">
        <f t="shared" si="7"/>
        <v>0.28949999999999998</v>
      </c>
      <c r="E32" s="7">
        <f t="shared" si="7"/>
        <v>0.27400000000000002</v>
      </c>
      <c r="F32" s="7">
        <f t="shared" si="7"/>
        <v>0.18590000000000001</v>
      </c>
      <c r="G32" s="7">
        <f t="shared" si="7"/>
        <v>0.18290000000000001</v>
      </c>
      <c r="H32" s="7">
        <f t="shared" si="7"/>
        <v>0.16820000000000002</v>
      </c>
      <c r="I32" s="7">
        <f t="shared" si="7"/>
        <v>0.2389</v>
      </c>
      <c r="J32" s="7">
        <f t="shared" si="7"/>
        <v>0.2218</v>
      </c>
      <c r="K32" s="7">
        <f t="shared" si="7"/>
        <v>0.21490000000000004</v>
      </c>
      <c r="L32" s="7">
        <f t="shared" si="7"/>
        <v>0.21480000000000002</v>
      </c>
      <c r="M32" s="7">
        <f t="shared" si="7"/>
        <v>0.21379999999999999</v>
      </c>
      <c r="N32" s="7">
        <f t="shared" si="7"/>
        <v>0.21170000000000003</v>
      </c>
    </row>
    <row r="33" spans="2:14" s="6" customFormat="1" ht="11.25" customHeight="1">
      <c r="B33" s="7">
        <f t="shared" si="4"/>
        <v>0.125</v>
      </c>
      <c r="C33" s="7">
        <f t="shared" ref="C33:N33" si="8">C9-C21</f>
        <v>0.2787</v>
      </c>
      <c r="D33" s="7">
        <f t="shared" si="8"/>
        <v>0.24519999999999997</v>
      </c>
      <c r="E33" s="7">
        <f t="shared" si="8"/>
        <v>0.26169999999999999</v>
      </c>
      <c r="F33" s="7">
        <f t="shared" si="8"/>
        <v>0.17680000000000001</v>
      </c>
      <c r="G33" s="7">
        <f t="shared" si="8"/>
        <v>0.1711</v>
      </c>
      <c r="H33" s="7">
        <f t="shared" si="8"/>
        <v>0.16840000000000002</v>
      </c>
      <c r="I33" s="7">
        <f t="shared" si="8"/>
        <v>0.1988</v>
      </c>
      <c r="J33" s="7">
        <f t="shared" si="8"/>
        <v>0.23760000000000001</v>
      </c>
      <c r="K33" s="7">
        <f t="shared" si="8"/>
        <v>0.2132</v>
      </c>
      <c r="L33" s="7">
        <f t="shared" si="8"/>
        <v>0.2092</v>
      </c>
      <c r="M33" s="7">
        <f t="shared" si="8"/>
        <v>0.22189999999999999</v>
      </c>
      <c r="N33" s="7">
        <f t="shared" si="8"/>
        <v>0.21559999999999999</v>
      </c>
    </row>
    <row r="34" spans="2:14" s="6" customFormat="1" ht="11.25" customHeight="1">
      <c r="B34" s="7">
        <f t="shared" si="4"/>
        <v>6.25E-2</v>
      </c>
      <c r="C34" s="7">
        <f t="shared" ref="C34:N34" si="9">C10-C22</f>
        <v>0.25190000000000001</v>
      </c>
      <c r="D34" s="7">
        <f t="shared" si="9"/>
        <v>0.2802</v>
      </c>
      <c r="E34" s="7">
        <f t="shared" si="9"/>
        <v>0.27559999999999996</v>
      </c>
      <c r="F34" s="7">
        <f t="shared" si="9"/>
        <v>0.17799999999999999</v>
      </c>
      <c r="G34" s="7">
        <f t="shared" si="9"/>
        <v>0.17319999999999999</v>
      </c>
      <c r="H34" s="7">
        <f t="shared" si="9"/>
        <v>0.16639999999999999</v>
      </c>
      <c r="I34" s="7">
        <f t="shared" si="9"/>
        <v>0.18629999999999999</v>
      </c>
      <c r="J34" s="7">
        <f t="shared" si="9"/>
        <v>0.21400000000000002</v>
      </c>
      <c r="K34" s="7">
        <f t="shared" si="9"/>
        <v>0.21029999999999999</v>
      </c>
      <c r="L34" s="7">
        <f t="shared" si="9"/>
        <v>0.20660000000000001</v>
      </c>
      <c r="M34" s="7">
        <f t="shared" si="9"/>
        <v>0.21419999999999997</v>
      </c>
      <c r="N34" s="7">
        <f t="shared" si="9"/>
        <v>0.21659999999999999</v>
      </c>
    </row>
    <row r="35" spans="2:14" s="6" customFormat="1" ht="11.25" customHeight="1">
      <c r="B35" s="8" t="s">
        <v>18</v>
      </c>
      <c r="C35" s="7">
        <f>C11-C23</f>
        <v>0.15200000000000002</v>
      </c>
      <c r="D35" s="7">
        <f>D11-D23</f>
        <v>0.12040000000000001</v>
      </c>
      <c r="E35" s="7">
        <f>E11-E23</f>
        <v>0.12520000000000001</v>
      </c>
      <c r="F35" s="56"/>
      <c r="G35" s="57"/>
      <c r="H35" s="57"/>
      <c r="I35" s="57"/>
      <c r="J35" s="57"/>
      <c r="K35" s="57"/>
      <c r="L35" s="57"/>
      <c r="M35" s="57"/>
      <c r="N35" s="58"/>
    </row>
    <row r="36" spans="2:14" s="6" customFormat="1" ht="11.25" customHeight="1">
      <c r="B36" s="9"/>
    </row>
    <row r="37" spans="2:14" s="6" customFormat="1" ht="11.25" customHeight="1">
      <c r="B37" s="9"/>
    </row>
    <row r="38" spans="2:14" s="6" customFormat="1" ht="11.25" customHeight="1"/>
    <row r="39" spans="2:14" s="6" customFormat="1" ht="11.25" customHeight="1">
      <c r="B39" s="7" t="s">
        <v>20</v>
      </c>
      <c r="C39" s="7" t="s">
        <v>21</v>
      </c>
      <c r="D39" s="7" t="s">
        <v>22</v>
      </c>
      <c r="E39" s="7" t="s">
        <v>23</v>
      </c>
      <c r="F39" s="7" t="s">
        <v>24</v>
      </c>
      <c r="H39" s="7" t="s">
        <v>25</v>
      </c>
      <c r="I39" s="7" t="s">
        <v>21</v>
      </c>
      <c r="J39" s="7" t="s">
        <v>22</v>
      </c>
      <c r="K39" s="7" t="s">
        <v>23</v>
      </c>
      <c r="L39" s="7" t="s">
        <v>24</v>
      </c>
    </row>
    <row r="40" spans="2:14" s="6" customFormat="1" ht="11.25" customHeight="1">
      <c r="B40" s="7">
        <v>4</v>
      </c>
      <c r="C40" s="10">
        <f t="shared" ref="C40:C46" si="10">AVERAGE(C28:E28)-AVERAGE($C$35:$E$35)</f>
        <v>0.83319999999999983</v>
      </c>
      <c r="D40" s="10">
        <f t="shared" ref="D40:D46" si="11">AVERAGE(F28:H28)-AVERAGE($C$35:$E$35)</f>
        <v>0.37339999999999984</v>
      </c>
      <c r="E40" s="10">
        <f t="shared" ref="E40:E46" si="12">AVERAGE(I28:K28)-AVERAGE($C$35:$E$35)</f>
        <v>0.13803333333333331</v>
      </c>
      <c r="F40" s="10">
        <f t="shared" ref="F40:F46" si="13">AVERAGE(L28:N28)-AVERAGE($C$35:$E$35)</f>
        <v>0.12299999999999997</v>
      </c>
      <c r="H40" s="7">
        <v>4</v>
      </c>
      <c r="I40" s="10">
        <f t="shared" ref="I40:I46" si="14">STDEV(C28:E28)/SQRT(3)</f>
        <v>0.11963285966285039</v>
      </c>
      <c r="J40" s="10">
        <f t="shared" ref="J40:J46" si="15">STDEV(F28:H28)/SQRT(3)</f>
        <v>8.751444325240167E-3</v>
      </c>
      <c r="K40" s="10">
        <f t="shared" ref="K40:K46" si="16">STDEV(I28:K28)/SQRT(3)</f>
        <v>1.4363069928736601E-2</v>
      </c>
      <c r="L40" s="10">
        <f t="shared" ref="L40:L46" si="17">STDEV(L28:N28)/SQRT(3)</f>
        <v>4.6095311885025487E-3</v>
      </c>
      <c r="M40" s="11"/>
    </row>
    <row r="41" spans="2:14" s="6" customFormat="1" ht="11.25" customHeight="1">
      <c r="B41" s="7">
        <f>B40/2</f>
        <v>2</v>
      </c>
      <c r="C41" s="10">
        <f t="shared" si="10"/>
        <v>0.50600000000000001</v>
      </c>
      <c r="D41" s="10">
        <f t="shared" si="11"/>
        <v>0.18123333333333333</v>
      </c>
      <c r="E41" s="10">
        <f t="shared" si="12"/>
        <v>0.11216666666666664</v>
      </c>
      <c r="F41" s="10">
        <f t="shared" si="13"/>
        <v>9.3499999999999944E-2</v>
      </c>
      <c r="G41" s="11"/>
      <c r="H41" s="7">
        <f>H40/2</f>
        <v>2</v>
      </c>
      <c r="I41" s="10">
        <f t="shared" si="14"/>
        <v>6.9982672458576659E-2</v>
      </c>
      <c r="J41" s="10">
        <f t="shared" si="15"/>
        <v>7.8231139011975866E-3</v>
      </c>
      <c r="K41" s="10">
        <f t="shared" si="16"/>
        <v>6.841783393238929E-3</v>
      </c>
      <c r="L41" s="10">
        <f t="shared" si="17"/>
        <v>2.1302060411560555E-3</v>
      </c>
      <c r="M41" s="11"/>
    </row>
    <row r="42" spans="2:14" s="6" customFormat="1" ht="11.25" customHeight="1">
      <c r="B42" s="7">
        <f t="shared" ref="B42:B46" si="18">B41/2</f>
        <v>1</v>
      </c>
      <c r="C42" s="10">
        <f t="shared" si="10"/>
        <v>0.28249999999999997</v>
      </c>
      <c r="D42" s="10">
        <f t="shared" si="11"/>
        <v>0.10009999999999997</v>
      </c>
      <c r="E42" s="10">
        <f t="shared" si="12"/>
        <v>9.3833333333333324E-2</v>
      </c>
      <c r="F42" s="10">
        <f t="shared" si="13"/>
        <v>8.4066666666666651E-2</v>
      </c>
      <c r="G42" s="11"/>
      <c r="H42" s="7">
        <f t="shared" ref="H42:H46" si="19">H41/2</f>
        <v>1</v>
      </c>
      <c r="I42" s="10">
        <f t="shared" si="14"/>
        <v>3.4342846578452532E-2</v>
      </c>
      <c r="J42" s="10">
        <f t="shared" si="15"/>
        <v>1.3970723356759704E-2</v>
      </c>
      <c r="K42" s="10">
        <f t="shared" si="16"/>
        <v>5.491306260303138E-3</v>
      </c>
      <c r="L42" s="10">
        <f t="shared" si="17"/>
        <v>2.8478061731796451E-3</v>
      </c>
      <c r="M42" s="11"/>
    </row>
    <row r="43" spans="2:14" s="6" customFormat="1" ht="11.25" customHeight="1">
      <c r="B43" s="7">
        <f t="shared" si="18"/>
        <v>0.5</v>
      </c>
      <c r="C43" s="10">
        <f t="shared" si="10"/>
        <v>0.20813333333333331</v>
      </c>
      <c r="D43" s="10">
        <f t="shared" si="11"/>
        <v>7.0933333333333293E-2</v>
      </c>
      <c r="E43" s="10">
        <f t="shared" si="12"/>
        <v>8.8866666666666594E-2</v>
      </c>
      <c r="F43" s="10">
        <f t="shared" si="13"/>
        <v>8.7599999999999928E-2</v>
      </c>
      <c r="H43" s="7">
        <f t="shared" si="19"/>
        <v>0.5</v>
      </c>
      <c r="I43" s="10">
        <f t="shared" si="14"/>
        <v>3.4026966430236623E-2</v>
      </c>
      <c r="J43" s="10">
        <f t="shared" si="15"/>
        <v>1.0911207286292588E-2</v>
      </c>
      <c r="K43" s="10">
        <f t="shared" si="16"/>
        <v>3.7313983080519966E-3</v>
      </c>
      <c r="L43" s="10">
        <f t="shared" si="17"/>
        <v>5.1750469670439813E-3</v>
      </c>
    </row>
    <row r="44" spans="2:14" s="6" customFormat="1" ht="11.25" customHeight="1">
      <c r="B44" s="7">
        <f t="shared" si="18"/>
        <v>0.25</v>
      </c>
      <c r="C44" s="10">
        <f t="shared" si="10"/>
        <v>0.16186666666666663</v>
      </c>
      <c r="D44" s="10">
        <f t="shared" si="11"/>
        <v>4.6466666666666656E-2</v>
      </c>
      <c r="E44" s="10">
        <f t="shared" si="12"/>
        <v>9.2666666666666619E-2</v>
      </c>
      <c r="F44" s="10">
        <f t="shared" si="13"/>
        <v>8.0899999999999972E-2</v>
      </c>
      <c r="H44" s="7">
        <f t="shared" si="19"/>
        <v>0.25</v>
      </c>
      <c r="I44" s="10">
        <f t="shared" si="14"/>
        <v>1.3418022705798836E-2</v>
      </c>
      <c r="J44" s="10">
        <f t="shared" si="15"/>
        <v>5.469003565550125E-3</v>
      </c>
      <c r="K44" s="10">
        <f t="shared" si="16"/>
        <v>7.1337227308047165E-3</v>
      </c>
      <c r="L44" s="10">
        <f t="shared" si="17"/>
        <v>9.1347930706964361E-4</v>
      </c>
    </row>
    <row r="45" spans="2:14" s="6" customFormat="1" ht="11.25" customHeight="1">
      <c r="B45" s="7">
        <f t="shared" si="18"/>
        <v>0.125</v>
      </c>
      <c r="C45" s="10">
        <f t="shared" si="10"/>
        <v>0.12933333333333333</v>
      </c>
      <c r="D45" s="10">
        <f t="shared" si="11"/>
        <v>3.9566666666666639E-2</v>
      </c>
      <c r="E45" s="10">
        <f t="shared" si="12"/>
        <v>8.3999999999999964E-2</v>
      </c>
      <c r="F45" s="10">
        <f t="shared" si="13"/>
        <v>8.3033333333333292E-2</v>
      </c>
      <c r="H45" s="7">
        <f t="shared" si="19"/>
        <v>0.125</v>
      </c>
      <c r="I45" s="10">
        <f t="shared" si="14"/>
        <v>9.6709760509360154E-3</v>
      </c>
      <c r="J45" s="10">
        <f t="shared" si="15"/>
        <v>2.4758836806279879E-3</v>
      </c>
      <c r="K45" s="10">
        <f t="shared" si="16"/>
        <v>1.1323917657379496E-2</v>
      </c>
      <c r="L45" s="10">
        <f t="shared" si="17"/>
        <v>3.6662120930343197E-3</v>
      </c>
    </row>
    <row r="46" spans="2:14" s="6" customFormat="1" ht="11.25" customHeight="1">
      <c r="B46" s="7">
        <f t="shared" si="18"/>
        <v>6.25E-2</v>
      </c>
      <c r="C46" s="10">
        <f t="shared" si="10"/>
        <v>0.13669999999999996</v>
      </c>
      <c r="D46" s="10">
        <f t="shared" si="11"/>
        <v>3.9999999999999952E-2</v>
      </c>
      <c r="E46" s="10">
        <f t="shared" si="12"/>
        <v>7.099999999999998E-2</v>
      </c>
      <c r="F46" s="10">
        <f t="shared" si="13"/>
        <v>7.9933333333333301E-2</v>
      </c>
      <c r="H46" s="7">
        <f t="shared" si="19"/>
        <v>6.25E-2</v>
      </c>
      <c r="I46" s="10">
        <f t="shared" si="14"/>
        <v>8.7678072768762605E-3</v>
      </c>
      <c r="J46" s="10">
        <f t="shared" si="15"/>
        <v>3.365181190433057E-3</v>
      </c>
      <c r="K46" s="10">
        <f t="shared" si="16"/>
        <v>8.6826135338259683E-3</v>
      </c>
      <c r="L46" s="10">
        <f t="shared" si="17"/>
        <v>3.0140412147886104E-3</v>
      </c>
    </row>
    <row r="47" spans="2:14" ht="11.25" customHeight="1"/>
    <row r="48" spans="2:14" ht="11.25" customHeight="1"/>
    <row r="49" s="5" customFormat="1" ht="11.25" customHeight="1"/>
    <row r="50" s="5" customFormat="1" ht="11.25" customHeight="1"/>
    <row r="51" s="5" customFormat="1" ht="11.25" customHeight="1"/>
    <row r="52" s="5" customFormat="1" ht="11.25" customHeight="1"/>
    <row r="53" s="5" customFormat="1" ht="11.25" customHeight="1"/>
    <row r="54" s="5" customFormat="1" ht="11.25" customHeight="1"/>
    <row r="55" s="5" customFormat="1" ht="11.25" customHeight="1"/>
    <row r="56" s="5" customFormat="1" ht="11.25" customHeight="1"/>
    <row r="57" s="5" customFormat="1" ht="11.25" customHeight="1"/>
    <row r="58" s="5" customFormat="1" ht="11.25" customHeight="1"/>
    <row r="59" s="5" customFormat="1" ht="11.25" customHeight="1"/>
    <row r="60" s="5" customFormat="1" ht="11.25" customHeight="1"/>
    <row r="61" s="5" customFormat="1" ht="11.25" customHeight="1"/>
    <row r="62" s="5" customFormat="1" ht="11.25" customHeight="1"/>
    <row r="63" s="5" customFormat="1" ht="11.25" customHeight="1"/>
    <row r="64" s="5" customFormat="1" ht="11.25" customHeight="1"/>
    <row r="65" s="5" customFormat="1" ht="11.25" customHeight="1"/>
    <row r="66" s="5" customFormat="1" ht="11.25" customHeight="1"/>
    <row r="67" s="5" customFormat="1" ht="11.25" customHeight="1"/>
    <row r="68" s="5" customFormat="1" ht="11.25" customHeight="1"/>
    <row r="69" s="5" customFormat="1" ht="11.25" customHeight="1"/>
    <row r="70" s="5" customFormat="1" ht="11.25" customHeight="1"/>
    <row r="71" s="5" customFormat="1" ht="11.25" customHeight="1"/>
    <row r="72" s="5" customFormat="1" ht="11.25" customHeight="1"/>
    <row r="73" s="5" customFormat="1" ht="11.25" customHeight="1"/>
    <row r="74" s="5" customFormat="1" ht="11.25" customHeight="1"/>
    <row r="75" s="5" customFormat="1" ht="11.25" customHeight="1"/>
    <row r="76" s="5" customFormat="1" ht="11.25" customHeight="1"/>
    <row r="77" s="5" customFormat="1" ht="11.25" customHeight="1"/>
    <row r="78" s="5" customFormat="1" ht="11.25" customHeight="1"/>
    <row r="79" s="5" customFormat="1" ht="11.25" customHeight="1"/>
    <row r="80" s="5" customFormat="1" ht="11.25" customHeight="1"/>
    <row r="81" s="5" customFormat="1" ht="11.25" customHeight="1"/>
    <row r="82" s="5" customFormat="1" ht="11.25" customHeight="1"/>
    <row r="83" s="5" customFormat="1" ht="11.25" customHeight="1"/>
    <row r="84" s="5" customFormat="1" ht="11.25" customHeight="1"/>
    <row r="85" s="5" customFormat="1" ht="11.25" customHeight="1"/>
    <row r="86" s="5" customFormat="1" ht="11.25" customHeight="1"/>
    <row r="87" s="5" customFormat="1" ht="11.25" customHeight="1"/>
    <row r="88" s="5" customFormat="1" ht="11.25" customHeight="1"/>
    <row r="89" s="5" customFormat="1" ht="11.25" customHeight="1"/>
    <row r="90" s="5" customFormat="1" ht="11.25" customHeight="1"/>
    <row r="91" s="5" customFormat="1" ht="11.25" customHeight="1"/>
    <row r="92" s="5" customFormat="1" ht="11.25" customHeight="1"/>
    <row r="93" s="5" customFormat="1" ht="11.25" customHeight="1"/>
    <row r="94" s="5" customFormat="1" ht="11.25" customHeight="1"/>
    <row r="95" s="5" customFormat="1" ht="11.25" customHeight="1"/>
    <row r="96" s="5" customFormat="1" ht="11.25" customHeight="1"/>
    <row r="97" s="5" customFormat="1" ht="11.25" customHeight="1"/>
    <row r="98" s="5" customFormat="1" ht="11.25" customHeight="1"/>
    <row r="99" s="5" customFormat="1" ht="11.25" customHeight="1"/>
    <row r="100" s="5" customFormat="1" ht="11.25" customHeight="1"/>
    <row r="101" s="5" customFormat="1" ht="11.25" customHeight="1"/>
    <row r="102" s="5" customFormat="1" ht="11.25" customHeight="1"/>
    <row r="103" s="5" customFormat="1" ht="11.25" customHeight="1"/>
    <row r="104" s="5" customFormat="1" ht="11.25" customHeight="1"/>
    <row r="105" s="5" customFormat="1" ht="11.25" customHeight="1"/>
    <row r="106" s="5" customFormat="1" ht="11.25" customHeight="1"/>
    <row r="107" s="5" customFormat="1" ht="11.25" customHeight="1"/>
    <row r="108" s="5" customFormat="1" ht="11.25" customHeight="1"/>
    <row r="109" s="5" customFormat="1" ht="11.25" customHeight="1"/>
    <row r="110" s="5" customFormat="1" ht="11.25" customHeight="1"/>
    <row r="111" s="5" customFormat="1" ht="11.25" customHeight="1"/>
    <row r="112" s="5" customFormat="1" ht="11.25" customHeight="1"/>
    <row r="113" s="5" customFormat="1" ht="11.25" customHeight="1"/>
    <row r="114" s="5" customFormat="1" ht="11.25" customHeight="1"/>
    <row r="115" s="5" customFormat="1" ht="11.25" customHeight="1"/>
    <row r="116" s="5" customFormat="1" ht="11.25" customHeight="1"/>
    <row r="117" s="5" customFormat="1" ht="11.25" customHeight="1"/>
    <row r="118" s="5" customFormat="1" ht="11.25" customHeight="1"/>
    <row r="119" s="5" customFormat="1" ht="11.25" customHeight="1"/>
    <row r="120" s="5" customFormat="1" ht="11.25" customHeight="1"/>
    <row r="121" s="5" customFormat="1" ht="11.25" customHeight="1"/>
    <row r="122" s="5" customFormat="1" ht="11.25" customHeight="1"/>
    <row r="123" s="5" customFormat="1" ht="11.25" customHeight="1"/>
    <row r="124" s="5" customFormat="1" ht="11.25" customHeight="1"/>
    <row r="125" s="5" customFormat="1" ht="11.25" customHeight="1"/>
    <row r="126" s="5" customFormat="1" ht="11.25" customHeight="1"/>
    <row r="127" s="5" customFormat="1" ht="11.25" customHeight="1"/>
    <row r="128" s="5" customFormat="1" ht="11.25" customHeight="1"/>
    <row r="129" s="5" customFormat="1" ht="11.25" customHeight="1"/>
    <row r="130" s="5" customFormat="1" ht="11.25" customHeight="1"/>
    <row r="131" s="5" customFormat="1" ht="11.25" customHeight="1"/>
    <row r="132" s="5" customFormat="1" ht="11.25" customHeight="1"/>
    <row r="133" s="5" customFormat="1" ht="11.25" customHeight="1"/>
    <row r="134" s="5" customFormat="1" ht="11.25" customHeight="1"/>
    <row r="135" s="5" customFormat="1" ht="11.25" customHeight="1"/>
    <row r="136" s="5" customFormat="1" ht="11.25" customHeight="1"/>
    <row r="137" s="5" customFormat="1" ht="11.25" customHeight="1"/>
    <row r="138" s="5" customFormat="1" ht="11.25" customHeight="1"/>
    <row r="139" s="5" customFormat="1" ht="11.25" customHeight="1"/>
    <row r="140" s="5" customFormat="1" ht="11.25" customHeight="1"/>
    <row r="141" s="5" customFormat="1" ht="11.25" customHeight="1"/>
    <row r="142" s="5" customFormat="1" ht="11.25" customHeight="1"/>
    <row r="143" s="5" customFormat="1" ht="11.25" customHeight="1"/>
    <row r="144" s="5" customFormat="1" ht="11.25" customHeight="1"/>
    <row r="145" s="5" customFormat="1" ht="11.25" customHeight="1"/>
    <row r="146" s="5" customFormat="1" ht="11.25" customHeight="1"/>
    <row r="147" s="5" customFormat="1" ht="11.25" customHeight="1"/>
    <row r="148" s="5" customFormat="1" ht="11.25" customHeight="1"/>
    <row r="149" s="5" customFormat="1" ht="11.25" customHeight="1"/>
    <row r="150" s="5" customFormat="1" ht="11.25" customHeight="1"/>
    <row r="151" s="5" customFormat="1" ht="11.25" customHeight="1"/>
    <row r="152" s="5" customFormat="1" ht="11.25" customHeight="1"/>
    <row r="153" s="5" customFormat="1" ht="11.25" customHeight="1"/>
    <row r="154" s="5" customFormat="1" ht="11.25" customHeight="1"/>
    <row r="155" s="5" customFormat="1" ht="11.25" customHeight="1"/>
    <row r="156" s="5" customFormat="1" ht="11.25" customHeight="1"/>
    <row r="157" s="5" customFormat="1" ht="11.25" customHeight="1"/>
    <row r="158" s="5" customFormat="1" ht="11.25" customHeight="1"/>
    <row r="159" s="5" customFormat="1" ht="11.25" customHeight="1"/>
    <row r="160" s="5" customFormat="1" ht="11.25" customHeight="1"/>
    <row r="161" s="5" customFormat="1" ht="11.25" customHeight="1"/>
    <row r="162" s="5" customFormat="1" ht="11.25" customHeight="1"/>
    <row r="163" s="5" customFormat="1" ht="11.25" customHeight="1"/>
    <row r="164" s="5" customFormat="1" ht="11.25" customHeight="1"/>
    <row r="165" s="5" customFormat="1" ht="11.25" customHeight="1"/>
    <row r="166" s="5" customFormat="1" ht="11.25" customHeight="1"/>
    <row r="167" s="5" customFormat="1" ht="11.25" customHeight="1"/>
    <row r="168" s="5" customFormat="1" ht="11.25" customHeight="1"/>
    <row r="169" s="5" customFormat="1" ht="11.25" customHeight="1"/>
    <row r="170" s="5" customFormat="1" ht="11.25" customHeight="1"/>
    <row r="171" s="5" customFormat="1" ht="11.25" customHeight="1"/>
    <row r="172" s="5" customFormat="1" ht="11.25" customHeight="1"/>
    <row r="173" s="5" customFormat="1" ht="11.25" customHeight="1"/>
    <row r="174" s="5" customFormat="1" ht="11.25" customHeight="1"/>
    <row r="175" s="5" customFormat="1" ht="11.25" customHeight="1"/>
    <row r="176" s="5" customFormat="1" ht="11.25" customHeight="1"/>
    <row r="177" s="5" customFormat="1" ht="11.25" customHeight="1"/>
    <row r="178" s="5" customFormat="1" ht="11.25" customHeight="1"/>
    <row r="179" s="5" customFormat="1" ht="11.25" customHeight="1"/>
    <row r="180" s="5" customFormat="1" ht="11.25" customHeight="1"/>
    <row r="181" s="5" customFormat="1" ht="11.25" customHeight="1"/>
    <row r="182" s="5" customFormat="1" ht="11.25" customHeight="1"/>
    <row r="183" s="5" customFormat="1" ht="11.25" customHeight="1"/>
    <row r="184" s="5" customFormat="1" ht="11.25" customHeight="1"/>
    <row r="185" s="5" customFormat="1" ht="11.25" customHeight="1"/>
    <row r="186" s="5" customFormat="1" ht="11.25" customHeight="1"/>
    <row r="187" s="5" customFormat="1" ht="11.25" customHeight="1"/>
    <row r="188" s="5" customFormat="1" ht="11.25" customHeight="1"/>
    <row r="189" s="5" customFormat="1" ht="11.25" customHeight="1"/>
    <row r="190" s="5" customFormat="1" ht="11.25" customHeight="1"/>
    <row r="191" s="5" customFormat="1" ht="11.25" customHeight="1"/>
    <row r="192" s="5" customFormat="1" ht="11.25" customHeight="1"/>
    <row r="193" s="5" customFormat="1" ht="11.25" customHeight="1"/>
    <row r="194" s="5" customFormat="1" ht="11.25" customHeight="1"/>
    <row r="195" s="5" customFormat="1" ht="11.25" customHeight="1"/>
    <row r="196" s="5" customFormat="1" ht="11.25" customHeight="1"/>
    <row r="197" s="5" customFormat="1" ht="11.25" customHeight="1"/>
    <row r="198" s="5" customFormat="1" ht="11.25" customHeight="1"/>
    <row r="199" s="5" customFormat="1" ht="11.25" customHeight="1"/>
    <row r="200" s="5" customFormat="1" ht="11.25" customHeight="1"/>
    <row r="201" s="5" customFormat="1" ht="11.25" customHeight="1"/>
    <row r="202" s="5" customFormat="1" ht="11.25" customHeight="1"/>
    <row r="203" s="5" customFormat="1" ht="11.25" customHeight="1"/>
    <row r="204" s="5" customFormat="1" ht="11.25" customHeight="1"/>
    <row r="205" s="5" customFormat="1" ht="11.25" customHeight="1"/>
    <row r="206" s="5" customFormat="1" ht="11.25" customHeight="1"/>
    <row r="207" s="5" customFormat="1" ht="11.25" customHeight="1"/>
    <row r="208" s="5" customFormat="1" ht="11.25" customHeight="1"/>
    <row r="209" s="5" customFormat="1" ht="11.25" customHeight="1"/>
    <row r="210" s="5" customFormat="1" ht="11.25" customHeight="1"/>
    <row r="211" s="5" customFormat="1" ht="11.25" customHeight="1"/>
    <row r="212" s="5" customFormat="1" ht="11.25" customHeight="1"/>
    <row r="213" s="5" customFormat="1" ht="11.25" customHeight="1"/>
    <row r="214" s="5" customFormat="1" ht="11.25" customHeight="1"/>
    <row r="215" s="5" customFormat="1" ht="11.25" customHeight="1"/>
    <row r="216" s="5" customFormat="1" ht="11.25" customHeight="1"/>
    <row r="217" s="5" customFormat="1" ht="11.25" customHeight="1"/>
    <row r="218" s="5" customFormat="1" ht="11.25" customHeight="1"/>
    <row r="219" s="5" customFormat="1" ht="11.25" customHeight="1"/>
    <row r="220" s="5" customFormat="1" ht="11.25" customHeight="1"/>
    <row r="221" s="5" customFormat="1" ht="11.25" customHeight="1"/>
    <row r="222" s="5" customFormat="1" ht="11.25" customHeight="1"/>
    <row r="223" s="5" customFormat="1" ht="11.25" customHeight="1"/>
    <row r="224" s="5" customFormat="1" ht="11.25" customHeight="1"/>
    <row r="225" s="5" customFormat="1" ht="11.25" customHeight="1"/>
    <row r="226" s="5" customFormat="1" ht="11.25" customHeight="1"/>
    <row r="227" s="5" customFormat="1" ht="11.25" customHeight="1"/>
    <row r="228" s="5" customFormat="1" ht="11.25" customHeight="1"/>
    <row r="229" s="5" customFormat="1" ht="11.25" customHeight="1"/>
    <row r="230" s="5" customFormat="1" ht="11.25" customHeight="1"/>
    <row r="231" s="5" customFormat="1" ht="11.25" customHeight="1"/>
    <row r="232" s="5" customFormat="1" ht="11.25" customHeight="1"/>
    <row r="233" s="5" customFormat="1" ht="11.25" customHeight="1"/>
    <row r="234" s="5" customFormat="1" ht="11.25" customHeight="1"/>
    <row r="235" s="5" customFormat="1" ht="11.25" customHeight="1"/>
    <row r="236" s="5" customFormat="1" ht="11.25" customHeight="1"/>
    <row r="237" s="5" customFormat="1" ht="11.25" customHeight="1"/>
    <row r="238" s="5" customFormat="1" ht="11.25" customHeight="1"/>
    <row r="239" s="5" customFormat="1" ht="11.25" customHeight="1"/>
    <row r="240" s="5" customFormat="1" ht="11.25" customHeight="1"/>
    <row r="241" s="5" customFormat="1" ht="11.25" customHeight="1"/>
    <row r="242" s="5" customFormat="1" ht="11.25" customHeight="1"/>
    <row r="243" s="5" customFormat="1" ht="11.25" customHeight="1"/>
    <row r="244" s="5" customFormat="1" ht="11.25" customHeight="1"/>
    <row r="245" s="5" customFormat="1" ht="11.25" customHeight="1"/>
    <row r="246" s="5" customFormat="1" ht="11.25" customHeight="1"/>
    <row r="247" s="5" customFormat="1" ht="11.25" customHeight="1"/>
    <row r="248" s="5" customFormat="1" ht="11.25" customHeight="1"/>
    <row r="249" s="5" customFormat="1" ht="11.25" customHeight="1"/>
    <row r="250" s="5" customFormat="1" ht="11.25" customHeight="1"/>
    <row r="251" s="5" customFormat="1" ht="11.25" customHeight="1"/>
    <row r="252" s="5" customFormat="1" ht="11.25" customHeight="1"/>
    <row r="253" s="5" customFormat="1" ht="11.25" customHeight="1"/>
    <row r="254" s="5" customFormat="1" ht="11.25" customHeight="1"/>
    <row r="255" s="5" customFormat="1" ht="11.25" customHeight="1"/>
    <row r="256" s="5" customFormat="1" ht="11.25" customHeight="1"/>
    <row r="257" s="5" customFormat="1" ht="11.25" customHeight="1"/>
    <row r="258" s="5" customFormat="1" ht="11.25" customHeight="1"/>
    <row r="259" s="5" customFormat="1" ht="11.25" customHeight="1"/>
    <row r="260" s="5" customFormat="1" ht="11.25" customHeight="1"/>
    <row r="261" s="5" customFormat="1" ht="11.25" customHeight="1"/>
    <row r="262" s="5" customFormat="1" ht="11.25" customHeight="1"/>
    <row r="263" s="5" customFormat="1" ht="11.25" customHeight="1"/>
    <row r="264" s="5" customFormat="1" ht="11.25" customHeight="1"/>
    <row r="265" s="5" customFormat="1" ht="11.25" customHeight="1"/>
    <row r="266" s="5" customFormat="1" ht="11.25" customHeight="1"/>
    <row r="267" s="5" customFormat="1" ht="11.25" customHeight="1"/>
    <row r="268" s="5" customFormat="1" ht="11.25" customHeight="1"/>
    <row r="269" s="5" customFormat="1" ht="11.25" customHeight="1"/>
    <row r="270" s="5" customFormat="1" ht="11.25" customHeight="1"/>
    <row r="271" s="5" customFormat="1" ht="11.25" customHeight="1"/>
    <row r="272" s="5" customFormat="1" ht="11.25" customHeight="1"/>
    <row r="273" s="5" customFormat="1" ht="11.25" customHeight="1"/>
    <row r="274" s="5" customFormat="1" ht="11.25" customHeight="1"/>
    <row r="275" s="5" customFormat="1" ht="11.25" customHeight="1"/>
    <row r="276" s="5" customFormat="1" ht="11.25" customHeight="1"/>
    <row r="277" s="5" customFormat="1" ht="11.25" customHeight="1"/>
    <row r="278" s="5" customFormat="1" ht="11.25" customHeight="1"/>
    <row r="279" s="5" customFormat="1" ht="11.25" customHeight="1"/>
    <row r="280" s="5" customFormat="1" ht="11.25" customHeight="1"/>
    <row r="281" s="5" customFormat="1" ht="11.25" customHeight="1"/>
    <row r="282" s="5" customFormat="1" ht="11.25" customHeight="1"/>
    <row r="283" s="5" customFormat="1" ht="11.25" customHeight="1"/>
    <row r="284" s="5" customFormat="1" ht="11.25" customHeight="1"/>
    <row r="285" s="5" customFormat="1" ht="11.25" customHeight="1"/>
    <row r="286" s="5" customFormat="1" ht="11.25" customHeight="1"/>
    <row r="287" s="5" customFormat="1" ht="11.25" customHeight="1"/>
    <row r="288" s="5" customFormat="1" ht="11.25" customHeight="1"/>
    <row r="289" s="5" customFormat="1" ht="11.25" customHeight="1"/>
    <row r="290" s="5" customFormat="1" ht="11.25" customHeight="1"/>
    <row r="291" s="5" customFormat="1" ht="11.25" customHeight="1"/>
    <row r="292" s="5" customFormat="1" ht="11.25" customHeight="1"/>
    <row r="293" s="5" customFormat="1" ht="11.25" customHeight="1"/>
    <row r="294" s="5" customFormat="1" ht="11.25" customHeight="1"/>
    <row r="295" s="5" customFormat="1" ht="11.25" customHeight="1"/>
    <row r="296" s="5" customFormat="1" ht="11.25" customHeight="1"/>
    <row r="297" s="5" customFormat="1" ht="11.25" customHeight="1"/>
    <row r="298" s="5" customFormat="1" ht="11.25" customHeight="1"/>
    <row r="299" s="5" customFormat="1" ht="11.25" customHeight="1"/>
    <row r="300" s="5" customFormat="1" ht="11.25" customHeight="1"/>
    <row r="301" s="5" customFormat="1" ht="11.25" customHeight="1"/>
    <row r="302" s="5" customFormat="1" ht="11.25" customHeight="1"/>
    <row r="303" s="5" customFormat="1" ht="11.25" customHeight="1"/>
    <row r="304" s="5" customFormat="1" ht="11.25" customHeight="1"/>
    <row r="305" s="5" customFormat="1" ht="11.25" customHeight="1"/>
    <row r="306" s="5" customFormat="1" ht="11.25" customHeight="1"/>
    <row r="307" s="5" customFormat="1" ht="11.25" customHeight="1"/>
    <row r="308" s="5" customFormat="1" ht="11.25" customHeight="1"/>
    <row r="309" s="5" customFormat="1" ht="11.25" customHeight="1"/>
    <row r="310" s="5" customFormat="1" ht="11.25" customHeight="1"/>
    <row r="311" s="5" customFormat="1" ht="11.25" customHeight="1"/>
    <row r="312" s="5" customFormat="1" ht="11.25" customHeight="1"/>
    <row r="313" s="5" customFormat="1" ht="11.25" customHeight="1"/>
    <row r="314" s="5" customFormat="1" ht="11.25" customHeight="1"/>
    <row r="315" s="5" customFormat="1" ht="11.25" customHeight="1"/>
    <row r="316" s="5" customFormat="1" ht="11.25" customHeight="1"/>
    <row r="317" s="5" customFormat="1" ht="11.25" customHeight="1"/>
    <row r="318" s="5" customFormat="1" ht="11.25" customHeight="1"/>
    <row r="319" s="5" customFormat="1" ht="11.25" customHeight="1"/>
    <row r="320" s="5" customFormat="1" ht="11.25" customHeight="1"/>
    <row r="321" s="5" customFormat="1" ht="11.25" customHeight="1"/>
    <row r="322" s="5" customFormat="1" ht="11.25" customHeight="1"/>
    <row r="323" s="5" customFormat="1" ht="11.25" customHeight="1"/>
    <row r="324" s="5" customFormat="1" ht="11.25" customHeight="1"/>
    <row r="325" s="5" customFormat="1" ht="11.25" customHeight="1"/>
    <row r="326" s="5" customFormat="1" ht="11.25" customHeight="1"/>
    <row r="327" s="5" customFormat="1" ht="11.25" customHeight="1"/>
    <row r="328" s="5" customFormat="1" ht="11.25" customHeight="1"/>
    <row r="329" s="5" customFormat="1" ht="11.25" customHeight="1"/>
    <row r="330" s="5" customFormat="1" ht="11.25" customHeight="1"/>
    <row r="331" s="5" customFormat="1" ht="11.25" customHeight="1"/>
    <row r="332" s="5" customFormat="1" ht="11.25" customHeight="1"/>
    <row r="333" s="5" customFormat="1" ht="11.25" customHeight="1"/>
    <row r="334" s="5" customFormat="1" ht="11.25" customHeight="1"/>
    <row r="335" s="5" customFormat="1" ht="11.25" customHeight="1"/>
    <row r="336" s="5" customFormat="1" ht="11.25" customHeight="1"/>
    <row r="337" s="5" customFormat="1" ht="11.25" customHeight="1"/>
    <row r="338" s="5" customFormat="1" ht="11.25" customHeight="1"/>
    <row r="339" s="5" customFormat="1" ht="11.25" customHeight="1"/>
    <row r="340" s="5" customFormat="1" ht="11.25" customHeight="1"/>
    <row r="341" s="5" customFormat="1" ht="11.25" customHeight="1"/>
    <row r="342" s="5" customFormat="1" ht="11.25" customHeight="1"/>
    <row r="343" s="5" customFormat="1" ht="11.25" customHeight="1"/>
    <row r="344" s="5" customFormat="1" ht="11.25" customHeight="1"/>
    <row r="345" s="5" customFormat="1" ht="11.25" customHeight="1"/>
    <row r="346" s="5" customFormat="1" ht="11.25" customHeight="1"/>
    <row r="347" s="5" customFormat="1" ht="11.25" customHeight="1"/>
    <row r="348" s="5" customFormat="1" ht="11.25" customHeight="1"/>
    <row r="349" s="5" customFormat="1" ht="11.25" customHeight="1"/>
    <row r="350" s="5" customFormat="1" ht="11.25" customHeight="1"/>
    <row r="351" s="5" customFormat="1" ht="11.25" customHeight="1"/>
    <row r="352" s="5" customFormat="1" ht="11.25" customHeight="1"/>
    <row r="353" s="5" customFormat="1" ht="11.25" customHeight="1"/>
    <row r="354" s="5" customFormat="1" ht="11.25" customHeight="1"/>
    <row r="355" s="5" customFormat="1" ht="11.25" customHeight="1"/>
    <row r="356" s="5" customFormat="1" ht="11.25" customHeight="1"/>
    <row r="357" s="5" customFormat="1" ht="11.25" customHeight="1"/>
    <row r="358" s="5" customFormat="1" ht="11.25" customHeight="1"/>
    <row r="359" s="5" customFormat="1" ht="11.25" customHeight="1"/>
    <row r="360" s="5" customFormat="1" ht="11.25" customHeight="1"/>
    <row r="361" s="5" customFormat="1" ht="11.25" customHeight="1"/>
    <row r="362" s="5" customFormat="1" ht="11.25" customHeight="1"/>
    <row r="363" s="5" customFormat="1" ht="11.25" customHeight="1"/>
    <row r="364" s="5" customFormat="1" ht="11.25" customHeight="1"/>
    <row r="365" s="5" customFormat="1" ht="11.25" customHeight="1"/>
    <row r="366" s="5" customFormat="1" ht="11.25" customHeight="1"/>
    <row r="367" s="5" customFormat="1" ht="11.25" customHeight="1"/>
    <row r="368" s="5" customFormat="1" ht="11.25" customHeight="1"/>
    <row r="369" s="5" customFormat="1" ht="11.25" customHeight="1"/>
    <row r="370" s="5" customFormat="1" ht="11.25" customHeight="1"/>
    <row r="371" s="5" customFormat="1" ht="11.25" customHeight="1"/>
    <row r="372" s="5" customFormat="1" ht="11.25" customHeight="1"/>
    <row r="373" s="5" customFormat="1" ht="11.25" customHeight="1"/>
    <row r="374" s="5" customFormat="1" ht="11.25" customHeight="1"/>
    <row r="375" s="5" customFormat="1" ht="11.25" customHeight="1"/>
    <row r="376" s="5" customFormat="1" ht="11.25" customHeight="1"/>
    <row r="377" s="5" customFormat="1" ht="11.25" customHeight="1"/>
    <row r="378" s="5" customFormat="1" ht="11.25" customHeight="1"/>
    <row r="379" s="5" customFormat="1" ht="11.25" customHeight="1"/>
    <row r="380" s="5" customFormat="1" ht="11.25" customHeight="1"/>
    <row r="381" s="5" customFormat="1" ht="11.25" customHeight="1"/>
    <row r="382" s="5" customFormat="1" ht="11.25" customHeight="1"/>
    <row r="383" s="5" customFormat="1" ht="11.25" customHeight="1"/>
    <row r="384" s="5" customFormat="1" ht="11.25" customHeight="1"/>
    <row r="385" s="5" customFormat="1" ht="11.25" customHeight="1"/>
    <row r="386" s="5" customFormat="1" ht="11.25" customHeight="1"/>
    <row r="387" s="5" customFormat="1" ht="11.25" customHeight="1"/>
    <row r="388" s="5" customFormat="1" ht="11.25" customHeight="1"/>
    <row r="389" s="5" customFormat="1" ht="11.25" customHeight="1"/>
    <row r="390" s="5" customFormat="1" ht="11.25" customHeight="1"/>
    <row r="391" s="5" customFormat="1" ht="11.25" customHeight="1"/>
    <row r="392" s="5" customFormat="1" ht="11.25" customHeight="1"/>
    <row r="393" s="5" customFormat="1" ht="11.25" customHeight="1"/>
    <row r="394" s="5" customFormat="1" ht="11.25" customHeight="1"/>
    <row r="395" s="5" customFormat="1" ht="11.25" customHeight="1"/>
    <row r="396" s="5" customFormat="1" ht="11.25" customHeight="1"/>
    <row r="397" s="5" customFormat="1" ht="11.25" customHeight="1"/>
    <row r="398" s="5" customFormat="1" ht="11.25" customHeight="1"/>
    <row r="399" s="5" customFormat="1" ht="11.25" customHeight="1"/>
    <row r="400" s="5" customFormat="1" ht="11.25" customHeight="1"/>
    <row r="401" s="5" customFormat="1" ht="11.25" customHeight="1"/>
    <row r="402" s="5" customFormat="1" ht="11.25" customHeight="1"/>
    <row r="403" s="5" customFormat="1" ht="11.25" customHeight="1"/>
    <row r="404" s="5" customFormat="1" ht="11.25" customHeight="1"/>
    <row r="405" s="5" customFormat="1" ht="11.25" customHeight="1"/>
    <row r="406" s="5" customFormat="1" ht="11.25" customHeight="1"/>
    <row r="407" s="5" customFormat="1" ht="11.25" customHeight="1"/>
    <row r="408" s="5" customFormat="1" ht="11.25" customHeight="1"/>
    <row r="409" s="5" customFormat="1" ht="11.25" customHeight="1"/>
    <row r="410" s="5" customFormat="1" ht="11.25" customHeight="1"/>
    <row r="411" s="5" customFormat="1" ht="11.25" customHeight="1"/>
    <row r="412" s="5" customFormat="1" ht="11.25" customHeight="1"/>
    <row r="413" s="5" customFormat="1" ht="11.25" customHeight="1"/>
    <row r="414" s="5" customFormat="1" ht="11.25" customHeight="1"/>
    <row r="415" s="5" customFormat="1" ht="11.25" customHeight="1"/>
    <row r="416" s="5" customFormat="1" ht="11.25" customHeight="1"/>
    <row r="417" s="5" customFormat="1" ht="11.25" customHeight="1"/>
    <row r="418" s="5" customFormat="1" ht="11.25" customHeight="1"/>
    <row r="419" s="5" customFormat="1" ht="11.25" customHeight="1"/>
    <row r="420" s="5" customFormat="1" ht="11.25" customHeight="1"/>
    <row r="421" s="5" customFormat="1" ht="11.25" customHeight="1"/>
    <row r="422" s="5" customFormat="1" ht="11.25" customHeight="1"/>
    <row r="423" s="5" customFormat="1" ht="11.25" customHeight="1"/>
    <row r="424" s="5" customFormat="1" ht="11.25" customHeight="1"/>
    <row r="425" s="5" customFormat="1" ht="11.25" customHeight="1"/>
    <row r="426" s="5" customFormat="1" ht="11.25" customHeight="1"/>
    <row r="427" s="5" customFormat="1" ht="11.25" customHeight="1"/>
    <row r="428" s="5" customFormat="1" ht="11.25" customHeight="1"/>
    <row r="429" s="5" customFormat="1" ht="11.25" customHeight="1"/>
    <row r="430" s="5" customFormat="1" ht="11.25" customHeight="1"/>
    <row r="431" s="5" customFormat="1" ht="11.25" customHeight="1"/>
    <row r="432" s="5" customFormat="1" ht="11.25" customHeight="1"/>
    <row r="433" s="5" customFormat="1" ht="11.25" customHeight="1"/>
    <row r="434" s="5" customFormat="1" ht="11.25" customHeight="1"/>
    <row r="435" s="5" customFormat="1" ht="11.25" customHeight="1"/>
    <row r="436" s="5" customFormat="1" ht="11.25" customHeight="1"/>
    <row r="437" s="5" customFormat="1" ht="11.25" customHeight="1"/>
    <row r="438" s="5" customFormat="1" ht="11.25" customHeight="1"/>
    <row r="439" s="5" customFormat="1" ht="11.25" customHeight="1"/>
    <row r="440" s="5" customFormat="1" ht="11.25" customHeight="1"/>
    <row r="441" s="5" customFormat="1" ht="11.25" customHeight="1"/>
    <row r="442" s="5" customFormat="1" ht="11.25" customHeight="1"/>
    <row r="443" s="5" customFormat="1" ht="11.25" customHeight="1"/>
    <row r="444" s="5" customFormat="1" ht="11.25" customHeight="1"/>
    <row r="445" s="5" customFormat="1" ht="11.25" customHeight="1"/>
    <row r="446" s="5" customFormat="1" ht="11.25" customHeight="1"/>
    <row r="447" s="5" customFormat="1" ht="11.25" customHeight="1"/>
    <row r="448" s="5" customFormat="1" ht="11.25" customHeight="1"/>
    <row r="449" s="5" customFormat="1" ht="11.25" customHeight="1"/>
    <row r="450" s="5" customFormat="1" ht="11.25" customHeight="1"/>
    <row r="451" s="5" customFormat="1" ht="11.25" customHeight="1"/>
    <row r="452" s="5" customFormat="1" ht="11.25" customHeight="1"/>
    <row r="453" s="5" customFormat="1" ht="11.25" customHeight="1"/>
    <row r="454" s="5" customFormat="1" ht="11.25" customHeight="1"/>
    <row r="455" s="5" customFormat="1" ht="11.25" customHeight="1"/>
    <row r="456" s="5" customFormat="1" ht="11.25" customHeight="1"/>
    <row r="457" s="5" customFormat="1" ht="11.25" customHeight="1"/>
    <row r="458" s="5" customFormat="1" ht="11.25" customHeight="1"/>
    <row r="459" s="5" customFormat="1" ht="11.25" customHeight="1"/>
    <row r="460" s="5" customFormat="1" ht="11.25" customHeight="1"/>
    <row r="461" s="5" customFormat="1" ht="11.25" customHeight="1"/>
    <row r="462" s="5" customFormat="1" ht="11.25" customHeight="1"/>
    <row r="463" s="5" customFormat="1" ht="11.25" customHeight="1"/>
    <row r="464" s="5" customFormat="1" ht="11.25" customHeight="1"/>
    <row r="465" s="5" customFormat="1" ht="11.25" customHeight="1"/>
    <row r="466" s="5" customFormat="1" ht="11.25" customHeight="1"/>
    <row r="467" s="5" customFormat="1" ht="11.25" customHeight="1"/>
    <row r="468" s="5" customFormat="1" ht="11.25" customHeight="1"/>
    <row r="469" s="5" customFormat="1" ht="11.25" customHeight="1"/>
    <row r="470" s="5" customFormat="1" ht="11.25" customHeight="1"/>
    <row r="471" s="5" customFormat="1" ht="11.25" customHeight="1"/>
    <row r="472" s="5" customFormat="1" ht="11.25" customHeight="1"/>
    <row r="473" s="5" customFormat="1" ht="11.25" customHeight="1"/>
    <row r="474" s="5" customFormat="1" ht="11.25" customHeight="1"/>
    <row r="475" s="5" customFormat="1" ht="11.25" customHeight="1"/>
    <row r="476" s="5" customFormat="1" ht="11.25" customHeight="1"/>
    <row r="477" s="5" customFormat="1" ht="11.25" customHeight="1"/>
    <row r="478" s="5" customFormat="1" ht="11.25" customHeight="1"/>
    <row r="479" s="5" customFormat="1" ht="11.25" customHeight="1"/>
    <row r="480" s="5" customFormat="1" ht="11.25" customHeight="1"/>
    <row r="481" s="5" customFormat="1" ht="11.25" customHeight="1"/>
    <row r="482" s="5" customFormat="1" ht="11.25" customHeight="1"/>
    <row r="483" s="5" customFormat="1" ht="11.25" customHeight="1"/>
    <row r="484" s="5" customFormat="1" ht="11.25" customHeight="1"/>
    <row r="485" s="5" customFormat="1" ht="11.25" customHeight="1"/>
    <row r="486" s="5" customFormat="1" ht="11.25" customHeight="1"/>
    <row r="487" s="5" customFormat="1" ht="11.25" customHeight="1"/>
    <row r="488" s="5" customFormat="1" ht="11.25" customHeight="1"/>
    <row r="489" s="5" customFormat="1" ht="11.25" customHeight="1"/>
    <row r="490" s="5" customFormat="1" ht="11.25" customHeight="1"/>
    <row r="491" s="5" customFormat="1" ht="11.25" customHeight="1"/>
    <row r="492" s="5" customFormat="1" ht="11.25" customHeight="1"/>
    <row r="493" s="5" customFormat="1" ht="11.25" customHeight="1"/>
    <row r="494" s="5" customFormat="1" ht="11.25" customHeight="1"/>
    <row r="495" s="5" customFormat="1" ht="11.25" customHeight="1"/>
    <row r="496" s="5" customFormat="1" ht="11.25" customHeight="1"/>
    <row r="497" s="5" customFormat="1" ht="11.25" customHeight="1"/>
    <row r="498" s="5" customFormat="1" ht="11.25" customHeight="1"/>
    <row r="499" s="5" customFormat="1" ht="11.25" customHeight="1"/>
    <row r="500" s="5" customFormat="1" ht="11.25" customHeight="1"/>
    <row r="501" s="5" customFormat="1" ht="11.25" customHeight="1"/>
    <row r="502" s="5" customFormat="1" ht="11.25" customHeight="1"/>
    <row r="503" s="5" customFormat="1" ht="11.25" customHeight="1"/>
    <row r="504" s="5" customFormat="1" ht="11.25" customHeight="1"/>
    <row r="505" s="5" customFormat="1" ht="11.25" customHeight="1"/>
    <row r="506" s="5" customFormat="1" ht="11.25" customHeight="1"/>
    <row r="507" s="5" customFormat="1" ht="11.25" customHeight="1"/>
    <row r="508" s="5" customFormat="1" ht="11.25" customHeight="1"/>
    <row r="509" s="5" customFormat="1" ht="11.25" customHeight="1"/>
    <row r="510" s="5" customFormat="1" ht="11.25" customHeight="1"/>
    <row r="511" s="5" customFormat="1" ht="11.25" customHeight="1"/>
    <row r="512" s="5" customFormat="1" ht="11.25" customHeight="1"/>
    <row r="513" s="5" customFormat="1" ht="11.25" customHeight="1"/>
    <row r="514" s="5" customFormat="1" ht="11.25" customHeight="1"/>
    <row r="515" s="5" customFormat="1" ht="11.25" customHeight="1"/>
    <row r="516" s="5" customFormat="1" ht="11.25" customHeight="1"/>
    <row r="517" s="5" customFormat="1" ht="11.25" customHeight="1"/>
    <row r="518" s="5" customFormat="1" ht="11.25" customHeight="1"/>
    <row r="519" s="5" customFormat="1" ht="11.25" customHeight="1"/>
    <row r="520" s="5" customFormat="1" ht="11.25" customHeight="1"/>
    <row r="521" s="5" customFormat="1" ht="11.25" customHeight="1"/>
    <row r="522" s="5" customFormat="1" ht="11.25" customHeight="1"/>
    <row r="523" s="5" customFormat="1" ht="11.25" customHeight="1"/>
    <row r="524" s="5" customFormat="1" ht="11.25" customHeight="1"/>
    <row r="525" s="5" customFormat="1" ht="11.25" customHeight="1"/>
    <row r="526" s="5" customFormat="1" ht="11.25" customHeight="1"/>
    <row r="527" s="5" customFormat="1" ht="11.25" customHeight="1"/>
    <row r="528" s="5" customFormat="1" ht="11.25" customHeight="1"/>
    <row r="529" s="5" customFormat="1" ht="11.25" customHeight="1"/>
    <row r="530" s="5" customFormat="1" ht="11.25" customHeight="1"/>
    <row r="531" s="5" customFormat="1" ht="11.25" customHeight="1"/>
    <row r="532" s="5" customFormat="1" ht="11.25" customHeight="1"/>
    <row r="533" s="5" customFormat="1" ht="11.25" customHeight="1"/>
    <row r="534" s="5" customFormat="1" ht="11.25" customHeight="1"/>
    <row r="535" s="5" customFormat="1" ht="11.25" customHeight="1"/>
    <row r="536" s="5" customFormat="1" ht="11.25" customHeight="1"/>
    <row r="537" s="5" customFormat="1" ht="11.25" customHeight="1"/>
    <row r="538" s="5" customFormat="1" ht="11.25" customHeight="1"/>
    <row r="539" s="5" customFormat="1" ht="11.25" customHeight="1"/>
    <row r="540" s="5" customFormat="1" ht="11.25" customHeight="1"/>
    <row r="541" s="5" customFormat="1" ht="11.25" customHeight="1"/>
    <row r="542" s="5" customFormat="1" ht="11.25" customHeight="1"/>
    <row r="543" s="5" customFormat="1" ht="11.25" customHeight="1"/>
    <row r="544" s="5" customFormat="1" ht="11.25" customHeight="1"/>
    <row r="545" s="5" customFormat="1" ht="11.25" customHeight="1"/>
    <row r="546" s="5" customFormat="1" ht="11.25" customHeight="1"/>
    <row r="547" s="5" customFormat="1" ht="11.25" customHeight="1"/>
    <row r="548" s="5" customFormat="1" ht="11.25" customHeight="1"/>
    <row r="549" s="5" customFormat="1" ht="11.25" customHeight="1"/>
    <row r="550" s="5" customFormat="1" ht="11.25" customHeight="1"/>
    <row r="551" s="5" customFormat="1" ht="11.25" customHeight="1"/>
    <row r="552" s="5" customFormat="1" ht="11.25" customHeight="1"/>
    <row r="553" s="5" customFormat="1" ht="11.25" customHeight="1"/>
    <row r="554" s="5" customFormat="1" ht="11.25" customHeight="1"/>
    <row r="555" s="5" customFormat="1" ht="11.25" customHeight="1"/>
    <row r="556" s="5" customFormat="1" ht="11.25" customHeight="1"/>
    <row r="557" s="5" customFormat="1" ht="11.25" customHeight="1"/>
    <row r="558" s="5" customFormat="1" ht="11.25" customHeight="1"/>
    <row r="559" s="5" customFormat="1" ht="11.25" customHeight="1"/>
    <row r="560" s="5" customFormat="1" ht="11.25" customHeight="1"/>
    <row r="561" s="5" customFormat="1" ht="11.25" customHeight="1"/>
    <row r="562" s="5" customFormat="1" ht="11.25" customHeight="1"/>
    <row r="563" s="5" customFormat="1" ht="11.25" customHeight="1"/>
    <row r="564" s="5" customFormat="1" ht="11.25" customHeight="1"/>
    <row r="565" s="5" customFormat="1" ht="11.25" customHeight="1"/>
    <row r="566" s="5" customFormat="1" ht="11.25" customHeight="1"/>
    <row r="567" s="5" customFormat="1" ht="11.25" customHeight="1"/>
    <row r="568" s="5" customFormat="1" ht="11.25" customHeight="1"/>
    <row r="569" s="5" customFormat="1" ht="11.25" customHeight="1"/>
    <row r="570" s="5" customFormat="1" ht="11.25" customHeight="1"/>
    <row r="571" s="5" customFormat="1" ht="11.25" customHeight="1"/>
    <row r="572" s="5" customFormat="1" ht="11.25" customHeight="1"/>
    <row r="573" s="5" customFormat="1" ht="11.25" customHeight="1"/>
    <row r="574" s="5" customFormat="1" ht="11.25" customHeight="1"/>
    <row r="575" s="5" customFormat="1" ht="11.25" customHeight="1"/>
    <row r="576" s="5" customFormat="1" ht="11.25" customHeight="1"/>
    <row r="577" s="5" customFormat="1" ht="11.25" customHeight="1"/>
    <row r="578" s="5" customFormat="1" ht="11.25" customHeight="1"/>
    <row r="579" s="5" customFormat="1" ht="11.25" customHeight="1"/>
    <row r="580" s="5" customFormat="1" ht="11.25" customHeight="1"/>
    <row r="581" s="5" customFormat="1" ht="11.25" customHeight="1"/>
    <row r="582" s="5" customFormat="1" ht="11.25" customHeight="1"/>
    <row r="583" s="5" customFormat="1" ht="11.25" customHeight="1"/>
    <row r="584" s="5" customFormat="1" ht="11.25" customHeight="1"/>
    <row r="585" s="5" customFormat="1" ht="11.25" customHeight="1"/>
    <row r="586" s="5" customFormat="1" ht="11.25" customHeight="1"/>
    <row r="587" s="5" customFormat="1" ht="11.25" customHeight="1"/>
    <row r="588" s="5" customFormat="1" ht="11.25" customHeight="1"/>
    <row r="589" s="5" customFormat="1" ht="11.25" customHeight="1"/>
    <row r="590" s="5" customFormat="1" ht="11.25" customHeight="1"/>
    <row r="591" s="5" customFormat="1" ht="11.25" customHeight="1"/>
    <row r="592" s="5" customFormat="1" ht="11.25" customHeight="1"/>
    <row r="593" s="5" customFormat="1" ht="11.25" customHeight="1"/>
    <row r="594" s="5" customFormat="1" ht="11.25" customHeight="1"/>
    <row r="595" s="5" customFormat="1" ht="11.25" customHeight="1"/>
    <row r="596" s="5" customFormat="1" ht="11.25" customHeight="1"/>
    <row r="597" s="5" customFormat="1" ht="11.25" customHeight="1"/>
    <row r="598" s="5" customFormat="1" ht="11.25" customHeight="1"/>
    <row r="599" s="5" customFormat="1" ht="11.25" customHeight="1"/>
    <row r="600" s="5" customFormat="1" ht="11.25" customHeight="1"/>
    <row r="601" s="5" customFormat="1" ht="11.25" customHeight="1"/>
    <row r="602" s="5" customFormat="1" ht="11.25" customHeight="1"/>
    <row r="603" s="5" customFormat="1" ht="11.25" customHeight="1"/>
    <row r="604" s="5" customFormat="1" ht="11.25" customHeight="1"/>
    <row r="605" s="5" customFormat="1" ht="11.25" customHeight="1"/>
    <row r="606" s="5" customFormat="1" ht="11.25" customHeight="1"/>
    <row r="607" s="5" customFormat="1" ht="11.25" customHeight="1"/>
    <row r="608" s="5" customFormat="1" ht="11.25" customHeight="1"/>
    <row r="609" s="5" customFormat="1" ht="11.25" customHeight="1"/>
    <row r="610" s="5" customFormat="1" ht="11.25" customHeight="1"/>
    <row r="611" s="5" customFormat="1" ht="11.25" customHeight="1"/>
    <row r="612" s="5" customFormat="1" ht="11.25" customHeight="1"/>
    <row r="613" s="5" customFormat="1" ht="11.25" customHeight="1"/>
    <row r="614" s="5" customFormat="1" ht="11.25" customHeight="1"/>
    <row r="615" s="5" customFormat="1" ht="11.25" customHeight="1"/>
    <row r="616" s="5" customFormat="1" ht="11.25" customHeight="1"/>
    <row r="617" s="5" customFormat="1" ht="11.25" customHeight="1"/>
    <row r="618" s="5" customFormat="1" ht="11.25" customHeight="1"/>
    <row r="619" s="5" customFormat="1" ht="11.25" customHeight="1"/>
    <row r="620" s="5" customFormat="1" ht="11.25" customHeight="1"/>
    <row r="621" s="5" customFormat="1" ht="11.25" customHeight="1"/>
    <row r="622" s="5" customFormat="1" ht="11.25" customHeight="1"/>
    <row r="623" s="5" customFormat="1" ht="11.25" customHeight="1"/>
    <row r="624" s="5" customFormat="1" ht="11.25" customHeight="1"/>
    <row r="625" s="5" customFormat="1" ht="11.25" customHeight="1"/>
    <row r="626" s="5" customFormat="1" ht="11.25" customHeight="1"/>
    <row r="627" s="5" customFormat="1" ht="11.25" customHeight="1"/>
    <row r="628" s="5" customFormat="1" ht="11.25" customHeight="1"/>
    <row r="629" s="5" customFormat="1" ht="11.25" customHeight="1"/>
    <row r="630" s="5" customFormat="1" ht="11.25" customHeight="1"/>
    <row r="631" s="5" customFormat="1" ht="11.25" customHeight="1"/>
    <row r="632" s="5" customFormat="1" ht="11.25" customHeight="1"/>
    <row r="633" s="5" customFormat="1" ht="11.25" customHeight="1"/>
    <row r="634" s="5" customFormat="1" ht="11.25" customHeight="1"/>
    <row r="635" s="5" customFormat="1" ht="11.25" customHeight="1"/>
    <row r="636" s="5" customFormat="1" ht="11.25" customHeight="1"/>
    <row r="637" s="5" customFormat="1" ht="11.25" customHeight="1"/>
    <row r="638" s="5" customFormat="1" ht="11.25" customHeight="1"/>
    <row r="639" s="5" customFormat="1" ht="11.25" customHeight="1"/>
    <row r="640" s="5" customFormat="1" ht="11.25" customHeight="1"/>
    <row r="641" s="5" customFormat="1" ht="11.25" customHeight="1"/>
    <row r="642" s="5" customFormat="1" ht="11.25" customHeight="1"/>
    <row r="643" s="5" customFormat="1" ht="11.25" customHeight="1"/>
    <row r="644" s="5" customFormat="1" ht="11.25" customHeight="1"/>
    <row r="645" s="5" customFormat="1" ht="11.25" customHeight="1"/>
    <row r="646" s="5" customFormat="1" ht="11.25" customHeight="1"/>
    <row r="647" s="5" customFormat="1" ht="11.25" customHeight="1"/>
    <row r="648" s="5" customFormat="1" ht="11.25" customHeight="1"/>
    <row r="649" s="5" customFormat="1" ht="11.25" customHeight="1"/>
    <row r="650" s="5" customFormat="1" ht="11.25" customHeight="1"/>
    <row r="651" s="5" customFormat="1" ht="11.25" customHeight="1"/>
    <row r="652" s="5" customFormat="1" ht="11.25" customHeight="1"/>
    <row r="653" s="5" customFormat="1" ht="11.25" customHeight="1"/>
    <row r="654" s="5" customFormat="1" ht="11.25" customHeight="1"/>
    <row r="655" s="5" customFormat="1" ht="11.25" customHeight="1"/>
    <row r="656" s="5" customFormat="1" ht="11.25" customHeight="1"/>
    <row r="657" s="5" customFormat="1" ht="11.25" customHeight="1"/>
    <row r="658" s="5" customFormat="1" ht="11.25" customHeight="1"/>
    <row r="659" s="5" customFormat="1" ht="11.25" customHeight="1"/>
    <row r="660" s="5" customFormat="1" ht="11.25" customHeight="1"/>
    <row r="661" s="5" customFormat="1" ht="11.25" customHeight="1"/>
    <row r="662" s="5" customFormat="1" ht="11.25" customHeight="1"/>
    <row r="663" s="5" customFormat="1" ht="11.25" customHeight="1"/>
    <row r="664" s="5" customFormat="1" ht="11.25" customHeight="1"/>
    <row r="665" s="5" customFormat="1" ht="11.25" customHeight="1"/>
    <row r="666" s="5" customFormat="1" ht="11.25" customHeight="1"/>
    <row r="667" s="5" customFormat="1" ht="11.25" customHeight="1"/>
    <row r="668" s="5" customFormat="1" ht="11.25" customHeight="1"/>
    <row r="669" s="5" customFormat="1" ht="11.25" customHeight="1"/>
    <row r="670" s="5" customFormat="1" ht="11.25" customHeight="1"/>
    <row r="671" s="5" customFormat="1" ht="11.25" customHeight="1"/>
    <row r="672" s="5" customFormat="1" ht="11.25" customHeight="1"/>
    <row r="673" s="5" customFormat="1" ht="11.25" customHeight="1"/>
    <row r="674" s="5" customFormat="1" ht="11.25" customHeight="1"/>
    <row r="675" s="5" customFormat="1" ht="11.25" customHeight="1"/>
    <row r="676" s="5" customFormat="1" ht="11.25" customHeight="1"/>
    <row r="677" s="5" customFormat="1" ht="11.25" customHeight="1"/>
    <row r="678" s="5" customFormat="1" ht="11.25" customHeight="1"/>
    <row r="679" s="5" customFormat="1" ht="11.25" customHeight="1"/>
    <row r="680" s="5" customFormat="1" ht="11.25" customHeight="1"/>
    <row r="681" s="5" customFormat="1" ht="11.25" customHeight="1"/>
    <row r="682" s="5" customFormat="1" ht="11.25" customHeight="1"/>
    <row r="683" s="5" customFormat="1" ht="11.25" customHeight="1"/>
    <row r="684" s="5" customFormat="1" ht="11.25" customHeight="1"/>
    <row r="685" s="5" customFormat="1" ht="11.25" customHeight="1"/>
    <row r="686" s="5" customFormat="1" ht="11.25" customHeight="1"/>
    <row r="687" s="5" customFormat="1" ht="11.25" customHeight="1"/>
    <row r="688" s="5" customFormat="1" ht="11.25" customHeight="1"/>
    <row r="689" s="5" customFormat="1" ht="11.25" customHeight="1"/>
    <row r="690" s="5" customFormat="1" ht="11.25" customHeight="1"/>
    <row r="691" s="5" customFormat="1" ht="11.25" customHeight="1"/>
    <row r="692" s="5" customFormat="1" ht="11.25" customHeight="1"/>
    <row r="693" s="5" customFormat="1" ht="11.25" customHeight="1"/>
    <row r="694" s="5" customFormat="1" ht="11.25" customHeight="1"/>
    <row r="695" s="5" customFormat="1" ht="11.25" customHeight="1"/>
    <row r="696" s="5" customFormat="1" ht="11.25" customHeight="1"/>
    <row r="697" s="5" customFormat="1" ht="11.25" customHeight="1"/>
    <row r="698" s="5" customFormat="1" ht="11.25" customHeight="1"/>
    <row r="699" s="5" customFormat="1" ht="11.25" customHeight="1"/>
    <row r="700" s="5" customFormat="1" ht="11.25" customHeight="1"/>
    <row r="701" s="5" customFormat="1" ht="11.25" customHeight="1"/>
    <row r="702" s="5" customFormat="1" ht="11.25" customHeight="1"/>
    <row r="703" s="5" customFormat="1" ht="11.25" customHeight="1"/>
    <row r="704" s="5" customFormat="1" ht="11.25" customHeight="1"/>
    <row r="705" s="5" customFormat="1" ht="11.25" customHeight="1"/>
    <row r="706" s="5" customFormat="1" ht="11.25" customHeight="1"/>
    <row r="707" s="5" customFormat="1" ht="11.25" customHeight="1"/>
    <row r="708" s="5" customFormat="1" ht="11.25" customHeight="1"/>
    <row r="709" s="5" customFormat="1" ht="11.25" customHeight="1"/>
    <row r="710" s="5" customFormat="1" ht="11.25" customHeight="1"/>
    <row r="711" s="5" customFormat="1" ht="11.25" customHeight="1"/>
    <row r="712" s="5" customFormat="1" ht="11.25" customHeight="1"/>
    <row r="713" s="5" customFormat="1" ht="11.25" customHeight="1"/>
    <row r="714" s="5" customFormat="1" ht="11.25" customHeight="1"/>
    <row r="715" s="5" customFormat="1" ht="11.25" customHeight="1"/>
    <row r="716" s="5" customFormat="1" ht="11.25" customHeight="1"/>
    <row r="717" s="5" customFormat="1" ht="11.25" customHeight="1"/>
    <row r="718" s="5" customFormat="1" ht="11.25" customHeight="1"/>
    <row r="719" s="5" customFormat="1" ht="11.25" customHeight="1"/>
    <row r="720" s="5" customFormat="1" ht="11.25" customHeight="1"/>
    <row r="721" s="5" customFormat="1" ht="11.25" customHeight="1"/>
    <row r="722" s="5" customFormat="1" ht="11.25" customHeight="1"/>
    <row r="723" s="5" customFormat="1" ht="11.25" customHeight="1"/>
    <row r="724" s="5" customFormat="1" ht="11.25" customHeight="1"/>
    <row r="725" s="5" customFormat="1" ht="11.25" customHeight="1"/>
    <row r="726" s="5" customFormat="1" ht="11.25" customHeight="1"/>
    <row r="727" s="5" customFormat="1" ht="11.25" customHeight="1"/>
    <row r="728" s="5" customFormat="1" ht="11.25" customHeight="1"/>
    <row r="729" s="5" customFormat="1" ht="11.25" customHeight="1"/>
    <row r="730" s="5" customFormat="1" ht="11.25" customHeight="1"/>
    <row r="731" s="5" customFormat="1" ht="11.25" customHeight="1"/>
    <row r="732" s="5" customFormat="1" ht="11.25" customHeight="1"/>
    <row r="733" s="5" customFormat="1" ht="11.25" customHeight="1"/>
    <row r="734" s="5" customFormat="1" ht="11.25" customHeight="1"/>
    <row r="735" s="5" customFormat="1" ht="11.25" customHeight="1"/>
    <row r="736" s="5" customFormat="1" ht="11.25" customHeight="1"/>
    <row r="737" s="5" customFormat="1" ht="11.25" customHeight="1"/>
    <row r="738" s="5" customFormat="1" ht="11.25" customHeight="1"/>
    <row r="739" s="5" customFormat="1" ht="11.25" customHeight="1"/>
    <row r="740" s="5" customFormat="1" ht="11.25" customHeight="1"/>
    <row r="741" s="5" customFormat="1" ht="11.25" customHeight="1"/>
    <row r="742" s="5" customFormat="1" ht="11.25" customHeight="1"/>
    <row r="743" s="5" customFormat="1" ht="11.25" customHeight="1"/>
    <row r="744" s="5" customFormat="1" ht="11.25" customHeight="1"/>
    <row r="745" s="5" customFormat="1" ht="11.25" customHeight="1"/>
    <row r="746" s="5" customFormat="1" ht="11.25" customHeight="1"/>
    <row r="747" s="5" customFormat="1" ht="11.25" customHeight="1"/>
    <row r="748" s="5" customFormat="1" ht="11.25" customHeight="1"/>
    <row r="749" s="5" customFormat="1" ht="11.25" customHeight="1"/>
    <row r="750" s="5" customFormat="1" ht="11.25" customHeight="1"/>
    <row r="751" s="5" customFormat="1" ht="11.25" customHeight="1"/>
    <row r="752" s="5" customFormat="1" ht="11.25" customHeight="1"/>
    <row r="753" s="5" customFormat="1" ht="11.25" customHeight="1"/>
    <row r="754" s="5" customFormat="1" ht="11.25" customHeight="1"/>
    <row r="755" s="5" customFormat="1" ht="11.25" customHeight="1"/>
    <row r="756" s="5" customFormat="1" ht="11.25" customHeight="1"/>
    <row r="757" s="5" customFormat="1" ht="11.25" customHeight="1"/>
    <row r="758" s="5" customFormat="1" ht="11.25" customHeight="1"/>
    <row r="759" s="5" customFormat="1" ht="11.25" customHeight="1"/>
    <row r="760" s="5" customFormat="1" ht="11.25" customHeight="1"/>
    <row r="761" s="5" customFormat="1" ht="11.25" customHeight="1"/>
    <row r="762" s="5" customFormat="1" ht="11.25" customHeight="1"/>
    <row r="763" s="5" customFormat="1" ht="11.25" customHeight="1"/>
    <row r="764" s="5" customFormat="1" ht="11.25" customHeight="1"/>
    <row r="765" s="5" customFormat="1" ht="11.25" customHeight="1"/>
    <row r="766" s="5" customFormat="1" ht="11.25" customHeight="1"/>
    <row r="767" s="5" customFormat="1" ht="11.25" customHeight="1"/>
    <row r="768" s="5" customFormat="1" ht="11.25" customHeight="1"/>
    <row r="769" s="5" customFormat="1" ht="11.25" customHeight="1"/>
    <row r="770" s="5" customFormat="1" ht="11.25" customHeight="1"/>
    <row r="771" s="5" customFormat="1" ht="11.25" customHeight="1"/>
    <row r="772" s="5" customFormat="1" ht="11.25" customHeight="1"/>
    <row r="773" s="5" customFormat="1" ht="11.25" customHeight="1"/>
    <row r="774" s="5" customFormat="1" ht="11.25" customHeight="1"/>
    <row r="775" s="5" customFormat="1" ht="11.25" customHeight="1"/>
    <row r="776" s="5" customFormat="1" ht="11.25" customHeight="1"/>
    <row r="777" s="5" customFormat="1" ht="11.25" customHeight="1"/>
    <row r="778" s="5" customFormat="1" ht="11.25" customHeight="1"/>
    <row r="779" s="5" customFormat="1" ht="11.25" customHeight="1"/>
    <row r="780" s="5" customFormat="1" ht="11.25" customHeight="1"/>
    <row r="781" s="5" customFormat="1" ht="11.25" customHeight="1"/>
    <row r="782" s="5" customFormat="1" ht="11.25" customHeight="1"/>
    <row r="783" s="5" customFormat="1" ht="11.25" customHeight="1"/>
    <row r="784" s="5" customFormat="1" ht="11.25" customHeight="1"/>
    <row r="785" s="5" customFormat="1" ht="11.25" customHeight="1"/>
    <row r="786" s="5" customFormat="1" ht="11.25" customHeight="1"/>
    <row r="787" s="5" customFormat="1" ht="11.25" customHeight="1"/>
    <row r="788" s="5" customFormat="1" ht="11.25" customHeight="1"/>
    <row r="789" s="5" customFormat="1" ht="11.25" customHeight="1"/>
    <row r="790" s="5" customFormat="1" ht="11.25" customHeight="1"/>
    <row r="791" s="5" customFormat="1" ht="11.25" customHeight="1"/>
    <row r="792" s="5" customFormat="1" ht="11.25" customHeight="1"/>
    <row r="793" s="5" customFormat="1" ht="11.25" customHeight="1"/>
    <row r="794" s="5" customFormat="1" ht="11.25" customHeight="1"/>
    <row r="795" s="5" customFormat="1" ht="11.25" customHeight="1"/>
    <row r="796" s="5" customFormat="1" ht="11.25" customHeight="1"/>
    <row r="797" s="5" customFormat="1" ht="11.25" customHeight="1"/>
    <row r="798" s="5" customFormat="1" ht="11.25" customHeight="1"/>
    <row r="799" s="5" customFormat="1" ht="11.25" customHeight="1"/>
    <row r="800" s="5" customFormat="1" ht="11.25" customHeight="1"/>
    <row r="801" s="5" customFormat="1" ht="11.25" customHeight="1"/>
    <row r="802" s="5" customFormat="1" ht="11.25" customHeight="1"/>
    <row r="803" s="5" customFormat="1" ht="11.25" customHeight="1"/>
    <row r="804" s="5" customFormat="1" ht="11.25" customHeight="1"/>
    <row r="805" s="5" customFormat="1" ht="11.25" customHeight="1"/>
    <row r="806" s="5" customFormat="1" ht="11.25" customHeight="1"/>
    <row r="807" s="5" customFormat="1" ht="11.25" customHeight="1"/>
    <row r="808" s="5" customFormat="1" ht="11.25" customHeight="1"/>
    <row r="809" s="5" customFormat="1" ht="11.25" customHeight="1"/>
    <row r="810" s="5" customFormat="1" ht="11.25" customHeight="1"/>
    <row r="811" s="5" customFormat="1" ht="11.25" customHeight="1"/>
    <row r="812" s="5" customFormat="1" ht="11.25" customHeight="1"/>
    <row r="813" s="5" customFormat="1" ht="11.25" customHeight="1"/>
    <row r="814" s="5" customFormat="1" ht="11.25" customHeight="1"/>
    <row r="815" s="5" customFormat="1" ht="11.25" customHeight="1"/>
    <row r="816" s="5" customFormat="1" ht="11.25" customHeight="1"/>
    <row r="817" s="5" customFormat="1" ht="11.25" customHeight="1"/>
    <row r="818" s="5" customFormat="1" ht="11.25" customHeight="1"/>
    <row r="819" s="5" customFormat="1" ht="11.25" customHeight="1"/>
    <row r="820" s="5" customFormat="1" ht="11.25" customHeight="1"/>
    <row r="821" s="5" customFormat="1" ht="11.25" customHeight="1"/>
    <row r="822" s="5" customFormat="1" ht="11.25" customHeight="1"/>
    <row r="823" s="5" customFormat="1" ht="11.25" customHeight="1"/>
    <row r="824" s="5" customFormat="1" ht="11.25" customHeight="1"/>
    <row r="825" s="5" customFormat="1" ht="11.25" customHeight="1"/>
    <row r="826" s="5" customFormat="1" ht="11.25" customHeight="1"/>
    <row r="827" s="5" customFormat="1" ht="11.25" customHeight="1"/>
    <row r="828" s="5" customFormat="1" ht="11.25" customHeight="1"/>
    <row r="829" s="5" customFormat="1" ht="11.25" customHeight="1"/>
    <row r="830" s="5" customFormat="1" ht="11.25" customHeight="1"/>
    <row r="831" s="5" customFormat="1" ht="11.25" customHeight="1"/>
    <row r="832" s="5" customFormat="1" ht="11.25" customHeight="1"/>
    <row r="833" s="5" customFormat="1" ht="11.25" customHeight="1"/>
    <row r="834" s="5" customFormat="1" ht="11.25" customHeight="1"/>
    <row r="835" s="5" customFormat="1" ht="11.25" customHeight="1"/>
    <row r="836" s="5" customFormat="1" ht="11.25" customHeight="1"/>
    <row r="837" s="5" customFormat="1" ht="11.25" customHeight="1"/>
    <row r="838" s="5" customFormat="1" ht="11.25" customHeight="1"/>
    <row r="839" s="5" customFormat="1" ht="11.25" customHeight="1"/>
    <row r="840" s="5" customFormat="1" ht="11.25" customHeight="1"/>
    <row r="841" s="5" customFormat="1" ht="11.25" customHeight="1"/>
    <row r="842" s="5" customFormat="1" ht="11.25" customHeight="1"/>
    <row r="843" s="5" customFormat="1" ht="11.25" customHeight="1"/>
    <row r="844" s="5" customFormat="1" ht="11.25" customHeight="1"/>
    <row r="845" s="5" customFormat="1" ht="11.25" customHeight="1"/>
    <row r="846" s="5" customFormat="1" ht="11.25" customHeight="1"/>
  </sheetData>
  <mergeCells count="16">
    <mergeCell ref="P2:R4"/>
    <mergeCell ref="F23:N23"/>
    <mergeCell ref="C26:E26"/>
    <mergeCell ref="F26:H26"/>
    <mergeCell ref="I26:K26"/>
    <mergeCell ref="L26:N26"/>
    <mergeCell ref="F35:N35"/>
    <mergeCell ref="C2:E2"/>
    <mergeCell ref="F2:H2"/>
    <mergeCell ref="I2:K2"/>
    <mergeCell ref="L2:N2"/>
    <mergeCell ref="F11:N11"/>
    <mergeCell ref="C14:E14"/>
    <mergeCell ref="F14:H14"/>
    <mergeCell ref="I14:K14"/>
    <mergeCell ref="L14:N14"/>
  </mergeCells>
  <phoneticPr fontId="10" type="noConversion"/>
  <pageMargins left="0.7" right="0.7" top="0.75" bottom="0.75" header="0" footer="0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05A2-DBD4-1048-A9A5-610EF944D38C}">
  <sheetPr>
    <tabColor theme="9" tint="0.59999389629810485"/>
    <pageSetUpPr fitToPage="1"/>
  </sheetPr>
  <dimension ref="A1:R846"/>
  <sheetViews>
    <sheetView zoomScaleNormal="100" workbookViewId="0">
      <selection activeCell="F23" sqref="F23:N23"/>
    </sheetView>
  </sheetViews>
  <sheetFormatPr baseColWidth="10" defaultColWidth="12.1640625" defaultRowHeight="15" customHeight="1"/>
  <cols>
    <col min="1" max="1" width="8.6640625" style="16" customWidth="1"/>
    <col min="2" max="2" width="9.83203125" style="5" customWidth="1"/>
    <col min="3" max="15" width="7.33203125" style="5" customWidth="1"/>
    <col min="16" max="16384" width="12.1640625" style="5"/>
  </cols>
  <sheetData>
    <row r="1" spans="1:18" ht="11.2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1.25" customHeight="1">
      <c r="A2" s="16" t="s">
        <v>15</v>
      </c>
      <c r="B2" s="46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9" t="s">
        <v>32</v>
      </c>
      <c r="Q2" s="60"/>
      <c r="R2" s="60"/>
    </row>
    <row r="3" spans="1:18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60"/>
      <c r="Q3" s="60"/>
      <c r="R3" s="60"/>
    </row>
    <row r="4" spans="1:18" ht="11.25" customHeight="1">
      <c r="B4" s="7">
        <v>4</v>
      </c>
      <c r="C4" s="47">
        <v>0.38300000000000001</v>
      </c>
      <c r="D4" s="47">
        <v>0.36570000000000003</v>
      </c>
      <c r="E4" s="47">
        <v>0.37259999999999999</v>
      </c>
      <c r="F4" s="47">
        <v>0.28749999999999998</v>
      </c>
      <c r="G4" s="47">
        <v>0.35759999999999997</v>
      </c>
      <c r="H4" s="47">
        <v>0.2737</v>
      </c>
      <c r="I4" s="47">
        <v>9.1999999999999998E-2</v>
      </c>
      <c r="J4" s="47">
        <v>9.2499999999999999E-2</v>
      </c>
      <c r="K4" s="47">
        <v>9.4100000000000003E-2</v>
      </c>
      <c r="L4" s="47">
        <v>0.108</v>
      </c>
      <c r="M4" s="47">
        <v>9.3399999999999997E-2</v>
      </c>
      <c r="N4" s="47">
        <v>9.7199999999999995E-2</v>
      </c>
      <c r="P4" s="60"/>
      <c r="Q4" s="60"/>
      <c r="R4" s="60"/>
    </row>
    <row r="5" spans="1:18" ht="11.25" customHeight="1">
      <c r="B5" s="7">
        <f>B4/2</f>
        <v>2</v>
      </c>
      <c r="C5" s="47">
        <v>0.25530000000000003</v>
      </c>
      <c r="D5" s="47">
        <v>0.2291</v>
      </c>
      <c r="E5" s="47">
        <v>0.22209999999999999</v>
      </c>
      <c r="F5" s="47">
        <v>0.17760000000000001</v>
      </c>
      <c r="G5" s="47">
        <v>0.17480000000000001</v>
      </c>
      <c r="H5" s="47">
        <v>0.17019999999999999</v>
      </c>
      <c r="I5" s="47">
        <v>8.6199999999999999E-2</v>
      </c>
      <c r="J5" s="47">
        <v>8.4699999999999998E-2</v>
      </c>
      <c r="K5" s="47">
        <v>8.6900000000000005E-2</v>
      </c>
      <c r="L5" s="47">
        <v>8.9899999999999994E-2</v>
      </c>
      <c r="M5" s="47">
        <v>8.9899999999999994E-2</v>
      </c>
      <c r="N5" s="47">
        <v>8.8499999999999995E-2</v>
      </c>
    </row>
    <row r="6" spans="1:18" ht="11.25" customHeight="1">
      <c r="B6" s="7">
        <f t="shared" ref="B6:B10" si="0">B5/2</f>
        <v>1</v>
      </c>
      <c r="C6" s="47">
        <v>0.16500000000000001</v>
      </c>
      <c r="D6" s="47">
        <v>0.14399999999999999</v>
      </c>
      <c r="E6" s="47">
        <v>0.14219999999999999</v>
      </c>
      <c r="F6" s="47">
        <v>0.1114</v>
      </c>
      <c r="G6" s="47">
        <v>0.1104</v>
      </c>
      <c r="H6" s="47">
        <v>0.1137</v>
      </c>
      <c r="I6" s="47">
        <v>8.72E-2</v>
      </c>
      <c r="J6" s="47">
        <v>9.2499999999999999E-2</v>
      </c>
      <c r="K6" s="47">
        <v>8.4699999999999998E-2</v>
      </c>
      <c r="L6" s="47">
        <v>8.3699999999999997E-2</v>
      </c>
      <c r="M6" s="47">
        <v>8.48E-2</v>
      </c>
      <c r="N6" s="47">
        <v>8.5199999999999998E-2</v>
      </c>
    </row>
    <row r="7" spans="1:18" ht="11.25" customHeight="1">
      <c r="B7" s="7">
        <f t="shared" si="0"/>
        <v>0.5</v>
      </c>
      <c r="C7" s="47">
        <v>0.1168</v>
      </c>
      <c r="D7" s="47">
        <v>0.1234</v>
      </c>
      <c r="E7" s="47">
        <v>0.1132</v>
      </c>
      <c r="F7" s="47">
        <v>0.1976</v>
      </c>
      <c r="G7" s="47">
        <v>0.105</v>
      </c>
      <c r="H7" s="47">
        <v>9.3100000000000002E-2</v>
      </c>
      <c r="I7" s="47">
        <v>0.1026</v>
      </c>
      <c r="J7" s="47">
        <v>8.2600000000000007E-2</v>
      </c>
      <c r="K7" s="47">
        <v>8.5300000000000001E-2</v>
      </c>
      <c r="L7" s="47">
        <v>8.3900000000000002E-2</v>
      </c>
      <c r="M7" s="47">
        <v>8.7300000000000003E-2</v>
      </c>
      <c r="N7" s="47">
        <v>8.6099999999999996E-2</v>
      </c>
    </row>
    <row r="8" spans="1:18" ht="11.25" customHeight="1">
      <c r="B8" s="7">
        <f t="shared" si="0"/>
        <v>0.25</v>
      </c>
      <c r="C8" s="47">
        <v>0.10199999999999999</v>
      </c>
      <c r="D8" s="47">
        <v>0.10580000000000001</v>
      </c>
      <c r="E8" s="47">
        <v>0.10199999999999999</v>
      </c>
      <c r="F8" s="47">
        <v>8.8400000000000006E-2</v>
      </c>
      <c r="G8" s="47">
        <v>9.9400000000000002E-2</v>
      </c>
      <c r="H8" s="47">
        <v>8.7900000000000006E-2</v>
      </c>
      <c r="I8" s="47">
        <v>8.6999999999999994E-2</v>
      </c>
      <c r="J8" s="47">
        <v>8.1299999999999997E-2</v>
      </c>
      <c r="K8" s="47">
        <v>8.0500000000000002E-2</v>
      </c>
      <c r="L8" s="47">
        <v>8.3500000000000005E-2</v>
      </c>
      <c r="M8" s="47">
        <v>8.2600000000000007E-2</v>
      </c>
      <c r="N8" s="47">
        <v>8.0699999999999994E-2</v>
      </c>
    </row>
    <row r="9" spans="1:18" ht="11.25" customHeight="1">
      <c r="B9" s="7">
        <f t="shared" si="0"/>
        <v>0.125</v>
      </c>
      <c r="C9" s="47">
        <v>0.1047</v>
      </c>
      <c r="D9" s="47">
        <v>0.10050000000000001</v>
      </c>
      <c r="E9" s="47">
        <v>9.1300000000000006E-2</v>
      </c>
      <c r="F9" s="47">
        <v>8.09E-2</v>
      </c>
      <c r="G9" s="47">
        <v>8.6400000000000005E-2</v>
      </c>
      <c r="H9" s="47">
        <v>9.6500000000000002E-2</v>
      </c>
      <c r="I9" s="47">
        <v>8.8700000000000001E-2</v>
      </c>
      <c r="J9" s="47">
        <v>8.1699999999999995E-2</v>
      </c>
      <c r="K9" s="47">
        <v>8.2199999999999995E-2</v>
      </c>
      <c r="L9" s="47">
        <v>8.3099999999999993E-2</v>
      </c>
      <c r="M9" s="47">
        <v>7.9100000000000004E-2</v>
      </c>
      <c r="N9" s="47">
        <v>9.3200000000000005E-2</v>
      </c>
    </row>
    <row r="10" spans="1:18" ht="11.25" customHeight="1">
      <c r="B10" s="7">
        <f t="shared" si="0"/>
        <v>6.25E-2</v>
      </c>
      <c r="C10" s="47">
        <v>9.0700000000000003E-2</v>
      </c>
      <c r="D10" s="47">
        <v>0.1018</v>
      </c>
      <c r="E10" s="47">
        <v>9.3299999999999994E-2</v>
      </c>
      <c r="F10" s="47">
        <v>7.7399999999999997E-2</v>
      </c>
      <c r="G10" s="47">
        <v>8.5099999999999995E-2</v>
      </c>
      <c r="H10" s="47">
        <v>9.3399999999999997E-2</v>
      </c>
      <c r="I10" s="47">
        <v>8.1799999999999998E-2</v>
      </c>
      <c r="J10" s="47">
        <v>7.9500000000000001E-2</v>
      </c>
      <c r="K10" s="47">
        <v>8.3699999999999997E-2</v>
      </c>
      <c r="L10" s="47">
        <v>8.0299999999999996E-2</v>
      </c>
      <c r="M10" s="47">
        <v>8.5400000000000004E-2</v>
      </c>
      <c r="N10" s="47">
        <v>0.1169</v>
      </c>
    </row>
    <row r="11" spans="1:18" ht="11.25" customHeight="1">
      <c r="B11" s="8" t="s">
        <v>18</v>
      </c>
      <c r="C11" s="47">
        <v>6.4899999999999999E-2</v>
      </c>
      <c r="D11" s="47">
        <v>5.7299999999999997E-2</v>
      </c>
      <c r="E11" s="47">
        <v>6.9099999999999995E-2</v>
      </c>
      <c r="F11" s="64"/>
      <c r="G11" s="65"/>
      <c r="H11" s="65"/>
      <c r="I11" s="65"/>
      <c r="J11" s="65"/>
      <c r="K11" s="65"/>
      <c r="L11" s="65"/>
      <c r="M11" s="65"/>
      <c r="N11" s="66"/>
    </row>
    <row r="12" spans="1:18" ht="11.2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8" ht="11.25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8" ht="11.25" customHeight="1">
      <c r="A14" s="16" t="s">
        <v>16</v>
      </c>
      <c r="B14" s="46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ht="11.25" customHeight="1">
      <c r="B16" s="7">
        <v>4</v>
      </c>
      <c r="C16" s="47">
        <v>4.2799999999999998E-2</v>
      </c>
      <c r="D16" s="47">
        <v>4.0300000000000002E-2</v>
      </c>
      <c r="E16" s="47">
        <v>4.0300000000000002E-2</v>
      </c>
      <c r="F16" s="47">
        <v>4.1200000000000001E-2</v>
      </c>
      <c r="G16" s="47">
        <v>4.1300000000000003E-2</v>
      </c>
      <c r="H16" s="47">
        <v>3.9899999999999998E-2</v>
      </c>
      <c r="I16" s="47">
        <v>3.8899999999999997E-2</v>
      </c>
      <c r="J16" s="47">
        <v>3.9399999999999998E-2</v>
      </c>
      <c r="K16" s="47">
        <v>4.1599999999999998E-2</v>
      </c>
      <c r="L16" s="47">
        <v>4.2799999999999998E-2</v>
      </c>
      <c r="M16" s="47">
        <v>4.0099999999999997E-2</v>
      </c>
      <c r="N16" s="47">
        <v>4.2700000000000002E-2</v>
      </c>
    </row>
    <row r="17" spans="1:14" ht="11.25" customHeight="1">
      <c r="B17" s="7">
        <f>B16/2</f>
        <v>2</v>
      </c>
      <c r="C17" s="47">
        <v>3.9100000000000003E-2</v>
      </c>
      <c r="D17" s="47">
        <v>3.9699999999999999E-2</v>
      </c>
      <c r="E17" s="47">
        <v>3.9199999999999999E-2</v>
      </c>
      <c r="F17" s="47">
        <v>3.9199999999999999E-2</v>
      </c>
      <c r="G17" s="47">
        <v>4.1799999999999997E-2</v>
      </c>
      <c r="H17" s="47">
        <v>3.9E-2</v>
      </c>
      <c r="I17" s="47">
        <v>3.9E-2</v>
      </c>
      <c r="J17" s="47">
        <v>3.8899999999999997E-2</v>
      </c>
      <c r="K17" s="47">
        <v>3.9199999999999999E-2</v>
      </c>
      <c r="L17" s="47">
        <v>0.04</v>
      </c>
      <c r="M17" s="47">
        <v>0.04</v>
      </c>
      <c r="N17" s="47">
        <v>3.9399999999999998E-2</v>
      </c>
    </row>
    <row r="18" spans="1:14" ht="11.25" customHeight="1">
      <c r="B18" s="7">
        <f t="shared" ref="B18:B22" si="1">B17/2</f>
        <v>1</v>
      </c>
      <c r="C18" s="47">
        <v>3.9899999999999998E-2</v>
      </c>
      <c r="D18" s="47">
        <v>0.04</v>
      </c>
      <c r="E18" s="47">
        <v>4.0300000000000002E-2</v>
      </c>
      <c r="F18" s="47">
        <v>3.9300000000000002E-2</v>
      </c>
      <c r="G18" s="47">
        <v>3.9800000000000002E-2</v>
      </c>
      <c r="H18" s="47">
        <v>4.2299999999999997E-2</v>
      </c>
      <c r="I18" s="47">
        <v>4.19E-2</v>
      </c>
      <c r="J18" s="47">
        <v>4.1099999999999998E-2</v>
      </c>
      <c r="K18" s="47">
        <v>3.9699999999999999E-2</v>
      </c>
      <c r="L18" s="47">
        <v>3.9899999999999998E-2</v>
      </c>
      <c r="M18" s="47">
        <v>4.0300000000000002E-2</v>
      </c>
      <c r="N18" s="47">
        <v>4.0800000000000003E-2</v>
      </c>
    </row>
    <row r="19" spans="1:14" ht="11.25" customHeight="1">
      <c r="B19" s="7">
        <f t="shared" si="1"/>
        <v>0.5</v>
      </c>
      <c r="C19" s="47">
        <v>3.9300000000000002E-2</v>
      </c>
      <c r="D19" s="47">
        <v>4.1099999999999998E-2</v>
      </c>
      <c r="E19" s="47">
        <v>4.2200000000000001E-2</v>
      </c>
      <c r="F19" s="47">
        <v>0.1275</v>
      </c>
      <c r="G19" s="47">
        <v>4.19E-2</v>
      </c>
      <c r="H19" s="47">
        <v>3.9100000000000003E-2</v>
      </c>
      <c r="I19" s="47">
        <v>3.9199999999999999E-2</v>
      </c>
      <c r="J19" s="47">
        <v>3.9300000000000002E-2</v>
      </c>
      <c r="K19" s="47">
        <v>3.9399999999999998E-2</v>
      </c>
      <c r="L19" s="47">
        <v>3.9300000000000002E-2</v>
      </c>
      <c r="M19" s="47">
        <v>3.8300000000000001E-2</v>
      </c>
      <c r="N19" s="47">
        <v>4.2999999999999997E-2</v>
      </c>
    </row>
    <row r="20" spans="1:14" ht="11.25" customHeight="1">
      <c r="B20" s="7">
        <f t="shared" si="1"/>
        <v>0.25</v>
      </c>
      <c r="C20" s="47">
        <v>4.0500000000000001E-2</v>
      </c>
      <c r="D20" s="47">
        <v>3.9199999999999999E-2</v>
      </c>
      <c r="E20" s="47">
        <v>3.8699999999999998E-2</v>
      </c>
      <c r="F20" s="47">
        <v>4.1599999999999998E-2</v>
      </c>
      <c r="G20" s="47">
        <v>3.73E-2</v>
      </c>
      <c r="H20" s="47">
        <v>3.8600000000000002E-2</v>
      </c>
      <c r="I20" s="47">
        <v>4.02E-2</v>
      </c>
      <c r="J20" s="47">
        <v>3.9199999999999999E-2</v>
      </c>
      <c r="K20" s="47">
        <v>3.9800000000000002E-2</v>
      </c>
      <c r="L20" s="47">
        <v>3.8699999999999998E-2</v>
      </c>
      <c r="M20" s="47">
        <v>3.9600000000000003E-2</v>
      </c>
      <c r="N20" s="47">
        <v>4.02E-2</v>
      </c>
    </row>
    <row r="21" spans="1:14" ht="11.25" customHeight="1">
      <c r="B21" s="7">
        <f t="shared" si="1"/>
        <v>0.125</v>
      </c>
      <c r="C21" s="47">
        <v>4.2799999999999998E-2</v>
      </c>
      <c r="D21" s="47">
        <v>4.0300000000000002E-2</v>
      </c>
      <c r="E21" s="47">
        <v>3.9699999999999999E-2</v>
      </c>
      <c r="F21" s="47">
        <v>0.04</v>
      </c>
      <c r="G21" s="47">
        <v>3.9199999999999999E-2</v>
      </c>
      <c r="H21" s="47">
        <v>3.9800000000000002E-2</v>
      </c>
      <c r="I21" s="47">
        <v>3.9600000000000003E-2</v>
      </c>
      <c r="J21" s="47">
        <v>4.1099999999999998E-2</v>
      </c>
      <c r="K21" s="47">
        <v>3.9199999999999999E-2</v>
      </c>
      <c r="L21" s="47">
        <v>4.0500000000000001E-2</v>
      </c>
      <c r="M21" s="47">
        <v>3.9899999999999998E-2</v>
      </c>
      <c r="N21" s="47">
        <v>4.0300000000000002E-2</v>
      </c>
    </row>
    <row r="22" spans="1:14" ht="11.25" customHeight="1">
      <c r="B22" s="7">
        <f t="shared" si="1"/>
        <v>6.25E-2</v>
      </c>
      <c r="C22" s="47">
        <v>3.9699999999999999E-2</v>
      </c>
      <c r="D22" s="47">
        <v>4.58E-2</v>
      </c>
      <c r="E22" s="47">
        <v>4.07E-2</v>
      </c>
      <c r="F22" s="47">
        <v>3.61E-2</v>
      </c>
      <c r="G22" s="47">
        <v>3.9600000000000003E-2</v>
      </c>
      <c r="H22" s="47">
        <v>4.2999999999999997E-2</v>
      </c>
      <c r="I22" s="47">
        <v>4.0899999999999999E-2</v>
      </c>
      <c r="J22" s="47">
        <v>3.9899999999999998E-2</v>
      </c>
      <c r="K22" s="47">
        <v>4.1799999999999997E-2</v>
      </c>
      <c r="L22" s="47">
        <v>4.0099999999999997E-2</v>
      </c>
      <c r="M22" s="47">
        <v>4.1399999999999999E-2</v>
      </c>
      <c r="N22" s="47">
        <v>4.0399999999999998E-2</v>
      </c>
    </row>
    <row r="23" spans="1:14" ht="11.25" customHeight="1">
      <c r="B23" s="8" t="s">
        <v>18</v>
      </c>
      <c r="C23" s="47">
        <v>4.02E-2</v>
      </c>
      <c r="D23" s="47">
        <v>4.02E-2</v>
      </c>
      <c r="E23" s="47">
        <v>3.9699999999999999E-2</v>
      </c>
      <c r="F23" s="64"/>
      <c r="G23" s="65"/>
      <c r="H23" s="65"/>
      <c r="I23" s="65"/>
      <c r="J23" s="65"/>
      <c r="K23" s="65"/>
      <c r="L23" s="65"/>
      <c r="M23" s="65"/>
      <c r="N23" s="66"/>
    </row>
    <row r="24" spans="1:14" ht="11.25" customHeight="1"/>
    <row r="25" spans="1:14" ht="11.25" customHeight="1"/>
    <row r="26" spans="1:14" ht="11.25" customHeight="1">
      <c r="A26" s="16" t="s">
        <v>19</v>
      </c>
      <c r="B26" s="13"/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ht="11.25" customHeight="1">
      <c r="B28" s="7">
        <v>4</v>
      </c>
      <c r="C28" s="13">
        <f t="shared" ref="C28:N28" si="2">C4-C16</f>
        <v>0.3402</v>
      </c>
      <c r="D28" s="13">
        <f t="shared" si="2"/>
        <v>0.32540000000000002</v>
      </c>
      <c r="E28" s="13">
        <f t="shared" si="2"/>
        <v>0.33229999999999998</v>
      </c>
      <c r="F28" s="13">
        <f t="shared" si="2"/>
        <v>0.24629999999999996</v>
      </c>
      <c r="G28" s="13">
        <f t="shared" si="2"/>
        <v>0.31629999999999997</v>
      </c>
      <c r="H28" s="13">
        <f t="shared" si="2"/>
        <v>0.23380000000000001</v>
      </c>
      <c r="I28" s="13">
        <f t="shared" si="2"/>
        <v>5.3100000000000001E-2</v>
      </c>
      <c r="J28" s="13">
        <f t="shared" si="2"/>
        <v>5.3100000000000001E-2</v>
      </c>
      <c r="K28" s="13">
        <f t="shared" si="2"/>
        <v>5.2500000000000005E-2</v>
      </c>
      <c r="L28" s="13">
        <f t="shared" si="2"/>
        <v>6.5200000000000008E-2</v>
      </c>
      <c r="M28" s="13">
        <f t="shared" si="2"/>
        <v>5.33E-2</v>
      </c>
      <c r="N28" s="13">
        <f t="shared" si="2"/>
        <v>5.4499999999999993E-2</v>
      </c>
    </row>
    <row r="29" spans="1:14" ht="11.25" customHeight="1">
      <c r="B29" s="7">
        <f>B28/2</f>
        <v>2</v>
      </c>
      <c r="C29" s="13">
        <f t="shared" ref="C29:N29" si="3">C5-C17</f>
        <v>0.21620000000000003</v>
      </c>
      <c r="D29" s="13">
        <f t="shared" si="3"/>
        <v>0.18940000000000001</v>
      </c>
      <c r="E29" s="13">
        <f t="shared" si="3"/>
        <v>0.18290000000000001</v>
      </c>
      <c r="F29" s="13">
        <f t="shared" si="3"/>
        <v>0.13840000000000002</v>
      </c>
      <c r="G29" s="13">
        <f t="shared" si="3"/>
        <v>0.13300000000000001</v>
      </c>
      <c r="H29" s="13">
        <f t="shared" si="3"/>
        <v>0.13119999999999998</v>
      </c>
      <c r="I29" s="13">
        <f t="shared" si="3"/>
        <v>4.7199999999999999E-2</v>
      </c>
      <c r="J29" s="13">
        <f t="shared" si="3"/>
        <v>4.58E-2</v>
      </c>
      <c r="K29" s="13">
        <f t="shared" si="3"/>
        <v>4.7700000000000006E-2</v>
      </c>
      <c r="L29" s="13">
        <f t="shared" si="3"/>
        <v>4.9899999999999993E-2</v>
      </c>
      <c r="M29" s="13">
        <f t="shared" si="3"/>
        <v>4.9899999999999993E-2</v>
      </c>
      <c r="N29" s="13">
        <f t="shared" si="3"/>
        <v>4.9099999999999998E-2</v>
      </c>
    </row>
    <row r="30" spans="1:14" ht="11.25" customHeight="1">
      <c r="B30" s="7">
        <f t="shared" ref="B30:B34" si="4">B29/2</f>
        <v>1</v>
      </c>
      <c r="C30" s="13">
        <f t="shared" ref="C30:N30" si="5">C6-C18</f>
        <v>0.12510000000000002</v>
      </c>
      <c r="D30" s="13">
        <f t="shared" si="5"/>
        <v>0.10399999999999998</v>
      </c>
      <c r="E30" s="13">
        <f t="shared" si="5"/>
        <v>0.10189999999999999</v>
      </c>
      <c r="F30" s="13">
        <f t="shared" si="5"/>
        <v>7.2099999999999997E-2</v>
      </c>
      <c r="G30" s="13">
        <f t="shared" si="5"/>
        <v>7.0599999999999996E-2</v>
      </c>
      <c r="H30" s="13">
        <f t="shared" si="5"/>
        <v>7.1399999999999991E-2</v>
      </c>
      <c r="I30" s="13">
        <f t="shared" si="5"/>
        <v>4.53E-2</v>
      </c>
      <c r="J30" s="13">
        <f t="shared" si="5"/>
        <v>5.1400000000000001E-2</v>
      </c>
      <c r="K30" s="13">
        <f t="shared" si="5"/>
        <v>4.4999999999999998E-2</v>
      </c>
      <c r="L30" s="13">
        <f t="shared" si="5"/>
        <v>4.3799999999999999E-2</v>
      </c>
      <c r="M30" s="13">
        <f t="shared" si="5"/>
        <v>4.4499999999999998E-2</v>
      </c>
      <c r="N30" s="13">
        <f t="shared" si="5"/>
        <v>4.4399999999999995E-2</v>
      </c>
    </row>
    <row r="31" spans="1:14" ht="11.25" customHeight="1">
      <c r="B31" s="7">
        <f t="shared" si="4"/>
        <v>0.5</v>
      </c>
      <c r="C31" s="13">
        <f t="shared" ref="C31:N31" si="6">C7-C19</f>
        <v>7.7499999999999999E-2</v>
      </c>
      <c r="D31" s="13">
        <f t="shared" si="6"/>
        <v>8.2299999999999998E-2</v>
      </c>
      <c r="E31" s="13">
        <f t="shared" si="6"/>
        <v>7.0999999999999994E-2</v>
      </c>
      <c r="F31" s="13">
        <f t="shared" si="6"/>
        <v>7.0099999999999996E-2</v>
      </c>
      <c r="G31" s="13">
        <f t="shared" si="6"/>
        <v>6.3099999999999989E-2</v>
      </c>
      <c r="H31" s="13">
        <f t="shared" si="6"/>
        <v>5.3999999999999999E-2</v>
      </c>
      <c r="I31" s="13">
        <f t="shared" si="6"/>
        <v>6.3399999999999998E-2</v>
      </c>
      <c r="J31" s="13">
        <f t="shared" si="6"/>
        <v>4.3300000000000005E-2</v>
      </c>
      <c r="K31" s="13">
        <f t="shared" si="6"/>
        <v>4.5900000000000003E-2</v>
      </c>
      <c r="L31" s="13">
        <f t="shared" si="6"/>
        <v>4.4600000000000001E-2</v>
      </c>
      <c r="M31" s="13">
        <f t="shared" si="6"/>
        <v>4.9000000000000002E-2</v>
      </c>
      <c r="N31" s="13">
        <f t="shared" si="6"/>
        <v>4.3099999999999999E-2</v>
      </c>
    </row>
    <row r="32" spans="1:14" ht="11.25" customHeight="1">
      <c r="B32" s="7">
        <f t="shared" si="4"/>
        <v>0.25</v>
      </c>
      <c r="C32" s="13">
        <f t="shared" ref="C32:N32" si="7">C8-C20</f>
        <v>6.1499999999999992E-2</v>
      </c>
      <c r="D32" s="13">
        <f t="shared" si="7"/>
        <v>6.6600000000000006E-2</v>
      </c>
      <c r="E32" s="13">
        <f t="shared" si="7"/>
        <v>6.3299999999999995E-2</v>
      </c>
      <c r="F32" s="13">
        <f t="shared" si="7"/>
        <v>4.6800000000000008E-2</v>
      </c>
      <c r="G32" s="13">
        <f t="shared" si="7"/>
        <v>6.2100000000000002E-2</v>
      </c>
      <c r="H32" s="13">
        <f t="shared" si="7"/>
        <v>4.9300000000000004E-2</v>
      </c>
      <c r="I32" s="13">
        <f t="shared" si="7"/>
        <v>4.6799999999999994E-2</v>
      </c>
      <c r="J32" s="13">
        <f t="shared" si="7"/>
        <v>4.2099999999999999E-2</v>
      </c>
      <c r="K32" s="13">
        <f t="shared" si="7"/>
        <v>4.07E-2</v>
      </c>
      <c r="L32" s="13">
        <f t="shared" si="7"/>
        <v>4.4800000000000006E-2</v>
      </c>
      <c r="M32" s="13">
        <f t="shared" si="7"/>
        <v>4.3000000000000003E-2</v>
      </c>
      <c r="N32" s="13">
        <f t="shared" si="7"/>
        <v>4.0499999999999994E-2</v>
      </c>
    </row>
    <row r="33" spans="2:14" ht="11.25" customHeight="1">
      <c r="B33" s="7">
        <f t="shared" si="4"/>
        <v>0.125</v>
      </c>
      <c r="C33" s="13">
        <f t="shared" ref="C33:N33" si="8">C9-C21</f>
        <v>6.1900000000000004E-2</v>
      </c>
      <c r="D33" s="13">
        <f t="shared" si="8"/>
        <v>6.0200000000000004E-2</v>
      </c>
      <c r="E33" s="13">
        <f t="shared" si="8"/>
        <v>5.1600000000000007E-2</v>
      </c>
      <c r="F33" s="13">
        <f t="shared" si="8"/>
        <v>4.0899999999999999E-2</v>
      </c>
      <c r="G33" s="13">
        <f t="shared" si="8"/>
        <v>4.7200000000000006E-2</v>
      </c>
      <c r="H33" s="13">
        <f t="shared" si="8"/>
        <v>5.67E-2</v>
      </c>
      <c r="I33" s="13">
        <f t="shared" si="8"/>
        <v>4.9099999999999998E-2</v>
      </c>
      <c r="J33" s="13">
        <f t="shared" si="8"/>
        <v>4.0599999999999997E-2</v>
      </c>
      <c r="K33" s="13">
        <f t="shared" si="8"/>
        <v>4.2999999999999997E-2</v>
      </c>
      <c r="L33" s="13">
        <f t="shared" si="8"/>
        <v>4.2599999999999992E-2</v>
      </c>
      <c r="M33" s="13">
        <f t="shared" si="8"/>
        <v>3.9200000000000006E-2</v>
      </c>
      <c r="N33" s="13">
        <f t="shared" si="8"/>
        <v>5.2900000000000003E-2</v>
      </c>
    </row>
    <row r="34" spans="2:14" ht="11.25" customHeight="1">
      <c r="B34" s="7">
        <f t="shared" si="4"/>
        <v>6.25E-2</v>
      </c>
      <c r="C34" s="13">
        <f t="shared" ref="C34:N34" si="9">C10-C22</f>
        <v>5.1000000000000004E-2</v>
      </c>
      <c r="D34" s="13">
        <f t="shared" si="9"/>
        <v>5.6000000000000001E-2</v>
      </c>
      <c r="E34" s="13">
        <f t="shared" si="9"/>
        <v>5.2599999999999994E-2</v>
      </c>
      <c r="F34" s="13">
        <f t="shared" si="9"/>
        <v>4.1299999999999996E-2</v>
      </c>
      <c r="G34" s="13">
        <f t="shared" si="9"/>
        <v>4.5499999999999992E-2</v>
      </c>
      <c r="H34" s="13">
        <f t="shared" si="9"/>
        <v>5.04E-2</v>
      </c>
      <c r="I34" s="13">
        <f t="shared" si="9"/>
        <v>4.0899999999999999E-2</v>
      </c>
      <c r="J34" s="13">
        <f t="shared" si="9"/>
        <v>3.9600000000000003E-2</v>
      </c>
      <c r="K34" s="13">
        <f t="shared" si="9"/>
        <v>4.19E-2</v>
      </c>
      <c r="L34" s="13">
        <f t="shared" si="9"/>
        <v>4.02E-2</v>
      </c>
      <c r="M34" s="13">
        <f t="shared" si="9"/>
        <v>4.4000000000000004E-2</v>
      </c>
      <c r="N34" s="13">
        <f t="shared" si="9"/>
        <v>7.6500000000000012E-2</v>
      </c>
    </row>
    <row r="35" spans="2:14" ht="11.25" customHeight="1">
      <c r="B35" s="8" t="s">
        <v>18</v>
      </c>
      <c r="C35" s="13">
        <f>C11-C23</f>
        <v>2.47E-2</v>
      </c>
      <c r="D35" s="13">
        <f>D11-D23</f>
        <v>1.7099999999999997E-2</v>
      </c>
      <c r="E35" s="13">
        <f>E11-E23</f>
        <v>2.9399999999999996E-2</v>
      </c>
      <c r="F35" s="61"/>
      <c r="G35" s="62"/>
      <c r="H35" s="62"/>
      <c r="I35" s="62"/>
      <c r="J35" s="62"/>
      <c r="K35" s="62"/>
      <c r="L35" s="62"/>
      <c r="M35" s="62"/>
      <c r="N35" s="63"/>
    </row>
    <row r="36" spans="2:14" ht="11.25" customHeight="1">
      <c r="B36" s="9"/>
    </row>
    <row r="37" spans="2:14" ht="11.25" customHeight="1">
      <c r="B37" s="9"/>
    </row>
    <row r="38" spans="2:14" ht="11.25" customHeight="1"/>
    <row r="39" spans="2:14" ht="11.25" customHeight="1">
      <c r="B39" s="7" t="s">
        <v>20</v>
      </c>
      <c r="C39" s="13" t="s">
        <v>21</v>
      </c>
      <c r="D39" s="13" t="s">
        <v>22</v>
      </c>
      <c r="E39" s="13" t="s">
        <v>23</v>
      </c>
      <c r="F39" s="13" t="s">
        <v>24</v>
      </c>
      <c r="H39" s="13" t="s">
        <v>25</v>
      </c>
      <c r="I39" s="13" t="s">
        <v>21</v>
      </c>
      <c r="J39" s="13" t="s">
        <v>22</v>
      </c>
      <c r="K39" s="13" t="s">
        <v>23</v>
      </c>
      <c r="L39" s="13" t="s">
        <v>24</v>
      </c>
    </row>
    <row r="40" spans="2:14" ht="11.25" customHeight="1">
      <c r="B40" s="7">
        <v>4</v>
      </c>
      <c r="C40" s="14">
        <f t="shared" ref="C40:C46" si="10">AVERAGE(C28:E28)-AVERAGE($C$35:$E$35)</f>
        <v>0.30890000000000001</v>
      </c>
      <c r="D40" s="14">
        <f t="shared" ref="D40:D46" si="11">AVERAGE(F28:H28)-AVERAGE($C$35:$E$35)</f>
        <v>0.24173333333333336</v>
      </c>
      <c r="E40" s="14">
        <f t="shared" ref="E40:E46" si="12">AVERAGE(I28:K28)-AVERAGE($C$35:$E$35)</f>
        <v>2.9166666666666674E-2</v>
      </c>
      <c r="F40" s="14">
        <f t="shared" ref="F40:F46" si="13">AVERAGE(L28:N28)-AVERAGE($C$35:$E$35)</f>
        <v>3.3933333333333336E-2</v>
      </c>
      <c r="H40" s="13">
        <v>4</v>
      </c>
      <c r="I40" s="14">
        <f t="shared" ref="I40:I46" si="14">STDEV(C28:E28)/SQRT(3)</f>
        <v>4.2756416022757407E-3</v>
      </c>
      <c r="J40" s="14">
        <f t="shared" ref="J40:J46" si="15">STDEV(F28:H28)/SQRT(3)</f>
        <v>2.5671536334582211E-2</v>
      </c>
      <c r="K40" s="14">
        <f t="shared" ref="K40:K46" si="16">STDEV(I28:K28)/SQRT(3)</f>
        <v>1.9999999999999882E-4</v>
      </c>
      <c r="L40" s="14">
        <f t="shared" ref="L40:L46" si="17">STDEV(L28:N28)/SQRT(3)</f>
        <v>3.7825623296619724E-3</v>
      </c>
      <c r="M40" s="15"/>
    </row>
    <row r="41" spans="2:14" ht="11.25" customHeight="1">
      <c r="B41" s="7">
        <f>B40/2</f>
        <v>2</v>
      </c>
      <c r="C41" s="14">
        <f t="shared" si="10"/>
        <v>0.17243333333333336</v>
      </c>
      <c r="D41" s="14">
        <f t="shared" si="11"/>
        <v>0.11046666666666669</v>
      </c>
      <c r="E41" s="14">
        <f t="shared" si="12"/>
        <v>2.3166666666666669E-2</v>
      </c>
      <c r="F41" s="14">
        <f t="shared" si="13"/>
        <v>2.5899999999999999E-2</v>
      </c>
      <c r="G41" s="15"/>
      <c r="H41" s="13">
        <f t="shared" ref="H41:H46" si="18">H40/2</f>
        <v>2</v>
      </c>
      <c r="I41" s="14">
        <f t="shared" si="14"/>
        <v>1.0190900080191375E-2</v>
      </c>
      <c r="J41" s="14">
        <f t="shared" si="15"/>
        <v>2.1633307652784046E-3</v>
      </c>
      <c r="K41" s="14">
        <f t="shared" si="16"/>
        <v>5.6862407030773391E-4</v>
      </c>
      <c r="L41" s="14">
        <f t="shared" si="17"/>
        <v>2.6666666666666505E-4</v>
      </c>
      <c r="M41" s="15"/>
    </row>
    <row r="42" spans="2:14" ht="11.25" customHeight="1">
      <c r="B42" s="7">
        <f t="shared" ref="B42:B46" si="19">B41/2</f>
        <v>1</v>
      </c>
      <c r="C42" s="14">
        <f t="shared" si="10"/>
        <v>8.6599999999999996E-2</v>
      </c>
      <c r="D42" s="14">
        <f t="shared" si="11"/>
        <v>4.7633333333333333E-2</v>
      </c>
      <c r="E42" s="14">
        <f t="shared" si="12"/>
        <v>2.35E-2</v>
      </c>
      <c r="F42" s="14">
        <f t="shared" si="13"/>
        <v>2.0499999999999997E-2</v>
      </c>
      <c r="G42" s="15"/>
      <c r="H42" s="13">
        <f t="shared" si="18"/>
        <v>1</v>
      </c>
      <c r="I42" s="14">
        <f t="shared" si="14"/>
        <v>7.4081786635522822E-3</v>
      </c>
      <c r="J42" s="14">
        <f t="shared" si="15"/>
        <v>4.3333333333333375E-4</v>
      </c>
      <c r="K42" s="14">
        <f t="shared" si="16"/>
        <v>2.0851325564044559E-3</v>
      </c>
      <c r="L42" s="14">
        <f t="shared" si="17"/>
        <v>2.185812841433994E-4</v>
      </c>
      <c r="M42" s="15"/>
    </row>
    <row r="43" spans="2:14" ht="11.25" customHeight="1">
      <c r="B43" s="7">
        <f t="shared" si="19"/>
        <v>0.5</v>
      </c>
      <c r="C43" s="14">
        <f t="shared" si="10"/>
        <v>5.3200000000000011E-2</v>
      </c>
      <c r="D43" s="14">
        <f t="shared" si="11"/>
        <v>3.8666666666666662E-2</v>
      </c>
      <c r="E43" s="14">
        <f t="shared" si="12"/>
        <v>2.7133333333333343E-2</v>
      </c>
      <c r="F43" s="14">
        <f t="shared" si="13"/>
        <v>2.1833333333333337E-2</v>
      </c>
      <c r="H43" s="13">
        <f t="shared" si="18"/>
        <v>0.5</v>
      </c>
      <c r="I43" s="14">
        <f t="shared" si="14"/>
        <v>3.2743107841362771E-3</v>
      </c>
      <c r="J43" s="14">
        <f t="shared" si="15"/>
        <v>4.6608296829355684E-3</v>
      </c>
      <c r="K43" s="14">
        <f t="shared" si="16"/>
        <v>6.3114534335955074E-3</v>
      </c>
      <c r="L43" s="14">
        <f t="shared" si="17"/>
        <v>1.7704362299852676E-3</v>
      </c>
    </row>
    <row r="44" spans="2:14" ht="11.25" customHeight="1">
      <c r="B44" s="7">
        <f t="shared" si="19"/>
        <v>0.25</v>
      </c>
      <c r="C44" s="14">
        <f t="shared" si="10"/>
        <v>4.0066666666666667E-2</v>
      </c>
      <c r="D44" s="14">
        <f t="shared" si="11"/>
        <v>2.9000000000000005E-2</v>
      </c>
      <c r="E44" s="14">
        <f t="shared" si="12"/>
        <v>1.9466666666666667E-2</v>
      </c>
      <c r="F44" s="14">
        <f t="shared" si="13"/>
        <v>1.9033333333333347E-2</v>
      </c>
      <c r="H44" s="13">
        <f t="shared" si="18"/>
        <v>0.25</v>
      </c>
      <c r="I44" s="14">
        <f t="shared" si="14"/>
        <v>1.4933184523068122E-3</v>
      </c>
      <c r="J44" s="14">
        <f t="shared" si="15"/>
        <v>4.7386120799707138E-3</v>
      </c>
      <c r="K44" s="14">
        <f t="shared" si="16"/>
        <v>1.8448125469362267E-3</v>
      </c>
      <c r="L44" s="14">
        <f t="shared" si="17"/>
        <v>1.2467736139510066E-3</v>
      </c>
    </row>
    <row r="45" spans="2:14" ht="11.25" customHeight="1">
      <c r="B45" s="7">
        <f t="shared" si="19"/>
        <v>0.125</v>
      </c>
      <c r="C45" s="14">
        <f t="shared" si="10"/>
        <v>3.4166666666666679E-2</v>
      </c>
      <c r="D45" s="14">
        <f t="shared" si="11"/>
        <v>2.4533333333333344E-2</v>
      </c>
      <c r="E45" s="14">
        <f t="shared" si="12"/>
        <v>2.0499999999999997E-2</v>
      </c>
      <c r="F45" s="14">
        <f t="shared" si="13"/>
        <v>2.1166666666666667E-2</v>
      </c>
      <c r="H45" s="13">
        <f t="shared" si="18"/>
        <v>0.125</v>
      </c>
      <c r="I45" s="14">
        <f t="shared" si="14"/>
        <v>3.1879983270593679E-3</v>
      </c>
      <c r="J45" s="14">
        <f t="shared" si="15"/>
        <v>4.5921430484881006E-3</v>
      </c>
      <c r="K45" s="14">
        <f t="shared" si="16"/>
        <v>2.5300417212194577E-3</v>
      </c>
      <c r="L45" s="14">
        <f t="shared" si="17"/>
        <v>4.1186567389542962E-3</v>
      </c>
    </row>
    <row r="46" spans="2:14" ht="11.25" customHeight="1">
      <c r="B46" s="7">
        <f t="shared" si="19"/>
        <v>6.25E-2</v>
      </c>
      <c r="C46" s="14">
        <f t="shared" si="10"/>
        <v>2.9466666666666676E-2</v>
      </c>
      <c r="D46" s="14">
        <f t="shared" si="11"/>
        <v>2.1999999999999999E-2</v>
      </c>
      <c r="E46" s="14">
        <f t="shared" si="12"/>
        <v>1.7066666666666674E-2</v>
      </c>
      <c r="F46" s="14">
        <f t="shared" si="13"/>
        <v>2.9833333333333344E-2</v>
      </c>
      <c r="H46" s="13">
        <f t="shared" si="18"/>
        <v>6.25E-2</v>
      </c>
      <c r="I46" s="14">
        <f t="shared" si="14"/>
        <v>1.4742229591663987E-3</v>
      </c>
      <c r="J46" s="14">
        <f t="shared" si="15"/>
        <v>2.6295331229030851E-3</v>
      </c>
      <c r="K46" s="14">
        <f t="shared" si="16"/>
        <v>6.6583281184793826E-4</v>
      </c>
      <c r="L46" s="14">
        <f t="shared" si="17"/>
        <v>1.1519018090869474E-2</v>
      </c>
    </row>
    <row r="47" spans="2:14" ht="11.25" customHeight="1"/>
    <row r="48" spans="2:14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6">
    <mergeCell ref="F35:N35"/>
    <mergeCell ref="F23:N23"/>
    <mergeCell ref="P2:R4"/>
    <mergeCell ref="C14:E14"/>
    <mergeCell ref="F14:H14"/>
    <mergeCell ref="I14:K14"/>
    <mergeCell ref="L14:N14"/>
    <mergeCell ref="C26:E26"/>
    <mergeCell ref="F26:H26"/>
    <mergeCell ref="I26:K26"/>
    <mergeCell ref="L26:N26"/>
    <mergeCell ref="C2:E2"/>
    <mergeCell ref="F2:H2"/>
    <mergeCell ref="I2:K2"/>
    <mergeCell ref="L2:N2"/>
    <mergeCell ref="F11:N11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398F-2C86-CE4E-A0CC-8DB196369E9E}">
  <sheetPr>
    <tabColor theme="9" tint="-0.499984740745262"/>
    <pageSetUpPr fitToPage="1"/>
  </sheetPr>
  <dimension ref="A1:R846"/>
  <sheetViews>
    <sheetView zoomScaleNormal="100" workbookViewId="0">
      <selection activeCell="G24" sqref="G24"/>
    </sheetView>
  </sheetViews>
  <sheetFormatPr baseColWidth="10" defaultColWidth="12.1640625" defaultRowHeight="15" customHeight="1"/>
  <cols>
    <col min="1" max="1" width="8.6640625" style="17" customWidth="1"/>
    <col min="2" max="2" width="10.6640625" style="1" customWidth="1"/>
    <col min="3" max="15" width="7.33203125" style="1" customWidth="1"/>
    <col min="16" max="16384" width="12.1640625" style="1"/>
  </cols>
  <sheetData>
    <row r="1" spans="1:18" ht="11.2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8" ht="11.25" customHeight="1">
      <c r="A2" s="17" t="s">
        <v>15</v>
      </c>
      <c r="B2" s="1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5" t="s">
        <v>31</v>
      </c>
      <c r="Q2" s="55"/>
      <c r="R2" s="55"/>
    </row>
    <row r="3" spans="1:18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55"/>
      <c r="Q3" s="55"/>
      <c r="R3" s="55"/>
    </row>
    <row r="4" spans="1:18" ht="11.25" customHeight="1">
      <c r="B4" s="7">
        <v>4</v>
      </c>
      <c r="C4" s="4">
        <v>0.437</v>
      </c>
      <c r="D4" s="4">
        <v>0.57169999999999999</v>
      </c>
      <c r="E4" s="4">
        <v>0.45789999999999997</v>
      </c>
      <c r="F4" s="4">
        <v>0.2445</v>
      </c>
      <c r="G4" s="4">
        <v>0.24</v>
      </c>
      <c r="H4" s="4">
        <v>0.23369999999999999</v>
      </c>
      <c r="I4" s="4">
        <v>0.1148</v>
      </c>
      <c r="J4" s="4">
        <v>0.11119999999999999</v>
      </c>
      <c r="K4" s="4">
        <v>0.11310000000000001</v>
      </c>
      <c r="L4" s="4">
        <v>0.1036</v>
      </c>
      <c r="M4" s="4">
        <v>0.1</v>
      </c>
      <c r="N4" s="4">
        <v>0.1051</v>
      </c>
      <c r="P4" s="55"/>
      <c r="Q4" s="55"/>
      <c r="R4" s="55"/>
    </row>
    <row r="5" spans="1:18" ht="11.25" customHeight="1">
      <c r="B5" s="7">
        <f>B4/2</f>
        <v>2</v>
      </c>
      <c r="C5" s="4">
        <v>0.24129999999999999</v>
      </c>
      <c r="D5" s="4">
        <v>0.24640000000000001</v>
      </c>
      <c r="E5" s="4">
        <v>0.2278</v>
      </c>
      <c r="F5" s="4">
        <v>0.13619999999999999</v>
      </c>
      <c r="G5" s="4">
        <v>0.13850000000000001</v>
      </c>
      <c r="H5" s="4">
        <v>0.13800000000000001</v>
      </c>
      <c r="I5" s="4">
        <v>0.1065</v>
      </c>
      <c r="J5" s="4">
        <v>0.108</v>
      </c>
      <c r="K5" s="4">
        <v>0.1124</v>
      </c>
      <c r="L5" s="4">
        <v>0.1051</v>
      </c>
      <c r="M5" s="4">
        <v>0.1019</v>
      </c>
      <c r="N5" s="4">
        <v>0.1019</v>
      </c>
    </row>
    <row r="6" spans="1:18" ht="11.25" customHeight="1">
      <c r="B6" s="7">
        <f t="shared" ref="B6:B10" si="0">B5/2</f>
        <v>1</v>
      </c>
      <c r="C6" s="4">
        <v>0.1673</v>
      </c>
      <c r="D6" s="4">
        <v>0.15939999999999999</v>
      </c>
      <c r="E6" s="4">
        <v>0.14910000000000001</v>
      </c>
      <c r="F6" s="4">
        <v>9.9199999999999997E-2</v>
      </c>
      <c r="G6" s="4">
        <v>9.74E-2</v>
      </c>
      <c r="H6" s="4">
        <v>9.6500000000000002E-2</v>
      </c>
      <c r="I6" s="4">
        <v>0.1062</v>
      </c>
      <c r="J6" s="4">
        <v>0.1183</v>
      </c>
      <c r="K6" s="4">
        <v>0.1082</v>
      </c>
      <c r="L6" s="4">
        <v>9.6500000000000002E-2</v>
      </c>
      <c r="M6" s="4">
        <v>9.7100000000000006E-2</v>
      </c>
      <c r="N6" s="4">
        <v>9.7500000000000003E-2</v>
      </c>
    </row>
    <row r="7" spans="1:18" ht="11.25" customHeight="1">
      <c r="B7" s="7">
        <f t="shared" si="0"/>
        <v>0.5</v>
      </c>
      <c r="C7" s="4">
        <v>0.1215</v>
      </c>
      <c r="D7" s="4">
        <v>0.1321</v>
      </c>
      <c r="E7" s="4">
        <v>0.127</v>
      </c>
      <c r="F7" s="4">
        <v>8.6400000000000005E-2</v>
      </c>
      <c r="G7" s="4">
        <v>9.8400000000000001E-2</v>
      </c>
      <c r="H7" s="4">
        <v>0.10680000000000001</v>
      </c>
      <c r="I7" s="4">
        <v>0.1101</v>
      </c>
      <c r="J7" s="4">
        <v>0.1091</v>
      </c>
      <c r="K7" s="4">
        <v>0.108</v>
      </c>
      <c r="L7" s="4">
        <v>0.1004</v>
      </c>
      <c r="M7" s="4">
        <v>0.1007</v>
      </c>
      <c r="N7" s="4">
        <v>9.8699999999999996E-2</v>
      </c>
    </row>
    <row r="8" spans="1:18" ht="11.25" customHeight="1">
      <c r="B8" s="7">
        <f t="shared" si="0"/>
        <v>0.25</v>
      </c>
      <c r="C8" s="4">
        <v>0.1145</v>
      </c>
      <c r="D8" s="4">
        <v>0.1118</v>
      </c>
      <c r="E8" s="4">
        <v>0.1166</v>
      </c>
      <c r="F8" s="4">
        <v>9.3899999999999997E-2</v>
      </c>
      <c r="G8" s="4">
        <v>0.08</v>
      </c>
      <c r="H8" s="4">
        <v>7.6899999999999996E-2</v>
      </c>
      <c r="I8" s="4">
        <v>0.1089</v>
      </c>
      <c r="J8" s="4">
        <v>0.1065</v>
      </c>
      <c r="K8" s="4">
        <v>0.1265</v>
      </c>
      <c r="L8" s="4">
        <v>0.1004</v>
      </c>
      <c r="M8" s="4">
        <v>9.9599999999999994E-2</v>
      </c>
      <c r="N8" s="4">
        <v>0.1042</v>
      </c>
    </row>
    <row r="9" spans="1:18" ht="11.25" customHeight="1">
      <c r="B9" s="7">
        <f t="shared" si="0"/>
        <v>0.125</v>
      </c>
      <c r="C9" s="4">
        <v>0.1134</v>
      </c>
      <c r="D9" s="4">
        <v>0.1134</v>
      </c>
      <c r="E9" s="4">
        <v>0.11609999999999999</v>
      </c>
      <c r="F9" s="4">
        <v>7.7600000000000002E-2</v>
      </c>
      <c r="G9" s="4">
        <v>0.1066</v>
      </c>
      <c r="H9" s="4">
        <v>7.4700000000000003E-2</v>
      </c>
      <c r="I9" s="4">
        <v>0.1017</v>
      </c>
      <c r="J9" s="4">
        <v>0.1016</v>
      </c>
      <c r="K9" s="4">
        <v>0.106</v>
      </c>
      <c r="L9" s="4">
        <v>9.9299999999999999E-2</v>
      </c>
      <c r="M9" s="4">
        <v>9.7299999999999998E-2</v>
      </c>
      <c r="N9" s="4">
        <v>9.6600000000000005E-2</v>
      </c>
    </row>
    <row r="10" spans="1:18" ht="11.25" customHeight="1">
      <c r="B10" s="7">
        <f t="shared" si="0"/>
        <v>6.25E-2</v>
      </c>
      <c r="C10" s="4">
        <v>0.1052</v>
      </c>
      <c r="D10" s="4">
        <v>0.1135</v>
      </c>
      <c r="E10" s="4">
        <v>0.1333</v>
      </c>
      <c r="F10" s="4">
        <v>7.7799999999999994E-2</v>
      </c>
      <c r="G10" s="4">
        <v>7.7399999999999997E-2</v>
      </c>
      <c r="H10" s="4">
        <v>7.8700000000000006E-2</v>
      </c>
      <c r="I10" s="4">
        <v>0.1024</v>
      </c>
      <c r="J10" s="4">
        <v>0.14149999999999999</v>
      </c>
      <c r="K10" s="4">
        <v>0.1081</v>
      </c>
      <c r="L10" s="4">
        <v>9.98E-2</v>
      </c>
      <c r="M10" s="4">
        <v>9.9000000000000005E-2</v>
      </c>
      <c r="N10" s="4">
        <v>0.10050000000000001</v>
      </c>
    </row>
    <row r="11" spans="1:18" ht="11.25" customHeight="1">
      <c r="B11" s="8" t="s">
        <v>18</v>
      </c>
      <c r="C11" s="4">
        <v>5.9799999999999999E-2</v>
      </c>
      <c r="D11" s="4">
        <v>6.1600000000000002E-2</v>
      </c>
      <c r="E11" s="4">
        <v>5.2299999999999999E-2</v>
      </c>
      <c r="F11" s="61"/>
      <c r="G11" s="62"/>
      <c r="H11" s="62"/>
      <c r="I11" s="62"/>
      <c r="J11" s="62"/>
      <c r="K11" s="62"/>
      <c r="L11" s="62"/>
      <c r="M11" s="62"/>
      <c r="N11" s="63"/>
    </row>
    <row r="12" spans="1:18" ht="11.25" customHeight="1"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8" ht="11.2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8" ht="11.25" customHeight="1">
      <c r="A14" s="17" t="s">
        <v>16</v>
      </c>
      <c r="B14" s="18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ht="11.25" customHeight="1">
      <c r="B16" s="7">
        <v>4</v>
      </c>
      <c r="C16" s="4">
        <v>4.0099999999999997E-2</v>
      </c>
      <c r="D16" s="4">
        <v>3.9399999999999998E-2</v>
      </c>
      <c r="E16" s="4">
        <v>4.0099999999999997E-2</v>
      </c>
      <c r="F16" s="4">
        <v>3.8800000000000001E-2</v>
      </c>
      <c r="G16" s="4">
        <v>3.9100000000000003E-2</v>
      </c>
      <c r="H16" s="4">
        <v>3.9300000000000002E-2</v>
      </c>
      <c r="I16" s="4">
        <v>4.2999999999999997E-2</v>
      </c>
      <c r="J16" s="4">
        <v>3.9300000000000002E-2</v>
      </c>
      <c r="K16" s="4">
        <v>0.04</v>
      </c>
      <c r="L16" s="4">
        <v>0.04</v>
      </c>
      <c r="M16" s="4">
        <v>3.9199999999999999E-2</v>
      </c>
      <c r="N16" s="4">
        <v>4.3200000000000002E-2</v>
      </c>
    </row>
    <row r="17" spans="1:14" ht="11.25" customHeight="1">
      <c r="B17" s="7">
        <f>B16/2</f>
        <v>2</v>
      </c>
      <c r="C17" s="4">
        <v>3.85E-2</v>
      </c>
      <c r="D17" s="4">
        <v>0.04</v>
      </c>
      <c r="E17" s="4">
        <v>3.9199999999999999E-2</v>
      </c>
      <c r="F17" s="4">
        <v>3.9899999999999998E-2</v>
      </c>
      <c r="G17" s="4">
        <v>4.0500000000000001E-2</v>
      </c>
      <c r="H17" s="4">
        <v>4.19E-2</v>
      </c>
      <c r="I17" s="4">
        <v>4.2000000000000003E-2</v>
      </c>
      <c r="J17" s="4">
        <v>3.9300000000000002E-2</v>
      </c>
      <c r="K17" s="4">
        <v>4.0899999999999999E-2</v>
      </c>
      <c r="L17" s="4">
        <v>4.0500000000000001E-2</v>
      </c>
      <c r="M17" s="4">
        <v>4.02E-2</v>
      </c>
      <c r="N17" s="4">
        <v>4.1399999999999999E-2</v>
      </c>
    </row>
    <row r="18" spans="1:14" ht="11.25" customHeight="1">
      <c r="B18" s="7">
        <f t="shared" ref="B18:B22" si="1">B17/2</f>
        <v>1</v>
      </c>
      <c r="C18" s="4">
        <v>4.0800000000000003E-2</v>
      </c>
      <c r="D18" s="4">
        <v>4.1099999999999998E-2</v>
      </c>
      <c r="E18" s="4">
        <v>4.0300000000000002E-2</v>
      </c>
      <c r="F18" s="4">
        <v>4.0099999999999997E-2</v>
      </c>
      <c r="G18" s="4">
        <v>4.1099999999999998E-2</v>
      </c>
      <c r="H18" s="4">
        <v>4.0099999999999997E-2</v>
      </c>
      <c r="I18" s="4">
        <v>4.1599999999999998E-2</v>
      </c>
      <c r="J18" s="4">
        <v>4.4699999999999997E-2</v>
      </c>
      <c r="K18" s="4">
        <v>3.9800000000000002E-2</v>
      </c>
      <c r="L18" s="4">
        <v>4.0899999999999999E-2</v>
      </c>
      <c r="M18" s="4">
        <v>4.2000000000000003E-2</v>
      </c>
      <c r="N18" s="4">
        <v>4.0800000000000003E-2</v>
      </c>
    </row>
    <row r="19" spans="1:14" ht="11.25" customHeight="1">
      <c r="B19" s="7">
        <f t="shared" si="1"/>
        <v>0.5</v>
      </c>
      <c r="C19" s="4">
        <v>3.9E-2</v>
      </c>
      <c r="D19" s="4">
        <v>5.1499999999999997E-2</v>
      </c>
      <c r="E19" s="4">
        <v>4.4999999999999998E-2</v>
      </c>
      <c r="F19" s="4">
        <v>4.3900000000000002E-2</v>
      </c>
      <c r="G19" s="4">
        <v>4.48E-2</v>
      </c>
      <c r="H19" s="4">
        <v>4.4499999999999998E-2</v>
      </c>
      <c r="I19" s="4">
        <v>4.2799999999999998E-2</v>
      </c>
      <c r="J19" s="4">
        <v>4.0099999999999997E-2</v>
      </c>
      <c r="K19" s="4">
        <v>3.9300000000000002E-2</v>
      </c>
      <c r="L19" s="4">
        <v>3.9600000000000003E-2</v>
      </c>
      <c r="M19" s="4">
        <v>3.9699999999999999E-2</v>
      </c>
      <c r="N19" s="4">
        <v>3.7999999999999999E-2</v>
      </c>
    </row>
    <row r="20" spans="1:14" ht="11.25" customHeight="1">
      <c r="B20" s="7">
        <f t="shared" si="1"/>
        <v>0.25</v>
      </c>
      <c r="C20" s="4">
        <v>4.1399999999999999E-2</v>
      </c>
      <c r="D20" s="4">
        <v>3.8699999999999998E-2</v>
      </c>
      <c r="E20" s="4">
        <v>3.95E-2</v>
      </c>
      <c r="F20" s="4">
        <v>4.2799999999999998E-2</v>
      </c>
      <c r="G20" s="4">
        <v>4.0800000000000003E-2</v>
      </c>
      <c r="H20" s="4">
        <v>4.0899999999999999E-2</v>
      </c>
      <c r="I20" s="4">
        <v>4.0599999999999997E-2</v>
      </c>
      <c r="J20" s="4">
        <v>4.1200000000000001E-2</v>
      </c>
      <c r="K20" s="4">
        <v>3.95E-2</v>
      </c>
      <c r="L20" s="4">
        <v>3.9300000000000002E-2</v>
      </c>
      <c r="M20" s="4">
        <v>4.02E-2</v>
      </c>
      <c r="N20" s="4">
        <v>3.9800000000000002E-2</v>
      </c>
    </row>
    <row r="21" spans="1:14" ht="11.25" customHeight="1">
      <c r="B21" s="7">
        <f t="shared" si="1"/>
        <v>0.125</v>
      </c>
      <c r="C21" s="4">
        <v>4.07E-2</v>
      </c>
      <c r="D21" s="4">
        <v>3.9899999999999998E-2</v>
      </c>
      <c r="E21" s="4">
        <v>3.9199999999999999E-2</v>
      </c>
      <c r="F21" s="4">
        <v>4.0099999999999997E-2</v>
      </c>
      <c r="G21" s="4">
        <v>4.0099999999999997E-2</v>
      </c>
      <c r="H21" s="4">
        <v>3.8199999999999998E-2</v>
      </c>
      <c r="I21" s="4">
        <v>3.8800000000000001E-2</v>
      </c>
      <c r="J21" s="4">
        <v>3.9800000000000002E-2</v>
      </c>
      <c r="K21" s="4">
        <v>3.9600000000000003E-2</v>
      </c>
      <c r="L21" s="4">
        <v>4.0599999999999997E-2</v>
      </c>
      <c r="M21" s="4">
        <v>4.1700000000000001E-2</v>
      </c>
      <c r="N21" s="4">
        <v>3.9199999999999999E-2</v>
      </c>
    </row>
    <row r="22" spans="1:14" ht="11.25" customHeight="1">
      <c r="B22" s="7">
        <f t="shared" si="1"/>
        <v>6.25E-2</v>
      </c>
      <c r="C22" s="4">
        <v>3.8699999999999998E-2</v>
      </c>
      <c r="D22" s="4">
        <v>3.85E-2</v>
      </c>
      <c r="E22" s="4">
        <v>3.9300000000000002E-2</v>
      </c>
      <c r="F22" s="4">
        <v>3.9899999999999998E-2</v>
      </c>
      <c r="G22" s="4">
        <v>0.04</v>
      </c>
      <c r="H22" s="4">
        <v>3.9E-2</v>
      </c>
      <c r="I22" s="4">
        <v>3.8600000000000002E-2</v>
      </c>
      <c r="J22" s="4">
        <v>4.36E-2</v>
      </c>
      <c r="K22" s="4">
        <v>4.3099999999999999E-2</v>
      </c>
      <c r="L22" s="4">
        <v>3.9899999999999998E-2</v>
      </c>
      <c r="M22" s="4">
        <v>3.9300000000000002E-2</v>
      </c>
      <c r="N22" s="4">
        <v>3.95E-2</v>
      </c>
    </row>
    <row r="23" spans="1:14" ht="11.25" customHeight="1">
      <c r="B23" s="8" t="s">
        <v>18</v>
      </c>
      <c r="C23" s="4">
        <v>4.1000000000000002E-2</v>
      </c>
      <c r="D23" s="4">
        <v>3.9100000000000003E-2</v>
      </c>
      <c r="E23" s="4">
        <v>3.78E-2</v>
      </c>
      <c r="F23" s="61"/>
      <c r="G23" s="62"/>
      <c r="H23" s="62"/>
      <c r="I23" s="62"/>
      <c r="J23" s="62"/>
      <c r="K23" s="62"/>
      <c r="L23" s="62"/>
      <c r="M23" s="62"/>
      <c r="N23" s="63"/>
    </row>
    <row r="24" spans="1:14" ht="11.25" customHeight="1"/>
    <row r="25" spans="1:14" ht="11.25" customHeight="1"/>
    <row r="26" spans="1:14" ht="11.25" customHeight="1">
      <c r="A26" s="17" t="s">
        <v>27</v>
      </c>
      <c r="B26" s="4"/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ht="11.25" customHeight="1">
      <c r="B28" s="7">
        <v>4</v>
      </c>
      <c r="C28" s="4">
        <f t="shared" ref="C28:N28" si="2">C4-C16</f>
        <v>0.39690000000000003</v>
      </c>
      <c r="D28" s="4">
        <f t="shared" si="2"/>
        <v>0.5323</v>
      </c>
      <c r="E28" s="4">
        <f t="shared" si="2"/>
        <v>0.41779999999999995</v>
      </c>
      <c r="F28" s="4">
        <f t="shared" si="2"/>
        <v>0.20569999999999999</v>
      </c>
      <c r="G28" s="4">
        <f t="shared" si="2"/>
        <v>0.2009</v>
      </c>
      <c r="H28" s="4">
        <f t="shared" si="2"/>
        <v>0.19439999999999999</v>
      </c>
      <c r="I28" s="4">
        <f t="shared" si="2"/>
        <v>7.1800000000000003E-2</v>
      </c>
      <c r="J28" s="4">
        <f t="shared" si="2"/>
        <v>7.1899999999999992E-2</v>
      </c>
      <c r="K28" s="4">
        <f t="shared" si="2"/>
        <v>7.3099999999999998E-2</v>
      </c>
      <c r="L28" s="4">
        <f t="shared" si="2"/>
        <v>6.359999999999999E-2</v>
      </c>
      <c r="M28" s="4">
        <f t="shared" si="2"/>
        <v>6.0800000000000007E-2</v>
      </c>
      <c r="N28" s="4">
        <f t="shared" si="2"/>
        <v>6.1899999999999997E-2</v>
      </c>
    </row>
    <row r="29" spans="1:14" ht="11.25" customHeight="1">
      <c r="B29" s="7">
        <f>B28/2</f>
        <v>2</v>
      </c>
      <c r="C29" s="4">
        <f t="shared" ref="C29:N29" si="3">C5-C17</f>
        <v>0.20279999999999998</v>
      </c>
      <c r="D29" s="4">
        <f t="shared" si="3"/>
        <v>0.2064</v>
      </c>
      <c r="E29" s="4">
        <f t="shared" si="3"/>
        <v>0.18859999999999999</v>
      </c>
      <c r="F29" s="4">
        <f t="shared" si="3"/>
        <v>9.6299999999999997E-2</v>
      </c>
      <c r="G29" s="4">
        <f t="shared" si="3"/>
        <v>9.8000000000000004E-2</v>
      </c>
      <c r="H29" s="4">
        <f t="shared" si="3"/>
        <v>9.6100000000000019E-2</v>
      </c>
      <c r="I29" s="4">
        <f t="shared" si="3"/>
        <v>6.4500000000000002E-2</v>
      </c>
      <c r="J29" s="4">
        <f t="shared" si="3"/>
        <v>6.8699999999999997E-2</v>
      </c>
      <c r="K29" s="4">
        <f t="shared" si="3"/>
        <v>7.1500000000000008E-2</v>
      </c>
      <c r="L29" s="4">
        <f t="shared" si="3"/>
        <v>6.4599999999999991E-2</v>
      </c>
      <c r="M29" s="4">
        <f t="shared" si="3"/>
        <v>6.1700000000000005E-2</v>
      </c>
      <c r="N29" s="4">
        <f t="shared" si="3"/>
        <v>6.0500000000000005E-2</v>
      </c>
    </row>
    <row r="30" spans="1:14" ht="11.25" customHeight="1">
      <c r="B30" s="7">
        <f t="shared" ref="B30:B34" si="4">B29/2</f>
        <v>1</v>
      </c>
      <c r="C30" s="4">
        <f t="shared" ref="C30:N30" si="5">C6-C18</f>
        <v>0.1265</v>
      </c>
      <c r="D30" s="4">
        <f t="shared" si="5"/>
        <v>0.11829999999999999</v>
      </c>
      <c r="E30" s="4">
        <f t="shared" si="5"/>
        <v>0.10880000000000001</v>
      </c>
      <c r="F30" s="4">
        <f t="shared" si="5"/>
        <v>5.91E-2</v>
      </c>
      <c r="G30" s="4">
        <f t="shared" si="5"/>
        <v>5.6300000000000003E-2</v>
      </c>
      <c r="H30" s="4">
        <f t="shared" si="5"/>
        <v>5.6400000000000006E-2</v>
      </c>
      <c r="I30" s="4">
        <f t="shared" si="5"/>
        <v>6.4600000000000005E-2</v>
      </c>
      <c r="J30" s="4">
        <f t="shared" si="5"/>
        <v>7.3599999999999999E-2</v>
      </c>
      <c r="K30" s="4">
        <f t="shared" si="5"/>
        <v>6.8400000000000002E-2</v>
      </c>
      <c r="L30" s="4">
        <f t="shared" si="5"/>
        <v>5.5600000000000004E-2</v>
      </c>
      <c r="M30" s="4">
        <f t="shared" si="5"/>
        <v>5.5100000000000003E-2</v>
      </c>
      <c r="N30" s="4">
        <f t="shared" si="5"/>
        <v>5.67E-2</v>
      </c>
    </row>
    <row r="31" spans="1:14" ht="11.25" customHeight="1">
      <c r="B31" s="7">
        <f t="shared" si="4"/>
        <v>0.5</v>
      </c>
      <c r="C31" s="4">
        <f t="shared" ref="C31:N31" si="6">C7-C19</f>
        <v>8.249999999999999E-2</v>
      </c>
      <c r="D31" s="4">
        <f t="shared" si="6"/>
        <v>8.0600000000000005E-2</v>
      </c>
      <c r="E31" s="4">
        <f t="shared" si="6"/>
        <v>8.2000000000000003E-2</v>
      </c>
      <c r="F31" s="4">
        <f t="shared" si="6"/>
        <v>4.2500000000000003E-2</v>
      </c>
      <c r="G31" s="4">
        <f t="shared" si="6"/>
        <v>5.3600000000000002E-2</v>
      </c>
      <c r="H31" s="4">
        <f t="shared" si="6"/>
        <v>6.2300000000000008E-2</v>
      </c>
      <c r="I31" s="4">
        <f t="shared" si="6"/>
        <v>6.7299999999999999E-2</v>
      </c>
      <c r="J31" s="4">
        <f t="shared" si="6"/>
        <v>6.9000000000000006E-2</v>
      </c>
      <c r="K31" s="4">
        <f t="shared" si="6"/>
        <v>6.8699999999999997E-2</v>
      </c>
      <c r="L31" s="4">
        <f t="shared" si="6"/>
        <v>6.08E-2</v>
      </c>
      <c r="M31" s="4">
        <f t="shared" si="6"/>
        <v>6.0999999999999999E-2</v>
      </c>
      <c r="N31" s="4">
        <f t="shared" si="6"/>
        <v>6.0699999999999997E-2</v>
      </c>
    </row>
    <row r="32" spans="1:14" ht="11.25" customHeight="1">
      <c r="B32" s="7">
        <f t="shared" si="4"/>
        <v>0.25</v>
      </c>
      <c r="C32" s="4">
        <f t="shared" ref="C32:N32" si="7">C8-C20</f>
        <v>7.3099999999999998E-2</v>
      </c>
      <c r="D32" s="4">
        <f t="shared" si="7"/>
        <v>7.3099999999999998E-2</v>
      </c>
      <c r="E32" s="4">
        <f t="shared" si="7"/>
        <v>7.7100000000000002E-2</v>
      </c>
      <c r="F32" s="4">
        <f t="shared" si="7"/>
        <v>5.11E-2</v>
      </c>
      <c r="G32" s="4">
        <f t="shared" si="7"/>
        <v>3.9199999999999999E-2</v>
      </c>
      <c r="H32" s="4">
        <f t="shared" si="7"/>
        <v>3.5999999999999997E-2</v>
      </c>
      <c r="I32" s="4">
        <f t="shared" si="7"/>
        <v>6.83E-2</v>
      </c>
      <c r="J32" s="4">
        <f t="shared" si="7"/>
        <v>6.5299999999999997E-2</v>
      </c>
      <c r="K32" s="4">
        <f t="shared" si="7"/>
        <v>8.6999999999999994E-2</v>
      </c>
      <c r="L32" s="4">
        <f t="shared" si="7"/>
        <v>6.1100000000000002E-2</v>
      </c>
      <c r="M32" s="4">
        <f t="shared" si="7"/>
        <v>5.9399999999999994E-2</v>
      </c>
      <c r="N32" s="4">
        <f t="shared" si="7"/>
        <v>6.4399999999999999E-2</v>
      </c>
    </row>
    <row r="33" spans="2:14" ht="11.25" customHeight="1">
      <c r="B33" s="7">
        <f t="shared" si="4"/>
        <v>0.125</v>
      </c>
      <c r="C33" s="4">
        <f t="shared" ref="C33:N33" si="8">C9-C21</f>
        <v>7.2700000000000001E-2</v>
      </c>
      <c r="D33" s="4">
        <f t="shared" si="8"/>
        <v>7.350000000000001E-2</v>
      </c>
      <c r="E33" s="4">
        <f t="shared" si="8"/>
        <v>7.6899999999999996E-2</v>
      </c>
      <c r="F33" s="4">
        <f t="shared" si="8"/>
        <v>3.7500000000000006E-2</v>
      </c>
      <c r="G33" s="4">
        <f t="shared" si="8"/>
        <v>6.6500000000000004E-2</v>
      </c>
      <c r="H33" s="4">
        <f t="shared" si="8"/>
        <v>3.6500000000000005E-2</v>
      </c>
      <c r="I33" s="4">
        <f t="shared" si="8"/>
        <v>6.2899999999999998E-2</v>
      </c>
      <c r="J33" s="4">
        <f t="shared" si="8"/>
        <v>6.1799999999999994E-2</v>
      </c>
      <c r="K33" s="4">
        <f t="shared" si="8"/>
        <v>6.6399999999999987E-2</v>
      </c>
      <c r="L33" s="4">
        <f t="shared" si="8"/>
        <v>5.8700000000000002E-2</v>
      </c>
      <c r="M33" s="4">
        <f t="shared" si="8"/>
        <v>5.5599999999999997E-2</v>
      </c>
      <c r="N33" s="4">
        <f t="shared" si="8"/>
        <v>5.7400000000000007E-2</v>
      </c>
    </row>
    <row r="34" spans="2:14" ht="11.25" customHeight="1">
      <c r="B34" s="7">
        <f t="shared" si="4"/>
        <v>6.25E-2</v>
      </c>
      <c r="C34" s="4">
        <f t="shared" ref="C34:N34" si="9">C10-C22</f>
        <v>6.6500000000000004E-2</v>
      </c>
      <c r="D34" s="4">
        <f t="shared" si="9"/>
        <v>7.5000000000000011E-2</v>
      </c>
      <c r="E34" s="4">
        <f t="shared" si="9"/>
        <v>9.4E-2</v>
      </c>
      <c r="F34" s="4">
        <f t="shared" si="9"/>
        <v>3.7899999999999996E-2</v>
      </c>
      <c r="G34" s="4">
        <f t="shared" si="9"/>
        <v>3.7399999999999996E-2</v>
      </c>
      <c r="H34" s="4">
        <f t="shared" si="9"/>
        <v>3.9700000000000006E-2</v>
      </c>
      <c r="I34" s="4">
        <f t="shared" si="9"/>
        <v>6.3799999999999996E-2</v>
      </c>
      <c r="J34" s="4">
        <f t="shared" si="9"/>
        <v>9.7899999999999987E-2</v>
      </c>
      <c r="K34" s="4">
        <f t="shared" si="9"/>
        <v>6.5000000000000002E-2</v>
      </c>
      <c r="L34" s="4">
        <f t="shared" si="9"/>
        <v>5.9900000000000002E-2</v>
      </c>
      <c r="M34" s="4">
        <f t="shared" si="9"/>
        <v>5.9700000000000003E-2</v>
      </c>
      <c r="N34" s="4">
        <f t="shared" si="9"/>
        <v>6.1000000000000006E-2</v>
      </c>
    </row>
    <row r="35" spans="2:14" ht="11.25" customHeight="1">
      <c r="B35" s="8" t="s">
        <v>18</v>
      </c>
      <c r="C35" s="4">
        <f>C11-C23</f>
        <v>1.8799999999999997E-2</v>
      </c>
      <c r="D35" s="4">
        <f>D11-D23</f>
        <v>2.2499999999999999E-2</v>
      </c>
      <c r="E35" s="4">
        <f>E11-E23</f>
        <v>1.4499999999999999E-2</v>
      </c>
      <c r="F35" s="61"/>
      <c r="G35" s="62"/>
      <c r="H35" s="62"/>
      <c r="I35" s="62"/>
      <c r="J35" s="62"/>
      <c r="K35" s="62"/>
      <c r="L35" s="62"/>
      <c r="M35" s="62"/>
      <c r="N35" s="63"/>
    </row>
    <row r="36" spans="2:14" ht="11.25" customHeight="1">
      <c r="B36" s="9"/>
    </row>
    <row r="37" spans="2:14" ht="11.25" customHeight="1">
      <c r="B37" s="9"/>
    </row>
    <row r="38" spans="2:14" ht="11.25" customHeight="1"/>
    <row r="39" spans="2:14" ht="11.25" customHeight="1">
      <c r="B39" s="7" t="s">
        <v>20</v>
      </c>
      <c r="C39" s="4" t="s">
        <v>21</v>
      </c>
      <c r="D39" s="4" t="s">
        <v>22</v>
      </c>
      <c r="E39" s="4" t="s">
        <v>23</v>
      </c>
      <c r="F39" s="4" t="s">
        <v>24</v>
      </c>
      <c r="H39" s="4" t="s">
        <v>25</v>
      </c>
      <c r="I39" s="4" t="s">
        <v>21</v>
      </c>
      <c r="J39" s="4" t="s">
        <v>22</v>
      </c>
      <c r="K39" s="4" t="s">
        <v>23</v>
      </c>
      <c r="L39" s="4" t="s">
        <v>24</v>
      </c>
    </row>
    <row r="40" spans="2:14" ht="11.25" customHeight="1">
      <c r="B40" s="7">
        <v>4</v>
      </c>
      <c r="C40" s="12">
        <f t="shared" ref="C40:C46" si="10">AVERAGE(C28:E28)-AVERAGE($C$35:$E$35)</f>
        <v>0.4304</v>
      </c>
      <c r="D40" s="12">
        <f t="shared" ref="D40:D46" si="11">AVERAGE(F28:H28)-AVERAGE($C$35:$E$35)</f>
        <v>0.18173333333333333</v>
      </c>
      <c r="E40" s="12">
        <f t="shared" ref="E40:E46" si="12">AVERAGE(I28:K28)-AVERAGE($C$35:$E$35)</f>
        <v>5.3666666666666661E-2</v>
      </c>
      <c r="F40" s="12">
        <f t="shared" ref="F40:F46" si="13">AVERAGE(L28:N28)-AVERAGE($C$35:$E$35)</f>
        <v>4.3499999999999997E-2</v>
      </c>
      <c r="H40" s="4">
        <v>4</v>
      </c>
      <c r="I40" s="12">
        <f t="shared" ref="I40:I46" si="14">STDEV(C28:E28)/SQRT(3)</f>
        <v>4.2084716148898145E-2</v>
      </c>
      <c r="J40" s="12">
        <f t="shared" ref="J40:J46" si="15">STDEV(F28:H28)/SQRT(3)</f>
        <v>3.2743107841362771E-3</v>
      </c>
      <c r="K40" s="12">
        <f t="shared" ref="K40:K46" si="16">STDEV(I28:K28)/SQRT(3)</f>
        <v>4.176654695380558E-4</v>
      </c>
      <c r="L40" s="12">
        <f t="shared" ref="L40:L46" si="17">STDEV(L28:N28)/SQRT(3)</f>
        <v>8.1445278152470304E-4</v>
      </c>
      <c r="M40" s="2"/>
    </row>
    <row r="41" spans="2:14" ht="11.25" customHeight="1">
      <c r="B41" s="7">
        <f>B40/2</f>
        <v>2</v>
      </c>
      <c r="C41" s="12">
        <f t="shared" si="10"/>
        <v>0.18066666666666667</v>
      </c>
      <c r="D41" s="12">
        <f t="shared" si="11"/>
        <v>7.8199999999999992E-2</v>
      </c>
      <c r="E41" s="12">
        <f t="shared" si="12"/>
        <v>4.9633333333333328E-2</v>
      </c>
      <c r="F41" s="12">
        <f t="shared" si="13"/>
        <v>4.3666666666666666E-2</v>
      </c>
      <c r="G41" s="2"/>
      <c r="H41" s="4">
        <f t="shared" ref="H41:H46" si="18">H40/2</f>
        <v>2</v>
      </c>
      <c r="I41" s="12">
        <f t="shared" si="14"/>
        <v>5.4336400731410679E-3</v>
      </c>
      <c r="J41" s="12">
        <f t="shared" si="15"/>
        <v>6.02771377334169E-4</v>
      </c>
      <c r="K41" s="12">
        <f t="shared" si="16"/>
        <v>2.0341528403189828E-3</v>
      </c>
      <c r="L41" s="12">
        <f t="shared" si="17"/>
        <v>1.217009084235241E-3</v>
      </c>
      <c r="M41" s="2"/>
    </row>
    <row r="42" spans="2:14" ht="11.25" customHeight="1">
      <c r="B42" s="7">
        <f t="shared" ref="B42:B46" si="19">B41/2</f>
        <v>1</v>
      </c>
      <c r="C42" s="12">
        <f t="shared" si="10"/>
        <v>9.926666666666667E-2</v>
      </c>
      <c r="D42" s="12">
        <f t="shared" si="11"/>
        <v>3.8666666666666669E-2</v>
      </c>
      <c r="E42" s="12">
        <f t="shared" si="12"/>
        <v>5.0266666666666675E-2</v>
      </c>
      <c r="F42" s="12">
        <f t="shared" si="13"/>
        <v>3.7199999999999997E-2</v>
      </c>
      <c r="G42" s="2"/>
      <c r="H42" s="4">
        <f t="shared" si="18"/>
        <v>1</v>
      </c>
      <c r="I42" s="12">
        <f t="shared" si="14"/>
        <v>5.1141416136478296E-3</v>
      </c>
      <c r="J42" s="12">
        <f t="shared" si="15"/>
        <v>9.1712109947983888E-4</v>
      </c>
      <c r="K42" s="12">
        <f t="shared" si="16"/>
        <v>2.6085330062018456E-3</v>
      </c>
      <c r="L42" s="12">
        <f t="shared" si="17"/>
        <v>4.7258156262525999E-4</v>
      </c>
      <c r="M42" s="2"/>
    </row>
    <row r="43" spans="2:14" ht="11.25" customHeight="1">
      <c r="B43" s="7">
        <f t="shared" si="19"/>
        <v>0.5</v>
      </c>
      <c r="C43" s="12">
        <f t="shared" si="10"/>
        <v>6.3099999999999989E-2</v>
      </c>
      <c r="D43" s="12">
        <f t="shared" si="11"/>
        <v>3.4200000000000008E-2</v>
      </c>
      <c r="E43" s="12">
        <f t="shared" si="12"/>
        <v>4.9733333333333345E-2</v>
      </c>
      <c r="F43" s="12">
        <f t="shared" si="13"/>
        <v>4.2233333333333331E-2</v>
      </c>
      <c r="H43" s="4">
        <f t="shared" si="18"/>
        <v>0.5</v>
      </c>
      <c r="I43" s="12">
        <f t="shared" si="14"/>
        <v>5.6862407030772904E-4</v>
      </c>
      <c r="J43" s="12">
        <f t="shared" si="15"/>
        <v>5.729746940310732E-3</v>
      </c>
      <c r="K43" s="12">
        <f t="shared" si="16"/>
        <v>5.2387445485005835E-4</v>
      </c>
      <c r="L43" s="12">
        <f t="shared" si="17"/>
        <v>8.8191710368820024E-5</v>
      </c>
    </row>
    <row r="44" spans="2:14" ht="11.25" customHeight="1">
      <c r="B44" s="7">
        <f t="shared" si="19"/>
        <v>0.25</v>
      </c>
      <c r="C44" s="12">
        <f t="shared" si="10"/>
        <v>5.5833333333333339E-2</v>
      </c>
      <c r="D44" s="12">
        <f t="shared" si="11"/>
        <v>2.35E-2</v>
      </c>
      <c r="E44" s="12">
        <f t="shared" si="12"/>
        <v>5.4933333333333327E-2</v>
      </c>
      <c r="F44" s="12">
        <f t="shared" si="13"/>
        <v>4.303333333333334E-2</v>
      </c>
      <c r="H44" s="4">
        <f t="shared" si="18"/>
        <v>0.25</v>
      </c>
      <c r="I44" s="12">
        <f t="shared" si="14"/>
        <v>1.3333333333333348E-3</v>
      </c>
      <c r="J44" s="12">
        <f t="shared" si="15"/>
        <v>4.5938364504337203E-3</v>
      </c>
      <c r="K44" s="12">
        <f t="shared" si="16"/>
        <v>6.7887979626571286E-3</v>
      </c>
      <c r="L44" s="12">
        <f t="shared" si="17"/>
        <v>1.4678025904202674E-3</v>
      </c>
    </row>
    <row r="45" spans="2:14" ht="11.25" customHeight="1">
      <c r="B45" s="7">
        <f t="shared" si="19"/>
        <v>0.125</v>
      </c>
      <c r="C45" s="12">
        <f t="shared" si="10"/>
        <v>5.5766666666666666E-2</v>
      </c>
      <c r="D45" s="12">
        <f t="shared" si="11"/>
        <v>2.8233333333333339E-2</v>
      </c>
      <c r="E45" s="12">
        <f t="shared" si="12"/>
        <v>4.5099999999999994E-2</v>
      </c>
      <c r="F45" s="12">
        <f t="shared" si="13"/>
        <v>3.8633333333333339E-2</v>
      </c>
      <c r="H45" s="4">
        <f t="shared" si="18"/>
        <v>0.125</v>
      </c>
      <c r="I45" s="12">
        <f t="shared" si="14"/>
        <v>1.2875471943885285E-3</v>
      </c>
      <c r="J45" s="12">
        <f t="shared" si="15"/>
        <v>9.8375697089158054E-3</v>
      </c>
      <c r="K45" s="12">
        <f t="shared" si="16"/>
        <v>1.3868429375143122E-3</v>
      </c>
      <c r="L45" s="12">
        <f t="shared" si="17"/>
        <v>8.9876458418085281E-4</v>
      </c>
    </row>
    <row r="46" spans="2:14" ht="11.25" customHeight="1">
      <c r="B46" s="7">
        <f t="shared" si="19"/>
        <v>6.25E-2</v>
      </c>
      <c r="C46" s="12">
        <f t="shared" si="10"/>
        <v>5.9900000000000002E-2</v>
      </c>
      <c r="D46" s="12">
        <f t="shared" si="11"/>
        <v>1.9733333333333332E-2</v>
      </c>
      <c r="E46" s="12">
        <f t="shared" si="12"/>
        <v>5.6966666666666659E-2</v>
      </c>
      <c r="F46" s="12">
        <f t="shared" si="13"/>
        <v>4.1600000000000005E-2</v>
      </c>
      <c r="H46" s="4">
        <f t="shared" si="18"/>
        <v>6.25E-2</v>
      </c>
      <c r="I46" s="12">
        <f t="shared" si="14"/>
        <v>8.129165598838143E-3</v>
      </c>
      <c r="J46" s="12">
        <f t="shared" si="15"/>
        <v>6.984108946585688E-4</v>
      </c>
      <c r="K46" s="12">
        <f t="shared" si="16"/>
        <v>1.1172038508904499E-2</v>
      </c>
      <c r="L46" s="12">
        <f t="shared" si="17"/>
        <v>4.0414518843273904E-4</v>
      </c>
    </row>
    <row r="47" spans="2:14" ht="11.25" customHeight="1"/>
    <row r="48" spans="2:14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spans="2:2" ht="11.25" customHeight="1"/>
    <row r="66" spans="2:2" ht="11.25" customHeight="1"/>
    <row r="67" spans="2:2" ht="11.25" customHeight="1"/>
    <row r="68" spans="2:2" ht="11.25" customHeight="1"/>
    <row r="69" spans="2:2" ht="11.25" customHeight="1"/>
    <row r="70" spans="2:2" ht="11.25" customHeight="1"/>
    <row r="71" spans="2:2" ht="11.25" customHeight="1"/>
    <row r="72" spans="2:2" ht="11.25" customHeight="1"/>
    <row r="73" spans="2:2" ht="11.25" customHeight="1"/>
    <row r="74" spans="2:2" ht="11.25" customHeight="1"/>
    <row r="75" spans="2:2" ht="11.25" customHeight="1"/>
    <row r="76" spans="2:2" ht="11.25" customHeight="1"/>
    <row r="77" spans="2:2" ht="11.25" customHeight="1"/>
    <row r="78" spans="2:2" ht="11.25" customHeight="1"/>
    <row r="79" spans="2:2" ht="11.25" customHeight="1"/>
    <row r="80" spans="2:2" ht="11.25" customHeight="1">
      <c r="B80" s="1" t="s">
        <v>26</v>
      </c>
    </row>
    <row r="81" spans="1:2" ht="11.25" customHeight="1">
      <c r="A81" s="17">
        <v>4</v>
      </c>
      <c r="B81" s="1">
        <f t="shared" ref="B81:B87" si="20">D40/C40</f>
        <v>0.42224287484510531</v>
      </c>
    </row>
    <row r="82" spans="1:2" ht="11.25" customHeight="1">
      <c r="A82" s="17">
        <f t="shared" ref="A82:A87" si="21">A81/2</f>
        <v>2</v>
      </c>
      <c r="B82" s="1">
        <f t="shared" si="20"/>
        <v>0.4328413284132841</v>
      </c>
    </row>
    <row r="83" spans="1:2" ht="11.25" customHeight="1">
      <c r="A83" s="17">
        <f t="shared" si="21"/>
        <v>1</v>
      </c>
      <c r="B83" s="1">
        <f t="shared" si="20"/>
        <v>0.38952316991269309</v>
      </c>
    </row>
    <row r="84" spans="1:2" ht="11.25" customHeight="1">
      <c r="A84" s="17">
        <f t="shared" si="21"/>
        <v>0.5</v>
      </c>
      <c r="B84" s="1">
        <f t="shared" si="20"/>
        <v>0.54199683042789248</v>
      </c>
    </row>
    <row r="85" spans="1:2" ht="11.25" customHeight="1">
      <c r="A85" s="17">
        <f t="shared" si="21"/>
        <v>0.25</v>
      </c>
      <c r="B85" s="1">
        <f t="shared" si="20"/>
        <v>0.42089552238805966</v>
      </c>
    </row>
    <row r="86" spans="1:2" ht="11.25" customHeight="1">
      <c r="A86" s="17">
        <f t="shared" si="21"/>
        <v>0.125</v>
      </c>
      <c r="B86" s="1">
        <f t="shared" si="20"/>
        <v>0.50627615062761522</v>
      </c>
    </row>
    <row r="87" spans="1:2" ht="11.25" customHeight="1">
      <c r="A87" s="17">
        <f t="shared" si="21"/>
        <v>6.25E-2</v>
      </c>
      <c r="B87" s="1">
        <f t="shared" si="20"/>
        <v>0.32943795214245963</v>
      </c>
    </row>
    <row r="88" spans="1:2" ht="11.25" customHeight="1"/>
    <row r="89" spans="1:2" ht="11.25" customHeight="1"/>
    <row r="90" spans="1:2" ht="11.25" customHeight="1"/>
    <row r="91" spans="1:2" ht="11.25" customHeight="1"/>
    <row r="92" spans="1:2" ht="11.25" customHeight="1"/>
    <row r="93" spans="1:2" ht="11.25" customHeight="1"/>
    <row r="94" spans="1:2" ht="11.25" customHeight="1"/>
    <row r="95" spans="1:2" ht="11.25" customHeight="1"/>
    <row r="96" spans="1:2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6">
    <mergeCell ref="F35:N35"/>
    <mergeCell ref="P2:R4"/>
    <mergeCell ref="C26:E26"/>
    <mergeCell ref="F26:H26"/>
    <mergeCell ref="I26:K26"/>
    <mergeCell ref="L26:N26"/>
    <mergeCell ref="F11:N11"/>
    <mergeCell ref="F23:N23"/>
    <mergeCell ref="C2:E2"/>
    <mergeCell ref="F2:H2"/>
    <mergeCell ref="I2:K2"/>
    <mergeCell ref="L2:N2"/>
    <mergeCell ref="C14:E14"/>
    <mergeCell ref="F14:H14"/>
    <mergeCell ref="I14:K14"/>
    <mergeCell ref="L14:N14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6B3D-7FF6-AD44-B9F8-1FA4F8B14B4E}">
  <sheetPr>
    <tabColor theme="7" tint="0.79998168889431442"/>
    <pageSetUpPr fitToPage="1"/>
  </sheetPr>
  <dimension ref="A1:R846"/>
  <sheetViews>
    <sheetView topLeftCell="A5" zoomScaleNormal="125" workbookViewId="0">
      <selection activeCell="F30" sqref="F30"/>
    </sheetView>
  </sheetViews>
  <sheetFormatPr baseColWidth="10" defaultColWidth="12.1640625" defaultRowHeight="15" customHeight="1"/>
  <cols>
    <col min="1" max="1" width="8.6640625" style="19" customWidth="1"/>
    <col min="2" max="2" width="10.6640625" style="6" customWidth="1"/>
    <col min="3" max="15" width="7.33203125" style="6" customWidth="1"/>
    <col min="16" max="16384" width="12.1640625" style="6"/>
  </cols>
  <sheetData>
    <row r="1" spans="1:18" ht="11.25" customHeigh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t="11.25" customHeight="1">
      <c r="A2" s="19" t="s">
        <v>15</v>
      </c>
      <c r="B2" s="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5" t="s">
        <v>33</v>
      </c>
      <c r="Q2" s="55"/>
      <c r="R2" s="55"/>
    </row>
    <row r="3" spans="1:18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55"/>
      <c r="Q3" s="55"/>
      <c r="R3" s="55"/>
    </row>
    <row r="4" spans="1:18" ht="11.25" customHeight="1">
      <c r="B4" s="7">
        <v>4</v>
      </c>
      <c r="C4" s="7">
        <v>0.5232</v>
      </c>
      <c r="D4" s="7">
        <v>0.46360000000000001</v>
      </c>
      <c r="E4" s="7">
        <v>0.42459999999999998</v>
      </c>
      <c r="F4" s="7">
        <v>0.2858</v>
      </c>
      <c r="G4" s="7">
        <v>0.27379999999999999</v>
      </c>
      <c r="H4" s="7">
        <v>0.24149999999999999</v>
      </c>
      <c r="I4" s="7">
        <v>0.17899999999999999</v>
      </c>
      <c r="J4" s="7">
        <v>0.18720000000000001</v>
      </c>
      <c r="K4" s="7">
        <v>0.17560000000000001</v>
      </c>
      <c r="L4" s="7">
        <v>0.1913</v>
      </c>
      <c r="M4" s="7">
        <v>0.18659999999999999</v>
      </c>
      <c r="N4" s="7">
        <v>0.18210000000000001</v>
      </c>
      <c r="P4" s="55"/>
      <c r="Q4" s="55"/>
      <c r="R4" s="55"/>
    </row>
    <row r="5" spans="1:18" ht="11.25" customHeight="1">
      <c r="B5" s="7">
        <f>B4/2</f>
        <v>2</v>
      </c>
      <c r="C5" s="7">
        <v>0.28560000000000002</v>
      </c>
      <c r="D5" s="7">
        <v>0.2767</v>
      </c>
      <c r="E5" s="7">
        <v>0.28620000000000001</v>
      </c>
      <c r="F5" s="7">
        <v>0.21390000000000001</v>
      </c>
      <c r="G5" s="7">
        <v>0.20230000000000001</v>
      </c>
      <c r="H5" s="7">
        <v>0.19409999999999999</v>
      </c>
      <c r="I5" s="7">
        <v>0.17330000000000001</v>
      </c>
      <c r="J5" s="7">
        <v>0.186</v>
      </c>
      <c r="K5" s="7">
        <v>0.1852</v>
      </c>
      <c r="L5" s="7">
        <v>0.1981</v>
      </c>
      <c r="M5" s="7">
        <v>0.2049</v>
      </c>
      <c r="N5" s="7">
        <v>0.1852</v>
      </c>
    </row>
    <row r="6" spans="1:18" ht="11.25" customHeight="1">
      <c r="B6" s="7">
        <f t="shared" ref="B6:B10" si="0">B5/2</f>
        <v>1</v>
      </c>
      <c r="C6" s="7">
        <v>0.2122</v>
      </c>
      <c r="D6" s="7">
        <v>0.21859999999999999</v>
      </c>
      <c r="E6" s="7">
        <v>0.21729999999999999</v>
      </c>
      <c r="F6" s="7">
        <v>0.1769</v>
      </c>
      <c r="G6" s="7">
        <v>0.18190000000000001</v>
      </c>
      <c r="H6" s="7">
        <v>0.1701</v>
      </c>
      <c r="I6" s="7">
        <v>0.1802</v>
      </c>
      <c r="J6" s="7">
        <v>0.19259999999999999</v>
      </c>
      <c r="K6" s="7">
        <v>0.18360000000000001</v>
      </c>
      <c r="L6" s="7">
        <v>0.19289999999999999</v>
      </c>
      <c r="M6" s="7">
        <v>0.19120000000000001</v>
      </c>
      <c r="N6" s="7">
        <v>0.187</v>
      </c>
    </row>
    <row r="7" spans="1:18" ht="11.25" customHeight="1">
      <c r="B7" s="7">
        <f t="shared" si="0"/>
        <v>0.5</v>
      </c>
      <c r="C7" s="7">
        <v>0.20200000000000001</v>
      </c>
      <c r="D7" s="7">
        <v>0.19539999999999999</v>
      </c>
      <c r="E7" s="7">
        <v>0.1913</v>
      </c>
      <c r="F7" s="7">
        <v>0.1585</v>
      </c>
      <c r="G7" s="7">
        <v>0.16139999999999999</v>
      </c>
      <c r="H7" s="7">
        <v>0.1653</v>
      </c>
      <c r="I7" s="7">
        <v>0.17780000000000001</v>
      </c>
      <c r="J7" s="7">
        <v>0.18909999999999999</v>
      </c>
      <c r="K7" s="7">
        <v>0.184</v>
      </c>
      <c r="L7" s="7">
        <v>0.19339999999999999</v>
      </c>
      <c r="M7" s="7">
        <v>0.1804</v>
      </c>
      <c r="N7" s="7">
        <v>0.19320000000000001</v>
      </c>
    </row>
    <row r="8" spans="1:18" ht="11.25" customHeight="1">
      <c r="B8" s="7">
        <f t="shared" si="0"/>
        <v>0.25</v>
      </c>
      <c r="C8" s="7">
        <v>0.17019999999999999</v>
      </c>
      <c r="D8" s="7">
        <v>0.17960000000000001</v>
      </c>
      <c r="E8" s="7">
        <v>0.18210000000000001</v>
      </c>
      <c r="F8" s="7">
        <v>0.154</v>
      </c>
      <c r="G8" s="7">
        <v>0.14929999999999999</v>
      </c>
      <c r="H8" s="7">
        <v>0.14299999999999999</v>
      </c>
      <c r="I8" s="7">
        <v>0.17349999999999999</v>
      </c>
      <c r="J8" s="7">
        <v>0.1908</v>
      </c>
      <c r="K8" s="7">
        <v>0.16259999999999999</v>
      </c>
      <c r="L8" s="7">
        <v>0.16689999999999999</v>
      </c>
      <c r="M8" s="7">
        <v>0.1651</v>
      </c>
      <c r="N8" s="7">
        <v>0.1862</v>
      </c>
    </row>
    <row r="9" spans="1:18" ht="11.25" customHeight="1">
      <c r="B9" s="7">
        <f t="shared" si="0"/>
        <v>0.125</v>
      </c>
      <c r="C9" s="7">
        <v>0.18659999999999999</v>
      </c>
      <c r="D9" s="7">
        <v>0.18210000000000001</v>
      </c>
      <c r="E9" s="7">
        <v>0.1817</v>
      </c>
      <c r="F9" s="7">
        <v>0.1535</v>
      </c>
      <c r="G9" s="7">
        <v>0.14680000000000001</v>
      </c>
      <c r="H9" s="7">
        <v>0.14810000000000001</v>
      </c>
      <c r="I9" s="7">
        <v>0.183</v>
      </c>
      <c r="J9" s="7">
        <v>0.19969999999999999</v>
      </c>
      <c r="K9" s="7">
        <v>0.18149999999999999</v>
      </c>
      <c r="L9" s="7">
        <v>0.1993</v>
      </c>
      <c r="M9" s="7">
        <v>0.1933</v>
      </c>
      <c r="N9" s="7">
        <v>0.18959999999999999</v>
      </c>
    </row>
    <row r="10" spans="1:18" ht="11.25" customHeight="1">
      <c r="B10" s="7">
        <f t="shared" si="0"/>
        <v>6.25E-2</v>
      </c>
      <c r="C10" s="7">
        <v>0.1867</v>
      </c>
      <c r="D10" s="7">
        <v>0.18079999999999999</v>
      </c>
      <c r="E10" s="7">
        <v>0.17849999999999999</v>
      </c>
      <c r="F10" s="7">
        <v>0.14990000000000001</v>
      </c>
      <c r="G10" s="7">
        <v>0.14610000000000001</v>
      </c>
      <c r="H10" s="7">
        <v>0.16070000000000001</v>
      </c>
      <c r="I10" s="7">
        <v>0.1704</v>
      </c>
      <c r="J10" s="7">
        <v>0.58140000000000003</v>
      </c>
      <c r="K10" s="7">
        <v>0.18429999999999999</v>
      </c>
      <c r="L10" s="7">
        <v>0.19600000000000001</v>
      </c>
      <c r="M10" s="7">
        <v>0.19969999999999999</v>
      </c>
      <c r="N10" s="7">
        <v>0.1865</v>
      </c>
    </row>
    <row r="11" spans="1:18" ht="11.25" customHeight="1">
      <c r="B11" s="8" t="s">
        <v>18</v>
      </c>
      <c r="C11" s="7">
        <v>0.13189999999999999</v>
      </c>
      <c r="D11" s="7">
        <v>0.14219999999999999</v>
      </c>
      <c r="E11" s="7">
        <v>0.1303</v>
      </c>
      <c r="F11" s="56"/>
      <c r="G11" s="57"/>
      <c r="H11" s="57"/>
      <c r="I11" s="57"/>
      <c r="J11" s="57"/>
      <c r="K11" s="57"/>
      <c r="L11" s="57"/>
      <c r="M11" s="57"/>
      <c r="N11" s="58"/>
    </row>
    <row r="12" spans="1:18" ht="11.25" customHeight="1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8" ht="11.25" customHeight="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8" ht="11.25" customHeight="1">
      <c r="A14" s="19" t="s">
        <v>16</v>
      </c>
      <c r="B14" s="8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ht="11.25" customHeight="1">
      <c r="B16" s="7">
        <v>4</v>
      </c>
      <c r="C16" s="7">
        <v>4.19E-2</v>
      </c>
      <c r="D16" s="7">
        <v>4.1599999999999998E-2</v>
      </c>
      <c r="E16" s="7">
        <v>4.0599999999999997E-2</v>
      </c>
      <c r="F16" s="7">
        <v>4.1000000000000002E-2</v>
      </c>
      <c r="G16" s="7">
        <v>4.2000000000000003E-2</v>
      </c>
      <c r="H16" s="7">
        <v>4.07E-2</v>
      </c>
      <c r="I16" s="7">
        <v>4.0899999999999999E-2</v>
      </c>
      <c r="J16" s="7">
        <v>4.0300000000000002E-2</v>
      </c>
      <c r="K16" s="7">
        <v>4.2000000000000003E-2</v>
      </c>
      <c r="L16" s="7">
        <v>4.2200000000000001E-2</v>
      </c>
      <c r="M16" s="7">
        <v>4.19E-2</v>
      </c>
      <c r="N16" s="7">
        <v>4.0500000000000001E-2</v>
      </c>
    </row>
    <row r="17" spans="1:14" ht="11.25" customHeight="1">
      <c r="B17" s="7">
        <f>B16/2</f>
        <v>2</v>
      </c>
      <c r="C17" s="7">
        <v>4.2900000000000001E-2</v>
      </c>
      <c r="D17" s="7">
        <v>4.1399999999999999E-2</v>
      </c>
      <c r="E17" s="7">
        <v>4.0300000000000002E-2</v>
      </c>
      <c r="F17" s="7">
        <v>4.0500000000000001E-2</v>
      </c>
      <c r="G17" s="7">
        <v>4.2000000000000003E-2</v>
      </c>
      <c r="H17" s="7">
        <v>4.0800000000000003E-2</v>
      </c>
      <c r="I17" s="7">
        <v>3.9699999999999999E-2</v>
      </c>
      <c r="J17" s="7">
        <v>4.19E-2</v>
      </c>
      <c r="K17" s="7">
        <v>4.1000000000000002E-2</v>
      </c>
      <c r="L17" s="7">
        <v>4.0500000000000001E-2</v>
      </c>
      <c r="M17" s="7">
        <v>4.3700000000000003E-2</v>
      </c>
      <c r="N17" s="7">
        <v>4.0300000000000002E-2</v>
      </c>
    </row>
    <row r="18" spans="1:14" ht="11.25" customHeight="1">
      <c r="B18" s="7">
        <f t="shared" ref="B18:B22" si="1">B17/2</f>
        <v>1</v>
      </c>
      <c r="C18" s="7">
        <v>3.9600000000000003E-2</v>
      </c>
      <c r="D18" s="7">
        <v>4.0500000000000001E-2</v>
      </c>
      <c r="E18" s="7">
        <v>4.0500000000000001E-2</v>
      </c>
      <c r="F18" s="7">
        <v>4.1799999999999997E-2</v>
      </c>
      <c r="G18" s="7">
        <v>4.36E-2</v>
      </c>
      <c r="H18" s="7">
        <v>4.0500000000000001E-2</v>
      </c>
      <c r="I18" s="7">
        <v>4.1599999999999998E-2</v>
      </c>
      <c r="J18" s="7">
        <v>4.1300000000000003E-2</v>
      </c>
      <c r="K18" s="7">
        <v>4.1599999999999998E-2</v>
      </c>
      <c r="L18" s="7">
        <v>4.1300000000000003E-2</v>
      </c>
      <c r="M18" s="7">
        <v>4.0099999999999997E-2</v>
      </c>
      <c r="N18" s="7">
        <v>4.0800000000000003E-2</v>
      </c>
    </row>
    <row r="19" spans="1:14" ht="11.25" customHeight="1">
      <c r="B19" s="7">
        <f t="shared" si="1"/>
        <v>0.5</v>
      </c>
      <c r="C19" s="7">
        <v>4.5499999999999999E-2</v>
      </c>
      <c r="D19" s="7">
        <v>4.2200000000000001E-2</v>
      </c>
      <c r="E19" s="7">
        <v>4.0099999999999997E-2</v>
      </c>
      <c r="F19" s="7">
        <v>4.07E-2</v>
      </c>
      <c r="G19" s="7">
        <v>4.0099999999999997E-2</v>
      </c>
      <c r="H19" s="7">
        <v>4.02E-2</v>
      </c>
      <c r="I19" s="7">
        <v>3.9199999999999999E-2</v>
      </c>
      <c r="J19" s="7">
        <v>4.0899999999999999E-2</v>
      </c>
      <c r="K19" s="7">
        <v>4.0099999999999997E-2</v>
      </c>
      <c r="L19" s="7">
        <v>3.9800000000000002E-2</v>
      </c>
      <c r="M19" s="7">
        <v>3.9199999999999999E-2</v>
      </c>
      <c r="N19" s="7">
        <v>4.2700000000000002E-2</v>
      </c>
    </row>
    <row r="20" spans="1:14" ht="11.25" customHeight="1">
      <c r="B20" s="7">
        <f t="shared" si="1"/>
        <v>0.25</v>
      </c>
      <c r="C20" s="7">
        <v>4.1500000000000002E-2</v>
      </c>
      <c r="D20" s="7">
        <v>4.1700000000000001E-2</v>
      </c>
      <c r="E20" s="7">
        <v>4.1000000000000002E-2</v>
      </c>
      <c r="F20" s="7">
        <v>4.0899999999999999E-2</v>
      </c>
      <c r="G20" s="7">
        <v>3.9800000000000002E-2</v>
      </c>
      <c r="H20" s="7">
        <v>4.1599999999999998E-2</v>
      </c>
      <c r="I20" s="7">
        <v>3.9899999999999998E-2</v>
      </c>
      <c r="J20" s="7">
        <v>3.9899999999999998E-2</v>
      </c>
      <c r="K20" s="7">
        <v>4.0500000000000001E-2</v>
      </c>
      <c r="L20" s="7">
        <v>3.9600000000000003E-2</v>
      </c>
      <c r="M20" s="7">
        <v>4.02E-2</v>
      </c>
      <c r="N20" s="7">
        <v>3.9800000000000002E-2</v>
      </c>
    </row>
    <row r="21" spans="1:14" ht="11.25" customHeight="1">
      <c r="B21" s="7">
        <f t="shared" si="1"/>
        <v>0.125</v>
      </c>
      <c r="C21" s="7">
        <v>4.5199999999999997E-2</v>
      </c>
      <c r="D21" s="7">
        <v>3.9800000000000002E-2</v>
      </c>
      <c r="E21" s="7">
        <v>0.04</v>
      </c>
      <c r="F21" s="7">
        <v>3.9399999999999998E-2</v>
      </c>
      <c r="G21" s="7">
        <v>4.0899999999999999E-2</v>
      </c>
      <c r="H21" s="7">
        <v>4.02E-2</v>
      </c>
      <c r="I21" s="7">
        <v>3.9199999999999999E-2</v>
      </c>
      <c r="J21" s="7">
        <v>4.0399999999999998E-2</v>
      </c>
      <c r="K21" s="7">
        <v>0.04</v>
      </c>
      <c r="L21" s="7">
        <v>4.0099999999999997E-2</v>
      </c>
      <c r="M21" s="7">
        <v>4.0399999999999998E-2</v>
      </c>
      <c r="N21" s="7">
        <v>4.7699999999999999E-2</v>
      </c>
    </row>
    <row r="22" spans="1:14" ht="11.25" customHeight="1">
      <c r="B22" s="7">
        <f t="shared" si="1"/>
        <v>6.25E-2</v>
      </c>
      <c r="C22" s="7">
        <v>4.1300000000000003E-2</v>
      </c>
      <c r="D22" s="7">
        <v>4.1599999999999998E-2</v>
      </c>
      <c r="E22" s="7">
        <v>4.2200000000000001E-2</v>
      </c>
      <c r="F22" s="7">
        <v>4.1099999999999998E-2</v>
      </c>
      <c r="G22" s="7">
        <v>4.2999999999999997E-2</v>
      </c>
      <c r="H22" s="7">
        <v>4.2200000000000001E-2</v>
      </c>
      <c r="I22" s="7">
        <v>4.4699999999999997E-2</v>
      </c>
      <c r="J22" s="7">
        <v>0.3901</v>
      </c>
      <c r="K22" s="7">
        <v>4.2099999999999999E-2</v>
      </c>
      <c r="L22" s="7">
        <v>4.1399999999999999E-2</v>
      </c>
      <c r="M22" s="7">
        <v>4.3299999999999998E-2</v>
      </c>
      <c r="N22" s="7">
        <v>3.9100000000000003E-2</v>
      </c>
    </row>
    <row r="23" spans="1:14" ht="11.25" customHeight="1">
      <c r="B23" s="8" t="s">
        <v>18</v>
      </c>
      <c r="C23" s="7">
        <v>3.9600000000000003E-2</v>
      </c>
      <c r="D23" s="7">
        <v>4.07E-2</v>
      </c>
      <c r="E23" s="7">
        <v>4.1000000000000002E-2</v>
      </c>
      <c r="F23" s="56"/>
      <c r="G23" s="57"/>
      <c r="H23" s="57"/>
      <c r="I23" s="57"/>
      <c r="J23" s="57"/>
      <c r="K23" s="57"/>
      <c r="L23" s="57"/>
      <c r="M23" s="57"/>
      <c r="N23" s="58"/>
    </row>
    <row r="24" spans="1:14" ht="11.25" customHeight="1"/>
    <row r="25" spans="1:14" ht="11.25" customHeight="1"/>
    <row r="26" spans="1:14" ht="11.25" customHeight="1">
      <c r="A26" s="19" t="s">
        <v>19</v>
      </c>
      <c r="B26" s="8" t="s">
        <v>9</v>
      </c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ht="11.25" customHeight="1">
      <c r="B28" s="7">
        <v>4</v>
      </c>
      <c r="C28" s="7">
        <f t="shared" ref="C28:N28" si="2">C4-C16</f>
        <v>0.48130000000000001</v>
      </c>
      <c r="D28" s="7">
        <f t="shared" si="2"/>
        <v>0.42200000000000004</v>
      </c>
      <c r="E28" s="7">
        <f t="shared" si="2"/>
        <v>0.38400000000000001</v>
      </c>
      <c r="F28" s="7">
        <f t="shared" si="2"/>
        <v>0.24479999999999999</v>
      </c>
      <c r="G28" s="7">
        <f t="shared" si="2"/>
        <v>0.23179999999999998</v>
      </c>
      <c r="H28" s="7">
        <f t="shared" si="2"/>
        <v>0.20079999999999998</v>
      </c>
      <c r="I28" s="7">
        <f t="shared" si="2"/>
        <v>0.1381</v>
      </c>
      <c r="J28" s="7">
        <f t="shared" si="2"/>
        <v>0.1469</v>
      </c>
      <c r="K28" s="7">
        <f t="shared" si="2"/>
        <v>0.1336</v>
      </c>
      <c r="L28" s="7">
        <f t="shared" si="2"/>
        <v>0.14910000000000001</v>
      </c>
      <c r="M28" s="7">
        <f t="shared" si="2"/>
        <v>0.1447</v>
      </c>
      <c r="N28" s="7">
        <f t="shared" si="2"/>
        <v>0.1416</v>
      </c>
    </row>
    <row r="29" spans="1:14" ht="11.25" customHeight="1">
      <c r="B29" s="7">
        <f>B28/2</f>
        <v>2</v>
      </c>
      <c r="C29" s="7">
        <f t="shared" ref="C29:N29" si="3">C5-C17</f>
        <v>0.24270000000000003</v>
      </c>
      <c r="D29" s="7">
        <f t="shared" si="3"/>
        <v>0.23530000000000001</v>
      </c>
      <c r="E29" s="7">
        <f t="shared" si="3"/>
        <v>0.24590000000000001</v>
      </c>
      <c r="F29" s="7">
        <f t="shared" si="3"/>
        <v>0.1734</v>
      </c>
      <c r="G29" s="7">
        <f t="shared" si="3"/>
        <v>0.1603</v>
      </c>
      <c r="H29" s="7">
        <f t="shared" si="3"/>
        <v>0.15329999999999999</v>
      </c>
      <c r="I29" s="7">
        <f t="shared" si="3"/>
        <v>0.1336</v>
      </c>
      <c r="J29" s="7">
        <f t="shared" si="3"/>
        <v>0.14410000000000001</v>
      </c>
      <c r="K29" s="7">
        <f t="shared" si="3"/>
        <v>0.14419999999999999</v>
      </c>
      <c r="L29" s="7">
        <f t="shared" si="3"/>
        <v>0.15759999999999999</v>
      </c>
      <c r="M29" s="7">
        <f t="shared" si="3"/>
        <v>0.16120000000000001</v>
      </c>
      <c r="N29" s="7">
        <f t="shared" si="3"/>
        <v>0.1449</v>
      </c>
    </row>
    <row r="30" spans="1:14" ht="11.25" customHeight="1">
      <c r="B30" s="7">
        <f t="shared" ref="B30:B34" si="4">B29/2</f>
        <v>1</v>
      </c>
      <c r="C30" s="7">
        <f t="shared" ref="C30:N30" si="5">C6-C18</f>
        <v>0.1726</v>
      </c>
      <c r="D30" s="7">
        <f t="shared" si="5"/>
        <v>0.17809999999999998</v>
      </c>
      <c r="E30" s="7">
        <f t="shared" si="5"/>
        <v>0.17679999999999998</v>
      </c>
      <c r="F30" s="7">
        <f t="shared" si="5"/>
        <v>0.1351</v>
      </c>
      <c r="G30" s="7">
        <f t="shared" si="5"/>
        <v>0.13830000000000001</v>
      </c>
      <c r="H30" s="7">
        <f t="shared" si="5"/>
        <v>0.12959999999999999</v>
      </c>
      <c r="I30" s="7">
        <f t="shared" si="5"/>
        <v>0.1386</v>
      </c>
      <c r="J30" s="7">
        <f t="shared" si="5"/>
        <v>0.15129999999999999</v>
      </c>
      <c r="K30" s="7">
        <f t="shared" si="5"/>
        <v>0.14200000000000002</v>
      </c>
      <c r="L30" s="7">
        <f t="shared" si="5"/>
        <v>0.15159999999999998</v>
      </c>
      <c r="M30" s="7">
        <f t="shared" si="5"/>
        <v>0.15110000000000001</v>
      </c>
      <c r="N30" s="7">
        <f t="shared" si="5"/>
        <v>0.1462</v>
      </c>
    </row>
    <row r="31" spans="1:14" ht="11.25" customHeight="1">
      <c r="B31" s="7">
        <f t="shared" si="4"/>
        <v>0.5</v>
      </c>
      <c r="C31" s="7">
        <f t="shared" ref="C31:N31" si="6">C7-C19</f>
        <v>0.15650000000000003</v>
      </c>
      <c r="D31" s="7">
        <f t="shared" si="6"/>
        <v>0.1532</v>
      </c>
      <c r="E31" s="7">
        <f t="shared" si="6"/>
        <v>0.1512</v>
      </c>
      <c r="F31" s="7">
        <f t="shared" si="6"/>
        <v>0.1178</v>
      </c>
      <c r="G31" s="7">
        <f t="shared" si="6"/>
        <v>0.12129999999999999</v>
      </c>
      <c r="H31" s="7">
        <f t="shared" si="6"/>
        <v>0.12509999999999999</v>
      </c>
      <c r="I31" s="7">
        <f t="shared" si="6"/>
        <v>0.1386</v>
      </c>
      <c r="J31" s="7">
        <f t="shared" si="6"/>
        <v>0.1482</v>
      </c>
      <c r="K31" s="7">
        <f t="shared" si="6"/>
        <v>0.1439</v>
      </c>
      <c r="L31" s="7">
        <f t="shared" si="6"/>
        <v>0.15359999999999999</v>
      </c>
      <c r="M31" s="7">
        <f t="shared" si="6"/>
        <v>0.14119999999999999</v>
      </c>
      <c r="N31" s="7">
        <f t="shared" si="6"/>
        <v>0.15050000000000002</v>
      </c>
    </row>
    <row r="32" spans="1:14" ht="11.25" customHeight="1">
      <c r="B32" s="7">
        <f t="shared" si="4"/>
        <v>0.25</v>
      </c>
      <c r="C32" s="7">
        <f t="shared" ref="C32:N32" si="7">C8-C20</f>
        <v>0.12869999999999998</v>
      </c>
      <c r="D32" s="7">
        <f t="shared" si="7"/>
        <v>0.13790000000000002</v>
      </c>
      <c r="E32" s="7">
        <f t="shared" si="7"/>
        <v>0.1411</v>
      </c>
      <c r="F32" s="7">
        <f t="shared" si="7"/>
        <v>0.11310000000000001</v>
      </c>
      <c r="G32" s="7">
        <f t="shared" si="7"/>
        <v>0.10949999999999999</v>
      </c>
      <c r="H32" s="7">
        <f t="shared" si="7"/>
        <v>0.10139999999999999</v>
      </c>
      <c r="I32" s="7">
        <f t="shared" si="7"/>
        <v>0.1336</v>
      </c>
      <c r="J32" s="7">
        <f t="shared" si="7"/>
        <v>0.15090000000000001</v>
      </c>
      <c r="K32" s="7">
        <f t="shared" si="7"/>
        <v>0.12209999999999999</v>
      </c>
      <c r="L32" s="7">
        <f t="shared" si="7"/>
        <v>0.1273</v>
      </c>
      <c r="M32" s="7">
        <f t="shared" si="7"/>
        <v>0.1249</v>
      </c>
      <c r="N32" s="7">
        <f t="shared" si="7"/>
        <v>0.1464</v>
      </c>
    </row>
    <row r="33" spans="2:14" ht="11.25" customHeight="1">
      <c r="B33" s="7">
        <f t="shared" si="4"/>
        <v>0.125</v>
      </c>
      <c r="C33" s="7">
        <f t="shared" ref="C33:N33" si="8">C9-C21</f>
        <v>0.1414</v>
      </c>
      <c r="D33" s="7">
        <f t="shared" si="8"/>
        <v>0.14230000000000001</v>
      </c>
      <c r="E33" s="7">
        <f t="shared" si="8"/>
        <v>0.14169999999999999</v>
      </c>
      <c r="F33" s="7">
        <f t="shared" si="8"/>
        <v>0.11410000000000001</v>
      </c>
      <c r="G33" s="7">
        <f t="shared" si="8"/>
        <v>0.10590000000000002</v>
      </c>
      <c r="H33" s="7">
        <f t="shared" si="8"/>
        <v>0.10790000000000001</v>
      </c>
      <c r="I33" s="7">
        <f t="shared" si="8"/>
        <v>0.14379999999999998</v>
      </c>
      <c r="J33" s="7">
        <f t="shared" si="8"/>
        <v>0.1593</v>
      </c>
      <c r="K33" s="7">
        <f t="shared" si="8"/>
        <v>0.14149999999999999</v>
      </c>
      <c r="L33" s="7">
        <f t="shared" si="8"/>
        <v>0.15920000000000001</v>
      </c>
      <c r="M33" s="7">
        <f t="shared" si="8"/>
        <v>0.15290000000000001</v>
      </c>
      <c r="N33" s="7">
        <f t="shared" si="8"/>
        <v>0.1419</v>
      </c>
    </row>
    <row r="34" spans="2:14" ht="11.25" customHeight="1">
      <c r="B34" s="7">
        <f t="shared" si="4"/>
        <v>6.25E-2</v>
      </c>
      <c r="C34" s="7">
        <f t="shared" ref="C34:N34" si="9">C10-C22</f>
        <v>0.1454</v>
      </c>
      <c r="D34" s="7">
        <f t="shared" si="9"/>
        <v>0.13919999999999999</v>
      </c>
      <c r="E34" s="7">
        <f t="shared" si="9"/>
        <v>0.13629999999999998</v>
      </c>
      <c r="F34" s="7">
        <f t="shared" si="9"/>
        <v>0.10880000000000001</v>
      </c>
      <c r="G34" s="7">
        <f t="shared" si="9"/>
        <v>0.10310000000000001</v>
      </c>
      <c r="H34" s="7">
        <f t="shared" si="9"/>
        <v>0.11850000000000001</v>
      </c>
      <c r="I34" s="7">
        <f t="shared" si="9"/>
        <v>0.12570000000000001</v>
      </c>
      <c r="J34" s="7">
        <f t="shared" si="9"/>
        <v>0.19130000000000003</v>
      </c>
      <c r="K34" s="7">
        <f t="shared" si="9"/>
        <v>0.14219999999999999</v>
      </c>
      <c r="L34" s="7">
        <f t="shared" si="9"/>
        <v>0.15460000000000002</v>
      </c>
      <c r="M34" s="7">
        <f t="shared" si="9"/>
        <v>0.15639999999999998</v>
      </c>
      <c r="N34" s="7">
        <f t="shared" si="9"/>
        <v>0.1474</v>
      </c>
    </row>
    <row r="35" spans="2:14" ht="11.25" customHeight="1">
      <c r="B35" s="8" t="s">
        <v>18</v>
      </c>
      <c r="C35" s="7">
        <f>C11-C23</f>
        <v>9.2299999999999993E-2</v>
      </c>
      <c r="D35" s="7">
        <f>D11-D23</f>
        <v>0.10149999999999999</v>
      </c>
      <c r="E35" s="7">
        <f>E11-E23</f>
        <v>8.929999999999999E-2</v>
      </c>
      <c r="F35" s="56"/>
      <c r="G35" s="57"/>
      <c r="H35" s="57"/>
      <c r="I35" s="57"/>
      <c r="J35" s="57"/>
      <c r="K35" s="57"/>
      <c r="L35" s="57"/>
      <c r="M35" s="57"/>
      <c r="N35" s="58"/>
    </row>
    <row r="36" spans="2:14" ht="11.25" customHeight="1">
      <c r="B36" s="9"/>
    </row>
    <row r="37" spans="2:14" ht="11.25" customHeight="1">
      <c r="B37" s="9"/>
    </row>
    <row r="38" spans="2:14" ht="11.25" customHeight="1"/>
    <row r="39" spans="2:14" ht="11.25" customHeight="1">
      <c r="B39" s="7" t="s">
        <v>20</v>
      </c>
      <c r="C39" s="7" t="s">
        <v>21</v>
      </c>
      <c r="D39" s="7" t="s">
        <v>22</v>
      </c>
      <c r="E39" s="7" t="s">
        <v>23</v>
      </c>
      <c r="F39" s="7" t="s">
        <v>24</v>
      </c>
      <c r="H39" s="7" t="s">
        <v>25</v>
      </c>
      <c r="I39" s="7" t="s">
        <v>21</v>
      </c>
      <c r="J39" s="7" t="s">
        <v>22</v>
      </c>
      <c r="K39" s="7" t="s">
        <v>23</v>
      </c>
      <c r="L39" s="7" t="s">
        <v>24</v>
      </c>
    </row>
    <row r="40" spans="2:14" ht="11.25" customHeight="1">
      <c r="B40" s="7">
        <v>4</v>
      </c>
      <c r="C40" s="10">
        <f t="shared" ref="C40:C46" si="10">AVERAGE(C28:E28)-AVERAGE($C$35:$E$35)</f>
        <v>0.33473333333333338</v>
      </c>
      <c r="D40" s="10">
        <f t="shared" ref="D40:D46" si="11">AVERAGE(F28:H28)-AVERAGE($C$35:$E$35)</f>
        <v>0.13143333333333335</v>
      </c>
      <c r="E40" s="10">
        <f t="shared" ref="E40:E46" si="12">AVERAGE(I28:K28)-AVERAGE($C$35:$E$35)</f>
        <v>4.5166666666666688E-2</v>
      </c>
      <c r="F40" s="10">
        <f t="shared" ref="F40:F46" si="13">AVERAGE(L28:N28)-AVERAGE($C$35:$E$35)</f>
        <v>5.0766666666666682E-2</v>
      </c>
      <c r="H40" s="7">
        <v>4</v>
      </c>
      <c r="I40" s="10">
        <f t="shared" ref="I40:I46" si="14">STDEV(C28:E28)/SQRT(3)</f>
        <v>2.8311540638639453E-2</v>
      </c>
      <c r="J40" s="10">
        <f t="shared" ref="J40:J46" si="15">STDEV(F28:H28)/SQRT(3)</f>
        <v>1.3051181300301265E-2</v>
      </c>
      <c r="K40" s="10">
        <f t="shared" ref="K40:K46" si="16">STDEV(I28:K28)/SQRT(3)</f>
        <v>3.9056938492980299E-3</v>
      </c>
      <c r="L40" s="10">
        <f t="shared" ref="L40:L46" si="17">STDEV(L28:N28)/SQRT(3)</f>
        <v>2.1758778560490143E-3</v>
      </c>
      <c r="M40" s="11"/>
    </row>
    <row r="41" spans="2:14" ht="11.25" customHeight="1">
      <c r="B41" s="7">
        <f>B40/2</f>
        <v>2</v>
      </c>
      <c r="C41" s="10">
        <f t="shared" si="10"/>
        <v>0.14693333333333333</v>
      </c>
      <c r="D41" s="10">
        <f t="shared" si="11"/>
        <v>6.7966666666666675E-2</v>
      </c>
      <c r="E41" s="10">
        <f t="shared" si="12"/>
        <v>4.6266666666666678E-2</v>
      </c>
      <c r="F41" s="10">
        <f t="shared" si="13"/>
        <v>6.0200000000000004E-2</v>
      </c>
      <c r="G41" s="11"/>
      <c r="H41" s="7">
        <f t="shared" ref="H41:H46" si="18">H40/2</f>
        <v>2</v>
      </c>
      <c r="I41" s="10">
        <f t="shared" si="14"/>
        <v>3.1390019645316149E-3</v>
      </c>
      <c r="J41" s="10">
        <f t="shared" si="15"/>
        <v>5.8907649003428356E-3</v>
      </c>
      <c r="K41" s="10">
        <f t="shared" si="16"/>
        <v>3.5167851480830876E-3</v>
      </c>
      <c r="L41" s="10">
        <f t="shared" si="17"/>
        <v>4.9437952133063855E-3</v>
      </c>
      <c r="M41" s="11"/>
    </row>
    <row r="42" spans="2:14" ht="11.25" customHeight="1">
      <c r="B42" s="7">
        <f t="shared" ref="B42:B46" si="19">B41/2</f>
        <v>1</v>
      </c>
      <c r="C42" s="10">
        <f t="shared" si="10"/>
        <v>8.1466666666666659E-2</v>
      </c>
      <c r="D42" s="10">
        <f t="shared" si="11"/>
        <v>3.9966666666666678E-2</v>
      </c>
      <c r="E42" s="10">
        <f t="shared" si="12"/>
        <v>4.9600000000000005E-2</v>
      </c>
      <c r="F42" s="10">
        <f t="shared" si="13"/>
        <v>5.5266666666666658E-2</v>
      </c>
      <c r="G42" s="11"/>
      <c r="H42" s="7">
        <f t="shared" si="18"/>
        <v>1</v>
      </c>
      <c r="I42" s="10">
        <f t="shared" si="14"/>
        <v>1.6596519046006069E-3</v>
      </c>
      <c r="J42" s="10">
        <f t="shared" si="15"/>
        <v>2.5405598683055012E-3</v>
      </c>
      <c r="K42" s="10">
        <f t="shared" si="16"/>
        <v>3.7957578660628159E-3</v>
      </c>
      <c r="L42" s="10">
        <f t="shared" si="17"/>
        <v>1.72272394125634E-3</v>
      </c>
      <c r="M42" s="11"/>
    </row>
    <row r="43" spans="2:14" ht="11.25" customHeight="1">
      <c r="B43" s="7">
        <f t="shared" si="19"/>
        <v>0.5</v>
      </c>
      <c r="C43" s="10">
        <f t="shared" si="10"/>
        <v>5.926666666666669E-2</v>
      </c>
      <c r="D43" s="10">
        <f t="shared" si="11"/>
        <v>2.703333333333334E-2</v>
      </c>
      <c r="E43" s="10">
        <f t="shared" si="12"/>
        <v>4.9199999999999994E-2</v>
      </c>
      <c r="F43" s="10">
        <f t="shared" si="13"/>
        <v>5.406666666666668E-2</v>
      </c>
      <c r="H43" s="7">
        <f t="shared" si="18"/>
        <v>0.5</v>
      </c>
      <c r="I43" s="10">
        <f t="shared" si="14"/>
        <v>1.5452435981999095E-3</v>
      </c>
      <c r="J43" s="10">
        <f t="shared" si="15"/>
        <v>2.1079215671683132E-3</v>
      </c>
      <c r="K43" s="10">
        <f t="shared" si="16"/>
        <v>2.7762884896526466E-3</v>
      </c>
      <c r="L43" s="10">
        <f t="shared" si="17"/>
        <v>3.7257363179794573E-3</v>
      </c>
    </row>
    <row r="44" spans="2:14" ht="11.25" customHeight="1">
      <c r="B44" s="7">
        <f t="shared" si="19"/>
        <v>0.25</v>
      </c>
      <c r="C44" s="10">
        <f t="shared" si="10"/>
        <v>4.1533333333333339E-2</v>
      </c>
      <c r="D44" s="10">
        <f t="shared" si="11"/>
        <v>1.3633333333333331E-2</v>
      </c>
      <c r="E44" s="10">
        <f t="shared" si="12"/>
        <v>4.1166666666666657E-2</v>
      </c>
      <c r="F44" s="10">
        <f t="shared" si="13"/>
        <v>3.8500000000000006E-2</v>
      </c>
      <c r="H44" s="7">
        <f t="shared" si="18"/>
        <v>0.25</v>
      </c>
      <c r="I44" s="10">
        <f t="shared" si="14"/>
        <v>3.7166292972710372E-3</v>
      </c>
      <c r="J44" s="10">
        <f t="shared" si="15"/>
        <v>3.459768778401243E-3</v>
      </c>
      <c r="K44" s="10">
        <f t="shared" si="16"/>
        <v>8.3698533108080547E-3</v>
      </c>
      <c r="L44" s="10">
        <f t="shared" si="17"/>
        <v>6.8020421770066822E-3</v>
      </c>
    </row>
    <row r="45" spans="2:14" ht="11.25" customHeight="1">
      <c r="B45" s="7">
        <f t="shared" si="19"/>
        <v>0.125</v>
      </c>
      <c r="C45" s="10">
        <f t="shared" si="10"/>
        <v>4.7433333333333355E-2</v>
      </c>
      <c r="D45" s="10">
        <f t="shared" si="11"/>
        <v>1.4933333333333354E-2</v>
      </c>
      <c r="E45" s="10">
        <f t="shared" si="12"/>
        <v>5.3833333333333344E-2</v>
      </c>
      <c r="F45" s="10">
        <f t="shared" si="13"/>
        <v>5.6966666666666693E-2</v>
      </c>
      <c r="H45" s="7">
        <f t="shared" si="18"/>
        <v>0.125</v>
      </c>
      <c r="I45" s="10">
        <f t="shared" si="14"/>
        <v>2.6457513110646316E-4</v>
      </c>
      <c r="J45" s="10">
        <f t="shared" si="15"/>
        <v>2.4684678108764786E-3</v>
      </c>
      <c r="K45" s="10">
        <f t="shared" si="16"/>
        <v>5.5895736271502298E-3</v>
      </c>
      <c r="L45" s="10">
        <f t="shared" si="17"/>
        <v>5.0551403980942482E-3</v>
      </c>
    </row>
    <row r="46" spans="2:14" ht="11.25" customHeight="1">
      <c r="B46" s="7">
        <f t="shared" si="19"/>
        <v>6.25E-2</v>
      </c>
      <c r="C46" s="10">
        <f t="shared" si="10"/>
        <v>4.5933333333333326E-2</v>
      </c>
      <c r="D46" s="10">
        <f t="shared" si="11"/>
        <v>1.5766666666666693E-2</v>
      </c>
      <c r="E46" s="10">
        <f t="shared" si="12"/>
        <v>5.870000000000003E-2</v>
      </c>
      <c r="F46" s="10">
        <f t="shared" si="13"/>
        <v>5.8433333333333365E-2</v>
      </c>
      <c r="H46" s="7">
        <f t="shared" si="18"/>
        <v>6.25E-2</v>
      </c>
      <c r="I46" s="10">
        <f t="shared" si="14"/>
        <v>2.6839026311200956E-3</v>
      </c>
      <c r="J46" s="10">
        <f t="shared" si="15"/>
        <v>4.4953061939958855E-3</v>
      </c>
      <c r="K46" s="10">
        <f t="shared" si="16"/>
        <v>1.9701127999290868E-2</v>
      </c>
      <c r="L46" s="10">
        <f t="shared" si="17"/>
        <v>2.7495454169735012E-3</v>
      </c>
    </row>
    <row r="47" spans="2:14" ht="11.25" customHeight="1"/>
    <row r="48" spans="2:14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6">
    <mergeCell ref="F35:N35"/>
    <mergeCell ref="P2:R4"/>
    <mergeCell ref="I26:K26"/>
    <mergeCell ref="L26:N26"/>
    <mergeCell ref="C14:E14"/>
    <mergeCell ref="F14:H14"/>
    <mergeCell ref="I14:K14"/>
    <mergeCell ref="L14:N14"/>
    <mergeCell ref="F23:N23"/>
    <mergeCell ref="C26:E26"/>
    <mergeCell ref="F26:H26"/>
    <mergeCell ref="F11:N11"/>
    <mergeCell ref="C2:E2"/>
    <mergeCell ref="F2:H2"/>
    <mergeCell ref="I2:K2"/>
    <mergeCell ref="L2:N2"/>
  </mergeCells>
  <phoneticPr fontId="1"/>
  <pageMargins left="0.7" right="0.7" top="0.75" bottom="0.75" header="0" footer="0"/>
  <pageSetup paperSize="9" scale="7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602D-4D57-754E-9ED9-7F922CFA178C}">
  <sheetPr>
    <tabColor theme="7" tint="0.59999389629810485"/>
    <pageSetUpPr fitToPage="1"/>
  </sheetPr>
  <dimension ref="A1:R846"/>
  <sheetViews>
    <sheetView zoomScaleNormal="100" workbookViewId="0">
      <selection sqref="A1:XFD1048576"/>
    </sheetView>
  </sheetViews>
  <sheetFormatPr baseColWidth="10" defaultColWidth="12.1640625" defaultRowHeight="15" customHeight="1"/>
  <cols>
    <col min="1" max="1" width="8.6640625" style="19" customWidth="1"/>
    <col min="2" max="2" width="9.5" style="5" customWidth="1"/>
    <col min="3" max="15" width="7.33203125" style="5" customWidth="1"/>
    <col min="16" max="16384" width="12.1640625" style="5"/>
  </cols>
  <sheetData>
    <row r="1" spans="1:18" ht="11.2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1.25" customHeight="1">
      <c r="A2" s="19" t="s">
        <v>15</v>
      </c>
      <c r="B2" s="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5" t="s">
        <v>34</v>
      </c>
      <c r="Q2" s="55"/>
      <c r="R2" s="55"/>
    </row>
    <row r="3" spans="1:18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55"/>
      <c r="Q3" s="55"/>
      <c r="R3" s="55"/>
    </row>
    <row r="4" spans="1:18" ht="11.25" customHeight="1">
      <c r="B4" s="7">
        <v>4</v>
      </c>
      <c r="C4" s="13">
        <v>0.46960000000000002</v>
      </c>
      <c r="D4" s="13">
        <v>0.4395</v>
      </c>
      <c r="E4" s="13">
        <v>0.56469999999999998</v>
      </c>
      <c r="F4" s="13">
        <v>0.31900000000000001</v>
      </c>
      <c r="G4" s="13">
        <v>0.30420000000000003</v>
      </c>
      <c r="H4" s="13">
        <v>0.28649999999999998</v>
      </c>
      <c r="I4" s="13">
        <v>0.13059999999999999</v>
      </c>
      <c r="J4" s="13">
        <v>0.1285</v>
      </c>
      <c r="K4" s="13">
        <v>0.1229</v>
      </c>
      <c r="L4" s="13">
        <v>0.1215</v>
      </c>
      <c r="M4" s="13">
        <v>0.1416</v>
      </c>
      <c r="N4" s="13">
        <v>0.13350000000000001</v>
      </c>
      <c r="P4" s="55"/>
      <c r="Q4" s="55"/>
      <c r="R4" s="55"/>
    </row>
    <row r="5" spans="1:18" ht="11.25" customHeight="1">
      <c r="B5" s="7">
        <f>B4/2</f>
        <v>2</v>
      </c>
      <c r="C5" s="13">
        <v>0.216</v>
      </c>
      <c r="D5" s="13">
        <v>0.2399</v>
      </c>
      <c r="E5" s="13">
        <v>0.24479999999999999</v>
      </c>
      <c r="F5" s="13">
        <v>0.1467</v>
      </c>
      <c r="G5" s="13">
        <v>0.15179999999999999</v>
      </c>
      <c r="H5" s="13">
        <v>0.15559999999999999</v>
      </c>
      <c r="I5" s="13">
        <v>0.1178</v>
      </c>
      <c r="J5" s="13">
        <v>0.1255</v>
      </c>
      <c r="K5" s="13">
        <v>0.1091</v>
      </c>
      <c r="L5" s="13">
        <v>0.12770000000000001</v>
      </c>
      <c r="M5" s="13">
        <v>0.12559999999999999</v>
      </c>
      <c r="N5" s="13">
        <v>0.1179</v>
      </c>
    </row>
    <row r="6" spans="1:18" ht="11.25" customHeight="1">
      <c r="B6" s="7">
        <f t="shared" ref="B6:B10" si="0">B5/2</f>
        <v>1</v>
      </c>
      <c r="C6" s="13">
        <v>0.16200000000000001</v>
      </c>
      <c r="D6" s="13">
        <v>0.1593</v>
      </c>
      <c r="E6" s="13">
        <v>0.1472</v>
      </c>
      <c r="F6" s="13">
        <v>0.1103</v>
      </c>
      <c r="G6" s="13">
        <v>0.11169999999999999</v>
      </c>
      <c r="H6" s="13">
        <v>0.114</v>
      </c>
      <c r="I6" s="13">
        <v>0.1047</v>
      </c>
      <c r="J6" s="13">
        <v>0.1202</v>
      </c>
      <c r="K6" s="13">
        <v>0.1207</v>
      </c>
      <c r="L6" s="13">
        <v>0.12889999999999999</v>
      </c>
      <c r="M6" s="13">
        <v>0.13389999999999999</v>
      </c>
      <c r="N6" s="13">
        <v>0.12939999999999999</v>
      </c>
    </row>
    <row r="7" spans="1:18" ht="11.25" customHeight="1">
      <c r="B7" s="7">
        <f t="shared" si="0"/>
        <v>0.5</v>
      </c>
      <c r="C7" s="13">
        <v>0.1595</v>
      </c>
      <c r="D7" s="13">
        <v>0.17230000000000001</v>
      </c>
      <c r="E7" s="13">
        <v>0.1275</v>
      </c>
      <c r="F7" s="13">
        <v>0.1018</v>
      </c>
      <c r="G7" s="13">
        <v>0.1128</v>
      </c>
      <c r="H7" s="13">
        <v>0.1115</v>
      </c>
      <c r="I7" s="13">
        <v>0.11020000000000001</v>
      </c>
      <c r="J7" s="13">
        <v>0.12130000000000001</v>
      </c>
      <c r="K7" s="13">
        <v>0.12570000000000001</v>
      </c>
      <c r="L7" s="13">
        <v>0.13</v>
      </c>
      <c r="M7" s="13">
        <v>0.13270000000000001</v>
      </c>
      <c r="N7" s="13">
        <v>9.74E-2</v>
      </c>
    </row>
    <row r="8" spans="1:18" ht="11.25" customHeight="1">
      <c r="B8" s="7">
        <f t="shared" si="0"/>
        <v>0.25</v>
      </c>
      <c r="C8" s="13">
        <v>0.14380000000000001</v>
      </c>
      <c r="D8" s="13">
        <v>0.1467</v>
      </c>
      <c r="E8" s="13">
        <v>0.1186</v>
      </c>
      <c r="F8" s="13">
        <v>0.1041</v>
      </c>
      <c r="G8" s="13">
        <v>9.3399999999999997E-2</v>
      </c>
      <c r="H8" s="13">
        <v>8.8499999999999995E-2</v>
      </c>
      <c r="I8" s="13">
        <v>0.1038</v>
      </c>
      <c r="J8" s="13">
        <v>0.1096</v>
      </c>
      <c r="K8" s="13">
        <v>0.1147</v>
      </c>
      <c r="L8" s="13">
        <v>0.13619999999999999</v>
      </c>
      <c r="M8" s="13">
        <v>0.14360000000000001</v>
      </c>
      <c r="N8" s="13">
        <v>0.1111</v>
      </c>
    </row>
    <row r="9" spans="1:18" ht="11.25" customHeight="1">
      <c r="B9" s="7">
        <f t="shared" si="0"/>
        <v>0.125</v>
      </c>
      <c r="C9" s="13">
        <v>0.1356</v>
      </c>
      <c r="D9" s="13">
        <v>0.13300000000000001</v>
      </c>
      <c r="E9" s="13">
        <v>0.1249</v>
      </c>
      <c r="F9" s="13">
        <v>0.1013</v>
      </c>
      <c r="G9" s="13">
        <v>9.11E-2</v>
      </c>
      <c r="H9" s="13">
        <v>9.2600000000000002E-2</v>
      </c>
      <c r="I9" s="13">
        <v>0.1132</v>
      </c>
      <c r="J9" s="13">
        <v>0.1207</v>
      </c>
      <c r="K9" s="13">
        <v>0.1172</v>
      </c>
      <c r="L9" s="13">
        <v>0.12740000000000001</v>
      </c>
      <c r="M9" s="13">
        <v>0.15090000000000001</v>
      </c>
      <c r="N9" s="13">
        <v>9.5399999999999999E-2</v>
      </c>
    </row>
    <row r="10" spans="1:18" ht="11.25" customHeight="1">
      <c r="B10" s="7">
        <f t="shared" si="0"/>
        <v>6.25E-2</v>
      </c>
      <c r="C10" s="13">
        <v>0.12540000000000001</v>
      </c>
      <c r="D10" s="13">
        <v>0.1293</v>
      </c>
      <c r="E10" s="13">
        <v>0.12139999999999999</v>
      </c>
      <c r="F10" s="13">
        <v>9.9199999999999997E-2</v>
      </c>
      <c r="G10" s="13">
        <v>0.1</v>
      </c>
      <c r="H10" s="13">
        <v>9.3799999999999994E-2</v>
      </c>
      <c r="I10" s="13">
        <v>0.1104</v>
      </c>
      <c r="J10" s="13">
        <v>0.12740000000000001</v>
      </c>
      <c r="K10" s="13">
        <v>0.1168</v>
      </c>
      <c r="L10" s="13">
        <v>0.15490000000000001</v>
      </c>
      <c r="M10" s="13">
        <v>0.15609999999999999</v>
      </c>
      <c r="N10" s="13">
        <v>0.10390000000000001</v>
      </c>
    </row>
    <row r="11" spans="1:18" ht="11.25" customHeight="1">
      <c r="B11" s="8" t="s">
        <v>18</v>
      </c>
      <c r="C11" s="13">
        <v>8.6800000000000002E-2</v>
      </c>
      <c r="D11" s="13">
        <v>7.8299999999999995E-2</v>
      </c>
      <c r="E11" s="13">
        <v>7.3099999999999998E-2</v>
      </c>
      <c r="F11" s="67"/>
      <c r="G11" s="67"/>
      <c r="H11" s="67"/>
      <c r="I11" s="67"/>
      <c r="J11" s="67"/>
      <c r="K11" s="67"/>
      <c r="L11" s="67"/>
      <c r="M11" s="67"/>
      <c r="N11" s="67"/>
    </row>
    <row r="12" spans="1:18" ht="11.2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8" ht="11.25" customHeight="1">
      <c r="A13" s="5"/>
      <c r="B13" s="20" t="s">
        <v>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8" ht="11.25" customHeight="1">
      <c r="A14" s="19" t="s">
        <v>16</v>
      </c>
      <c r="B14" s="8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ht="11.25" customHeight="1">
      <c r="B16" s="7">
        <v>4</v>
      </c>
      <c r="C16" s="13">
        <v>4.0399999999999998E-2</v>
      </c>
      <c r="D16" s="13">
        <v>4.0800000000000003E-2</v>
      </c>
      <c r="E16" s="13">
        <v>3.9699999999999999E-2</v>
      </c>
      <c r="F16" s="13">
        <v>4.1700000000000001E-2</v>
      </c>
      <c r="G16" s="13">
        <v>4.0599999999999997E-2</v>
      </c>
      <c r="H16" s="13">
        <v>3.9899999999999998E-2</v>
      </c>
      <c r="I16" s="13">
        <v>3.9800000000000002E-2</v>
      </c>
      <c r="J16" s="13">
        <v>3.85E-2</v>
      </c>
      <c r="K16" s="13">
        <v>3.9399999999999998E-2</v>
      </c>
      <c r="L16" s="13">
        <v>4.24E-2</v>
      </c>
      <c r="M16" s="13">
        <v>4.8300000000000003E-2</v>
      </c>
      <c r="N16" s="13">
        <v>3.9800000000000002E-2</v>
      </c>
    </row>
    <row r="17" spans="1:14" ht="11.25" customHeight="1">
      <c r="B17" s="7">
        <f>B16/2</f>
        <v>2</v>
      </c>
      <c r="C17" s="13">
        <v>3.8699999999999998E-2</v>
      </c>
      <c r="D17" s="13">
        <v>3.8800000000000001E-2</v>
      </c>
      <c r="E17" s="13">
        <v>4.0300000000000002E-2</v>
      </c>
      <c r="F17" s="13">
        <v>3.9600000000000003E-2</v>
      </c>
      <c r="G17" s="13">
        <v>4.0300000000000002E-2</v>
      </c>
      <c r="H17" s="13">
        <v>3.5900000000000001E-2</v>
      </c>
      <c r="I17" s="13">
        <v>3.9800000000000002E-2</v>
      </c>
      <c r="J17" s="13">
        <v>3.95E-2</v>
      </c>
      <c r="K17" s="13">
        <v>3.9100000000000003E-2</v>
      </c>
      <c r="L17" s="13">
        <v>4.1099999999999998E-2</v>
      </c>
      <c r="M17" s="13">
        <v>4.3900000000000002E-2</v>
      </c>
      <c r="N17" s="13">
        <v>4.0500000000000001E-2</v>
      </c>
    </row>
    <row r="18" spans="1:14" ht="11.25" customHeight="1">
      <c r="B18" s="7">
        <f t="shared" ref="B18:B22" si="1">B17/2</f>
        <v>1</v>
      </c>
      <c r="C18" s="13">
        <v>3.9E-2</v>
      </c>
      <c r="D18" s="13">
        <v>3.8399999999999997E-2</v>
      </c>
      <c r="E18" s="13">
        <v>4.02E-2</v>
      </c>
      <c r="F18" s="13">
        <v>3.9399999999999998E-2</v>
      </c>
      <c r="G18" s="13">
        <v>3.9600000000000003E-2</v>
      </c>
      <c r="H18" s="13">
        <v>4.1700000000000001E-2</v>
      </c>
      <c r="I18" s="13">
        <v>4.0500000000000001E-2</v>
      </c>
      <c r="J18" s="13">
        <v>3.9399999999999998E-2</v>
      </c>
      <c r="K18" s="13">
        <v>3.9600000000000003E-2</v>
      </c>
      <c r="L18" s="13">
        <v>4.2999999999999997E-2</v>
      </c>
      <c r="M18" s="13">
        <v>4.2099999999999999E-2</v>
      </c>
      <c r="N18" s="13">
        <v>4.0300000000000002E-2</v>
      </c>
    </row>
    <row r="19" spans="1:14" ht="11.25" customHeight="1">
      <c r="B19" s="7">
        <f t="shared" si="1"/>
        <v>0.5</v>
      </c>
      <c r="C19" s="13">
        <v>0.04</v>
      </c>
      <c r="D19" s="13">
        <v>3.9800000000000002E-2</v>
      </c>
      <c r="E19" s="13">
        <v>3.9800000000000002E-2</v>
      </c>
      <c r="F19" s="13">
        <v>3.8800000000000001E-2</v>
      </c>
      <c r="G19" s="13">
        <v>4.0899999999999999E-2</v>
      </c>
      <c r="H19" s="13">
        <v>4.0399999999999998E-2</v>
      </c>
      <c r="I19" s="13">
        <v>4.0399999999999998E-2</v>
      </c>
      <c r="J19" s="13">
        <v>3.9899999999999998E-2</v>
      </c>
      <c r="K19" s="13">
        <v>4.0099999999999997E-2</v>
      </c>
      <c r="L19" s="13">
        <v>0.04</v>
      </c>
      <c r="M19" s="13">
        <v>4.2700000000000002E-2</v>
      </c>
      <c r="N19" s="13">
        <v>4.4200000000000003E-2</v>
      </c>
    </row>
    <row r="20" spans="1:14" ht="11.25" customHeight="1">
      <c r="B20" s="7">
        <f t="shared" si="1"/>
        <v>0.25</v>
      </c>
      <c r="C20" s="13">
        <v>4.0099999999999997E-2</v>
      </c>
      <c r="D20" s="13">
        <v>4.1500000000000002E-2</v>
      </c>
      <c r="E20" s="13">
        <v>3.9800000000000002E-2</v>
      </c>
      <c r="F20" s="13">
        <v>4.2900000000000001E-2</v>
      </c>
      <c r="G20" s="13">
        <v>4.0099999999999997E-2</v>
      </c>
      <c r="H20" s="13">
        <v>4.07E-2</v>
      </c>
      <c r="I20" s="13">
        <v>4.07E-2</v>
      </c>
      <c r="J20" s="13">
        <v>4.0300000000000002E-2</v>
      </c>
      <c r="K20" s="13">
        <v>3.9399999999999998E-2</v>
      </c>
      <c r="L20" s="13">
        <v>3.9E-2</v>
      </c>
      <c r="M20" s="13">
        <v>0.04</v>
      </c>
      <c r="N20" s="13">
        <v>4.8099999999999997E-2</v>
      </c>
    </row>
    <row r="21" spans="1:14" ht="11.25" customHeight="1">
      <c r="B21" s="7">
        <f t="shared" si="1"/>
        <v>0.125</v>
      </c>
      <c r="C21" s="13">
        <v>4.2799999999999998E-2</v>
      </c>
      <c r="D21" s="13">
        <v>4.0800000000000003E-2</v>
      </c>
      <c r="E21" s="13">
        <v>3.9600000000000003E-2</v>
      </c>
      <c r="F21" s="13">
        <v>3.8399999999999997E-2</v>
      </c>
      <c r="G21" s="13">
        <v>3.9100000000000003E-2</v>
      </c>
      <c r="H21" s="13">
        <v>4.0300000000000002E-2</v>
      </c>
      <c r="I21" s="13">
        <v>4.3400000000000001E-2</v>
      </c>
      <c r="J21" s="13">
        <v>4.2299999999999997E-2</v>
      </c>
      <c r="K21" s="13">
        <v>3.8899999999999997E-2</v>
      </c>
      <c r="L21" s="13">
        <v>3.9300000000000002E-2</v>
      </c>
      <c r="M21" s="13">
        <v>4.0599999999999997E-2</v>
      </c>
      <c r="N21" s="13">
        <v>0.04</v>
      </c>
    </row>
    <row r="22" spans="1:14" ht="11.25" customHeight="1">
      <c r="B22" s="7">
        <f t="shared" si="1"/>
        <v>6.25E-2</v>
      </c>
      <c r="C22" s="13">
        <v>3.9800000000000002E-2</v>
      </c>
      <c r="D22" s="13">
        <v>3.9800000000000002E-2</v>
      </c>
      <c r="E22" s="13">
        <v>4.0300000000000002E-2</v>
      </c>
      <c r="F22" s="13">
        <v>3.8600000000000002E-2</v>
      </c>
      <c r="G22" s="13">
        <v>3.8899999999999997E-2</v>
      </c>
      <c r="H22" s="13">
        <v>4.0099999999999997E-2</v>
      </c>
      <c r="I22" s="13">
        <v>4.1200000000000001E-2</v>
      </c>
      <c r="J22" s="13">
        <v>4.0899999999999999E-2</v>
      </c>
      <c r="K22" s="13">
        <v>4.0599999999999997E-2</v>
      </c>
      <c r="L22" s="13">
        <v>3.9600000000000003E-2</v>
      </c>
      <c r="M22" s="13">
        <v>4.0599999999999997E-2</v>
      </c>
      <c r="N22" s="13">
        <v>0.04</v>
      </c>
    </row>
    <row r="23" spans="1:14" ht="11.25" customHeight="1">
      <c r="B23" s="8" t="s">
        <v>18</v>
      </c>
      <c r="C23" s="13">
        <v>4.0599999999999997E-2</v>
      </c>
      <c r="D23" s="13">
        <v>3.9199999999999999E-2</v>
      </c>
      <c r="E23" s="13">
        <v>3.9800000000000002E-2</v>
      </c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11.25" customHeight="1">
      <c r="B24" s="9"/>
    </row>
    <row r="25" spans="1:14" ht="11.25" customHeight="1">
      <c r="A25" s="5"/>
    </row>
    <row r="26" spans="1:14" ht="11.25" customHeight="1">
      <c r="A26" s="19" t="s">
        <v>19</v>
      </c>
      <c r="B26" s="8" t="s">
        <v>9</v>
      </c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ht="11.25" customHeight="1">
      <c r="B28" s="7">
        <v>4</v>
      </c>
      <c r="C28" s="13">
        <f t="shared" ref="C28:N28" si="2">C4-C16</f>
        <v>0.42920000000000003</v>
      </c>
      <c r="D28" s="13">
        <f t="shared" si="2"/>
        <v>0.3987</v>
      </c>
      <c r="E28" s="13">
        <f t="shared" si="2"/>
        <v>0.52500000000000002</v>
      </c>
      <c r="F28" s="13">
        <f t="shared" si="2"/>
        <v>0.27729999999999999</v>
      </c>
      <c r="G28" s="13">
        <f t="shared" si="2"/>
        <v>0.26360000000000006</v>
      </c>
      <c r="H28" s="13">
        <f t="shared" si="2"/>
        <v>0.24659999999999999</v>
      </c>
      <c r="I28" s="13">
        <f t="shared" si="2"/>
        <v>9.0799999999999992E-2</v>
      </c>
      <c r="J28" s="13">
        <f t="shared" si="2"/>
        <v>0.09</v>
      </c>
      <c r="K28" s="13">
        <f t="shared" si="2"/>
        <v>8.3499999999999991E-2</v>
      </c>
      <c r="L28" s="13">
        <f t="shared" si="2"/>
        <v>7.9100000000000004E-2</v>
      </c>
      <c r="M28" s="13">
        <f t="shared" si="2"/>
        <v>9.3299999999999994E-2</v>
      </c>
      <c r="N28" s="13">
        <f t="shared" si="2"/>
        <v>9.3700000000000006E-2</v>
      </c>
    </row>
    <row r="29" spans="1:14" ht="11.25" customHeight="1">
      <c r="B29" s="7">
        <f>B28/2</f>
        <v>2</v>
      </c>
      <c r="C29" s="13">
        <f t="shared" ref="C29:N29" si="3">C5-C17</f>
        <v>0.17730000000000001</v>
      </c>
      <c r="D29" s="13">
        <f t="shared" si="3"/>
        <v>0.2011</v>
      </c>
      <c r="E29" s="13">
        <f t="shared" si="3"/>
        <v>0.20449999999999999</v>
      </c>
      <c r="F29" s="13">
        <f t="shared" si="3"/>
        <v>0.1071</v>
      </c>
      <c r="G29" s="13">
        <f t="shared" si="3"/>
        <v>0.11149999999999999</v>
      </c>
      <c r="H29" s="13">
        <f t="shared" si="3"/>
        <v>0.11969999999999999</v>
      </c>
      <c r="I29" s="13">
        <f t="shared" si="3"/>
        <v>7.8E-2</v>
      </c>
      <c r="J29" s="13">
        <f t="shared" si="3"/>
        <v>8.5999999999999993E-2</v>
      </c>
      <c r="K29" s="13">
        <f t="shared" si="3"/>
        <v>7.0000000000000007E-2</v>
      </c>
      <c r="L29" s="13">
        <f t="shared" si="3"/>
        <v>8.660000000000001E-2</v>
      </c>
      <c r="M29" s="13">
        <f t="shared" si="3"/>
        <v>8.1699999999999995E-2</v>
      </c>
      <c r="N29" s="13">
        <f t="shared" si="3"/>
        <v>7.7399999999999997E-2</v>
      </c>
    </row>
    <row r="30" spans="1:14" ht="11.25" customHeight="1">
      <c r="B30" s="7">
        <f t="shared" ref="B30:B34" si="4">B29/2</f>
        <v>1</v>
      </c>
      <c r="C30" s="13">
        <f t="shared" ref="C30:N30" si="5">C6-C18</f>
        <v>0.123</v>
      </c>
      <c r="D30" s="13">
        <f t="shared" si="5"/>
        <v>0.12090000000000001</v>
      </c>
      <c r="E30" s="13">
        <f t="shared" si="5"/>
        <v>0.107</v>
      </c>
      <c r="F30" s="13">
        <f t="shared" si="5"/>
        <v>7.0899999999999991E-2</v>
      </c>
      <c r="G30" s="13">
        <f t="shared" si="5"/>
        <v>7.2099999999999997E-2</v>
      </c>
      <c r="H30" s="13">
        <f t="shared" si="5"/>
        <v>7.2300000000000003E-2</v>
      </c>
      <c r="I30" s="13">
        <f t="shared" si="5"/>
        <v>6.4200000000000007E-2</v>
      </c>
      <c r="J30" s="13">
        <f t="shared" si="5"/>
        <v>8.0800000000000011E-2</v>
      </c>
      <c r="K30" s="13">
        <f t="shared" si="5"/>
        <v>8.1100000000000005E-2</v>
      </c>
      <c r="L30" s="13">
        <f t="shared" si="5"/>
        <v>8.589999999999999E-2</v>
      </c>
      <c r="M30" s="13">
        <f t="shared" si="5"/>
        <v>9.1799999999999993E-2</v>
      </c>
      <c r="N30" s="13">
        <f t="shared" si="5"/>
        <v>8.9099999999999985E-2</v>
      </c>
    </row>
    <row r="31" spans="1:14" ht="11.25" customHeight="1">
      <c r="B31" s="7">
        <f t="shared" si="4"/>
        <v>0.5</v>
      </c>
      <c r="C31" s="13">
        <f t="shared" ref="C31:N31" si="6">C7-C19</f>
        <v>0.1195</v>
      </c>
      <c r="D31" s="13">
        <f t="shared" si="6"/>
        <v>0.13250000000000001</v>
      </c>
      <c r="E31" s="13">
        <f t="shared" si="6"/>
        <v>8.77E-2</v>
      </c>
      <c r="F31" s="13">
        <f t="shared" si="6"/>
        <v>6.3E-2</v>
      </c>
      <c r="G31" s="13">
        <f t="shared" si="6"/>
        <v>7.1899999999999992E-2</v>
      </c>
      <c r="H31" s="13">
        <f t="shared" si="6"/>
        <v>7.1099999999999997E-2</v>
      </c>
      <c r="I31" s="13">
        <f t="shared" si="6"/>
        <v>6.9800000000000001E-2</v>
      </c>
      <c r="J31" s="13">
        <f t="shared" si="6"/>
        <v>8.14E-2</v>
      </c>
      <c r="K31" s="13">
        <f t="shared" si="6"/>
        <v>8.5600000000000009E-2</v>
      </c>
      <c r="L31" s="13">
        <f t="shared" si="6"/>
        <v>0.09</v>
      </c>
      <c r="M31" s="13">
        <f t="shared" si="6"/>
        <v>9.0000000000000011E-2</v>
      </c>
      <c r="N31" s="13">
        <f t="shared" si="6"/>
        <v>5.3199999999999997E-2</v>
      </c>
    </row>
    <row r="32" spans="1:14" ht="11.25" customHeight="1">
      <c r="B32" s="7">
        <f t="shared" si="4"/>
        <v>0.25</v>
      </c>
      <c r="C32" s="13">
        <f t="shared" ref="C32:N32" si="7">C8-C20</f>
        <v>0.10370000000000001</v>
      </c>
      <c r="D32" s="13">
        <f t="shared" si="7"/>
        <v>0.10519999999999999</v>
      </c>
      <c r="E32" s="13">
        <f t="shared" si="7"/>
        <v>7.8799999999999995E-2</v>
      </c>
      <c r="F32" s="13">
        <f t="shared" si="7"/>
        <v>6.1199999999999997E-2</v>
      </c>
      <c r="G32" s="13">
        <f t="shared" si="7"/>
        <v>5.33E-2</v>
      </c>
      <c r="H32" s="13">
        <f t="shared" si="7"/>
        <v>4.7799999999999995E-2</v>
      </c>
      <c r="I32" s="13">
        <f t="shared" si="7"/>
        <v>6.3100000000000003E-2</v>
      </c>
      <c r="J32" s="13">
        <f t="shared" si="7"/>
        <v>6.93E-2</v>
      </c>
      <c r="K32" s="13">
        <f t="shared" si="7"/>
        <v>7.5300000000000006E-2</v>
      </c>
      <c r="L32" s="13">
        <f t="shared" si="7"/>
        <v>9.7199999999999981E-2</v>
      </c>
      <c r="M32" s="13">
        <f t="shared" si="7"/>
        <v>0.1036</v>
      </c>
      <c r="N32" s="13">
        <f t="shared" si="7"/>
        <v>6.3E-2</v>
      </c>
    </row>
    <row r="33" spans="2:14" ht="11.25" customHeight="1">
      <c r="B33" s="7">
        <f t="shared" si="4"/>
        <v>0.125</v>
      </c>
      <c r="C33" s="13">
        <f t="shared" ref="C33:N33" si="8">C9-C21</f>
        <v>9.2799999999999994E-2</v>
      </c>
      <c r="D33" s="13">
        <f t="shared" si="8"/>
        <v>9.2200000000000004E-2</v>
      </c>
      <c r="E33" s="13">
        <f t="shared" si="8"/>
        <v>8.5299999999999987E-2</v>
      </c>
      <c r="F33" s="13">
        <f t="shared" si="8"/>
        <v>6.2900000000000011E-2</v>
      </c>
      <c r="G33" s="13">
        <f t="shared" si="8"/>
        <v>5.1999999999999998E-2</v>
      </c>
      <c r="H33" s="13">
        <f t="shared" si="8"/>
        <v>5.2299999999999999E-2</v>
      </c>
      <c r="I33" s="13">
        <f t="shared" si="8"/>
        <v>6.9800000000000001E-2</v>
      </c>
      <c r="J33" s="13">
        <f t="shared" si="8"/>
        <v>7.8399999999999997E-2</v>
      </c>
      <c r="K33" s="13">
        <f t="shared" si="8"/>
        <v>7.8300000000000008E-2</v>
      </c>
      <c r="L33" s="13">
        <f t="shared" si="8"/>
        <v>8.8100000000000012E-2</v>
      </c>
      <c r="M33" s="13">
        <f t="shared" si="8"/>
        <v>0.11030000000000001</v>
      </c>
      <c r="N33" s="13">
        <f t="shared" si="8"/>
        <v>5.5399999999999998E-2</v>
      </c>
    </row>
    <row r="34" spans="2:14" ht="11.25" customHeight="1">
      <c r="B34" s="7">
        <f t="shared" si="4"/>
        <v>6.25E-2</v>
      </c>
      <c r="C34" s="13">
        <f t="shared" ref="C34:N34" si="9">C10-C22</f>
        <v>8.5600000000000009E-2</v>
      </c>
      <c r="D34" s="13">
        <f t="shared" si="9"/>
        <v>8.9499999999999996E-2</v>
      </c>
      <c r="E34" s="13">
        <f t="shared" si="9"/>
        <v>8.1099999999999992E-2</v>
      </c>
      <c r="F34" s="13">
        <f t="shared" si="9"/>
        <v>6.0599999999999994E-2</v>
      </c>
      <c r="G34" s="13">
        <f t="shared" si="9"/>
        <v>6.1100000000000008E-2</v>
      </c>
      <c r="H34" s="13">
        <f t="shared" si="9"/>
        <v>5.3699999999999998E-2</v>
      </c>
      <c r="I34" s="13">
        <f t="shared" si="9"/>
        <v>6.9199999999999998E-2</v>
      </c>
      <c r="J34" s="13">
        <f t="shared" si="9"/>
        <v>8.6500000000000021E-2</v>
      </c>
      <c r="K34" s="13">
        <f t="shared" si="9"/>
        <v>7.6200000000000004E-2</v>
      </c>
      <c r="L34" s="13">
        <f t="shared" si="9"/>
        <v>0.11530000000000001</v>
      </c>
      <c r="M34" s="13">
        <f t="shared" si="9"/>
        <v>0.11549999999999999</v>
      </c>
      <c r="N34" s="13">
        <f t="shared" si="9"/>
        <v>6.3900000000000012E-2</v>
      </c>
    </row>
    <row r="35" spans="2:14" ht="11.25" customHeight="1">
      <c r="B35" s="8" t="s">
        <v>18</v>
      </c>
      <c r="C35" s="13">
        <f>C11-C23</f>
        <v>4.6200000000000005E-2</v>
      </c>
      <c r="D35" s="13">
        <f>D11-D23</f>
        <v>3.9099999999999996E-2</v>
      </c>
      <c r="E35" s="13">
        <f>E11-E23</f>
        <v>3.3299999999999996E-2</v>
      </c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1.25" customHeight="1">
      <c r="B36" s="9"/>
    </row>
    <row r="37" spans="2:14" ht="11.25" customHeight="1">
      <c r="B37" s="9"/>
    </row>
    <row r="38" spans="2:14" ht="11.25" customHeight="1"/>
    <row r="39" spans="2:14" ht="11.25" customHeight="1">
      <c r="B39" s="7" t="s">
        <v>20</v>
      </c>
      <c r="C39" s="13" t="s">
        <v>21</v>
      </c>
      <c r="D39" s="13" t="s">
        <v>22</v>
      </c>
      <c r="E39" s="13" t="s">
        <v>23</v>
      </c>
      <c r="F39" s="13" t="s">
        <v>24</v>
      </c>
      <c r="H39" s="13" t="s">
        <v>25</v>
      </c>
      <c r="I39" s="13" t="s">
        <v>21</v>
      </c>
      <c r="J39" s="13" t="s">
        <v>22</v>
      </c>
      <c r="K39" s="13" t="s">
        <v>23</v>
      </c>
      <c r="L39" s="13" t="s">
        <v>24</v>
      </c>
    </row>
    <row r="40" spans="2:14" ht="11.25" customHeight="1">
      <c r="B40" s="7">
        <v>4</v>
      </c>
      <c r="C40" s="14">
        <f t="shared" ref="C40:C46" si="10">AVERAGE(C28:E28)-AVERAGE($C$35:$E$35)</f>
        <v>0.41143333333333337</v>
      </c>
      <c r="D40" s="14">
        <f t="shared" ref="D40:D46" si="11">AVERAGE(F28:H28)-AVERAGE($C$35:$E$35)</f>
        <v>0.22296666666666667</v>
      </c>
      <c r="E40" s="14">
        <f t="shared" ref="E40:E46" si="12">AVERAGE(I28:K28)-AVERAGE($C$35:$E$35)</f>
        <v>4.8566666666666668E-2</v>
      </c>
      <c r="F40" s="14">
        <f t="shared" ref="F40:F46" si="13">AVERAGE(L28:N28)-AVERAGE($C$35:$E$35)</f>
        <v>4.9166666666666671E-2</v>
      </c>
      <c r="H40" s="13">
        <v>4</v>
      </c>
      <c r="I40" s="14">
        <f t="shared" ref="I40:I46" si="14">STDEV(C28:E28)/SQRT(3)</f>
        <v>3.8049368515711911E-2</v>
      </c>
      <c r="J40" s="14">
        <f t="shared" ref="J40:J46" si="15">STDEV(F28:H28)/SQRT(3)</f>
        <v>8.8793768550125968E-3</v>
      </c>
      <c r="K40" s="14">
        <f t="shared" ref="K40:K46" si="16">STDEV(I28:K28)/SQRT(3)</f>
        <v>2.3115651263447756E-3</v>
      </c>
      <c r="L40" s="14">
        <f t="shared" ref="L40:L46" si="17">STDEV(L28:N28)/SQRT(3)</f>
        <v>4.8013886880082235E-3</v>
      </c>
      <c r="M40" s="15"/>
    </row>
    <row r="41" spans="2:14" ht="11.25" customHeight="1">
      <c r="B41" s="7">
        <f>B40/2</f>
        <v>2</v>
      </c>
      <c r="C41" s="14">
        <f t="shared" si="10"/>
        <v>0.15476666666666666</v>
      </c>
      <c r="D41" s="14">
        <f t="shared" si="11"/>
        <v>7.3233333333333345E-2</v>
      </c>
      <c r="E41" s="14">
        <f t="shared" si="12"/>
        <v>3.846666666666667E-2</v>
      </c>
      <c r="F41" s="14">
        <f t="shared" si="13"/>
        <v>4.2366666666666671E-2</v>
      </c>
      <c r="G41" s="15"/>
      <c r="H41" s="13">
        <f t="shared" ref="H41:H46" si="18">H40/2</f>
        <v>2</v>
      </c>
      <c r="I41" s="14">
        <f t="shared" si="14"/>
        <v>8.5564790266401767E-3</v>
      </c>
      <c r="J41" s="14">
        <f t="shared" si="15"/>
        <v>3.6920334656001001E-3</v>
      </c>
      <c r="K41" s="14">
        <f t="shared" si="16"/>
        <v>4.6188021535170029E-3</v>
      </c>
      <c r="L41" s="14">
        <f t="shared" si="17"/>
        <v>2.6576932353703574E-3</v>
      </c>
      <c r="M41" s="15"/>
    </row>
    <row r="42" spans="2:14" ht="11.25" customHeight="1">
      <c r="B42" s="7">
        <f t="shared" ref="B42:B46" si="19">B41/2</f>
        <v>1</v>
      </c>
      <c r="C42" s="14">
        <f t="shared" si="10"/>
        <v>7.7433333333333326E-2</v>
      </c>
      <c r="D42" s="14">
        <f t="shared" si="11"/>
        <v>3.2233333333333329E-2</v>
      </c>
      <c r="E42" s="14">
        <f t="shared" si="12"/>
        <v>3.5833333333333349E-2</v>
      </c>
      <c r="F42" s="14">
        <f t="shared" si="13"/>
        <v>4.9399999999999979E-2</v>
      </c>
      <c r="G42" s="15"/>
      <c r="H42" s="13">
        <f t="shared" si="18"/>
        <v>1</v>
      </c>
      <c r="I42" s="14">
        <f t="shared" si="14"/>
        <v>5.020070827300261E-3</v>
      </c>
      <c r="J42" s="14">
        <f t="shared" si="15"/>
        <v>4.3716256828680347E-4</v>
      </c>
      <c r="K42" s="14">
        <f t="shared" si="16"/>
        <v>5.5840049347319681E-3</v>
      </c>
      <c r="L42" s="14">
        <f t="shared" si="17"/>
        <v>1.7052207416571557E-3</v>
      </c>
      <c r="M42" s="15"/>
    </row>
    <row r="43" spans="2:14" ht="11.25" customHeight="1">
      <c r="B43" s="7">
        <f t="shared" si="19"/>
        <v>0.5</v>
      </c>
      <c r="C43" s="14">
        <f t="shared" si="10"/>
        <v>7.3700000000000015E-2</v>
      </c>
      <c r="D43" s="14">
        <f t="shared" si="11"/>
        <v>2.9133333333333337E-2</v>
      </c>
      <c r="E43" s="14">
        <f t="shared" si="12"/>
        <v>3.9400000000000011E-2</v>
      </c>
      <c r="F43" s="14">
        <f t="shared" si="13"/>
        <v>3.8200000000000005E-2</v>
      </c>
      <c r="H43" s="13">
        <f t="shared" si="18"/>
        <v>0.5</v>
      </c>
      <c r="I43" s="14">
        <f t="shared" si="14"/>
        <v>1.3306806946488401E-2</v>
      </c>
      <c r="J43" s="14">
        <f t="shared" si="15"/>
        <v>2.8427295177542128E-3</v>
      </c>
      <c r="K43" s="14">
        <f t="shared" si="16"/>
        <v>4.7248750718346475E-3</v>
      </c>
      <c r="L43" s="14">
        <f t="shared" si="17"/>
        <v>1.2266666666666681E-2</v>
      </c>
    </row>
    <row r="44" spans="2:14" ht="11.25" customHeight="1">
      <c r="B44" s="7">
        <f t="shared" si="19"/>
        <v>0.25</v>
      </c>
      <c r="C44" s="14">
        <f t="shared" si="10"/>
        <v>5.6366666666666669E-2</v>
      </c>
      <c r="D44" s="14">
        <f t="shared" si="11"/>
        <v>1.4566666666666672E-2</v>
      </c>
      <c r="E44" s="14">
        <f t="shared" si="12"/>
        <v>2.9700000000000011E-2</v>
      </c>
      <c r="F44" s="14">
        <f t="shared" si="13"/>
        <v>4.8399999999999992E-2</v>
      </c>
      <c r="H44" s="13">
        <f t="shared" si="18"/>
        <v>0.25</v>
      </c>
      <c r="I44" s="14">
        <f t="shared" si="14"/>
        <v>8.5609578903297727E-3</v>
      </c>
      <c r="J44" s="14">
        <f t="shared" si="15"/>
        <v>3.8888730158406228E-3</v>
      </c>
      <c r="K44" s="14">
        <f t="shared" si="16"/>
        <v>3.521994384499278E-3</v>
      </c>
      <c r="L44" s="14">
        <f t="shared" si="17"/>
        <v>1.2602821553569302E-2</v>
      </c>
    </row>
    <row r="45" spans="2:14" ht="11.25" customHeight="1">
      <c r="B45" s="7">
        <f t="shared" si="19"/>
        <v>0.125</v>
      </c>
      <c r="C45" s="14">
        <f t="shared" si="10"/>
        <v>5.0566666666666669E-2</v>
      </c>
      <c r="D45" s="14">
        <f t="shared" si="11"/>
        <v>1.6200000000000006E-2</v>
      </c>
      <c r="E45" s="14">
        <f t="shared" si="12"/>
        <v>3.5966666666666668E-2</v>
      </c>
      <c r="F45" s="14">
        <f t="shared" si="13"/>
        <v>4.5066666666666678E-2</v>
      </c>
      <c r="H45" s="13">
        <f t="shared" si="18"/>
        <v>0.125</v>
      </c>
      <c r="I45" s="14">
        <f t="shared" si="14"/>
        <v>2.4062418831031973E-3</v>
      </c>
      <c r="J45" s="14">
        <f t="shared" si="15"/>
        <v>3.5843796921891254E-3</v>
      </c>
      <c r="K45" s="14">
        <f t="shared" si="16"/>
        <v>2.8501461950807606E-3</v>
      </c>
      <c r="L45" s="14">
        <f t="shared" si="17"/>
        <v>1.5944591559522641E-2</v>
      </c>
    </row>
    <row r="46" spans="2:14" ht="11.25" customHeight="1">
      <c r="B46" s="7">
        <f t="shared" si="19"/>
        <v>6.25E-2</v>
      </c>
      <c r="C46" s="14">
        <f t="shared" si="10"/>
        <v>4.586666666666666E-2</v>
      </c>
      <c r="D46" s="14">
        <f t="shared" si="11"/>
        <v>1.8933333333333337E-2</v>
      </c>
      <c r="E46" s="14">
        <f t="shared" si="12"/>
        <v>3.7766666666666664E-2</v>
      </c>
      <c r="F46" s="14">
        <f t="shared" si="13"/>
        <v>5.8700000000000009E-2</v>
      </c>
      <c r="H46" s="13">
        <f t="shared" si="18"/>
        <v>6.25E-2</v>
      </c>
      <c r="I46" s="14">
        <f t="shared" si="14"/>
        <v>2.4269322199023209E-3</v>
      </c>
      <c r="J46" s="14">
        <f t="shared" si="15"/>
        <v>2.3876999625394974E-3</v>
      </c>
      <c r="K46" s="14">
        <f t="shared" si="16"/>
        <v>5.0242744086418491E-3</v>
      </c>
      <c r="L46" s="14">
        <f t="shared" si="17"/>
        <v>1.7166763753770738E-2</v>
      </c>
    </row>
    <row r="47" spans="2:14" ht="11.25" customHeight="1"/>
    <row r="48" spans="2:14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6">
    <mergeCell ref="P2:R4"/>
    <mergeCell ref="C26:E26"/>
    <mergeCell ref="F26:H26"/>
    <mergeCell ref="I26:K26"/>
    <mergeCell ref="L26:N26"/>
    <mergeCell ref="F35:N35"/>
    <mergeCell ref="F23:N23"/>
    <mergeCell ref="C2:E2"/>
    <mergeCell ref="F2:H2"/>
    <mergeCell ref="I2:K2"/>
    <mergeCell ref="L2:N2"/>
    <mergeCell ref="C14:E14"/>
    <mergeCell ref="F14:H14"/>
    <mergeCell ref="I14:K14"/>
    <mergeCell ref="L14:N14"/>
    <mergeCell ref="F11:N11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64BA-5BEF-814F-85C4-3722A48A0B90}">
  <sheetPr>
    <tabColor theme="7" tint="0.39997558519241921"/>
    <pageSetUpPr fitToPage="1"/>
  </sheetPr>
  <dimension ref="A1:R846"/>
  <sheetViews>
    <sheetView zoomScaleNormal="100" workbookViewId="0">
      <selection activeCell="U12" sqref="U12"/>
    </sheetView>
  </sheetViews>
  <sheetFormatPr baseColWidth="10" defaultColWidth="12.1640625" defaultRowHeight="15" customHeight="1"/>
  <cols>
    <col min="1" max="1" width="8.6640625" style="19" customWidth="1"/>
    <col min="2" max="2" width="9.6640625" style="5" customWidth="1"/>
    <col min="3" max="15" width="7.33203125" style="5" customWidth="1"/>
    <col min="16" max="16384" width="12.1640625" style="5"/>
  </cols>
  <sheetData>
    <row r="1" spans="1:18" ht="11.25" customHeight="1">
      <c r="B1" s="20" t="s">
        <v>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1.25" customHeight="1">
      <c r="A2" s="19" t="s">
        <v>15</v>
      </c>
      <c r="B2" s="8" t="s">
        <v>9</v>
      </c>
      <c r="C2" s="51" t="s">
        <v>7</v>
      </c>
      <c r="D2" s="51"/>
      <c r="E2" s="51"/>
      <c r="F2" s="51" t="s">
        <v>1</v>
      </c>
      <c r="G2" s="51"/>
      <c r="H2" s="51"/>
      <c r="I2" s="51" t="s">
        <v>2</v>
      </c>
      <c r="J2" s="51"/>
      <c r="K2" s="51"/>
      <c r="L2" s="51" t="s">
        <v>3</v>
      </c>
      <c r="M2" s="51"/>
      <c r="N2" s="51"/>
      <c r="P2" s="55" t="s">
        <v>35</v>
      </c>
      <c r="Q2" s="55"/>
      <c r="R2" s="55"/>
    </row>
    <row r="3" spans="1:18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8">
        <v>1</v>
      </c>
      <c r="M3" s="8">
        <v>2</v>
      </c>
      <c r="N3" s="8">
        <v>3</v>
      </c>
      <c r="P3" s="55"/>
      <c r="Q3" s="55"/>
      <c r="R3" s="55"/>
    </row>
    <row r="4" spans="1:18" ht="11.25" customHeight="1">
      <c r="B4" s="7">
        <v>4</v>
      </c>
      <c r="C4" s="13">
        <v>0.90890000000000004</v>
      </c>
      <c r="D4" s="13">
        <v>0.82950000000000002</v>
      </c>
      <c r="E4" s="13">
        <v>0.84440000000000004</v>
      </c>
      <c r="F4" s="13">
        <v>0.44529999999999997</v>
      </c>
      <c r="G4" s="13">
        <v>0.41510000000000002</v>
      </c>
      <c r="H4" s="13">
        <v>0.39810000000000001</v>
      </c>
      <c r="I4" s="13">
        <v>0.2344</v>
      </c>
      <c r="J4" s="13">
        <v>0.2132</v>
      </c>
      <c r="K4" s="13">
        <v>0.2112</v>
      </c>
      <c r="L4" s="13">
        <v>0.22439999999999999</v>
      </c>
      <c r="M4" s="13">
        <v>0.22159999999999999</v>
      </c>
      <c r="N4" s="13">
        <v>0.20569999999999999</v>
      </c>
      <c r="P4" s="55"/>
      <c r="Q4" s="55"/>
      <c r="R4" s="55"/>
    </row>
    <row r="5" spans="1:18" ht="11.25" customHeight="1">
      <c r="B5" s="7">
        <f>B4/2</f>
        <v>2</v>
      </c>
      <c r="C5" s="13">
        <v>0.49719999999999998</v>
      </c>
      <c r="D5" s="13">
        <v>0.47949999999999998</v>
      </c>
      <c r="E5" s="13">
        <v>0.41099999999999998</v>
      </c>
      <c r="F5" s="13">
        <v>0.28620000000000001</v>
      </c>
      <c r="G5" s="13">
        <v>0.24279999999999999</v>
      </c>
      <c r="H5" s="13">
        <v>0.2626</v>
      </c>
      <c r="I5" s="13">
        <v>0.21579999999999999</v>
      </c>
      <c r="J5" s="13">
        <v>0.22589999999999999</v>
      </c>
      <c r="K5" s="13">
        <v>0.21360000000000001</v>
      </c>
      <c r="L5" s="13">
        <v>0.24199999999999999</v>
      </c>
      <c r="M5" s="13">
        <v>0.2394</v>
      </c>
      <c r="N5" s="13">
        <v>0.19900000000000001</v>
      </c>
    </row>
    <row r="6" spans="1:18" ht="11.25" customHeight="1">
      <c r="B6" s="7">
        <f t="shared" ref="B6:B10" si="0">B5/2</f>
        <v>1</v>
      </c>
      <c r="C6" s="13">
        <v>0.3679</v>
      </c>
      <c r="D6" s="13">
        <v>0.28710000000000002</v>
      </c>
      <c r="E6" s="13">
        <v>0.2828</v>
      </c>
      <c r="F6" s="13">
        <v>0.18099999999999999</v>
      </c>
      <c r="G6" s="13">
        <v>0.18240000000000001</v>
      </c>
      <c r="H6" s="13">
        <v>0.1918</v>
      </c>
      <c r="I6" s="13">
        <v>0.17050000000000001</v>
      </c>
      <c r="J6" s="13">
        <v>0.1991</v>
      </c>
      <c r="K6" s="13">
        <v>0.19420000000000001</v>
      </c>
      <c r="L6" s="13">
        <v>0.21659999999999999</v>
      </c>
      <c r="M6" s="13">
        <v>0.21679999999999999</v>
      </c>
      <c r="N6" s="13">
        <v>0.21990000000000001</v>
      </c>
    </row>
    <row r="7" spans="1:18" ht="11.25" customHeight="1">
      <c r="B7" s="7">
        <f t="shared" si="0"/>
        <v>0.5</v>
      </c>
      <c r="C7" s="13">
        <v>0.2419</v>
      </c>
      <c r="D7" s="13">
        <v>0.24759999999999999</v>
      </c>
      <c r="E7" s="13">
        <v>0.22489999999999999</v>
      </c>
      <c r="F7" s="13">
        <v>0.1671</v>
      </c>
      <c r="G7" s="13">
        <v>0.15629999999999999</v>
      </c>
      <c r="H7" s="13">
        <v>0.14199999999999999</v>
      </c>
      <c r="I7" s="13">
        <v>0.2064</v>
      </c>
      <c r="J7" s="13">
        <v>0.1991</v>
      </c>
      <c r="K7" s="13">
        <v>0.187</v>
      </c>
      <c r="L7" s="13">
        <v>0.2155</v>
      </c>
      <c r="M7" s="13">
        <v>0.2014</v>
      </c>
      <c r="N7" s="13">
        <v>0.20680000000000001</v>
      </c>
    </row>
    <row r="8" spans="1:18" ht="11.25" customHeight="1">
      <c r="B8" s="7">
        <f t="shared" si="0"/>
        <v>0.25</v>
      </c>
      <c r="C8" s="13">
        <v>0.17780000000000001</v>
      </c>
      <c r="D8" s="13">
        <v>0.20130000000000001</v>
      </c>
      <c r="E8" s="13">
        <v>0.20910000000000001</v>
      </c>
      <c r="F8" s="13">
        <v>0.15329999999999999</v>
      </c>
      <c r="G8" s="13">
        <v>0.12889999999999999</v>
      </c>
      <c r="H8" s="13">
        <v>0.13930000000000001</v>
      </c>
      <c r="I8" s="13">
        <v>0.16239999999999999</v>
      </c>
      <c r="J8" s="13">
        <v>0.1837</v>
      </c>
      <c r="K8" s="13">
        <v>0.1842</v>
      </c>
      <c r="L8" s="13">
        <v>0.19719999999999999</v>
      </c>
      <c r="M8" s="13">
        <v>0.2132</v>
      </c>
      <c r="N8" s="13">
        <v>0.24390000000000001</v>
      </c>
    </row>
    <row r="9" spans="1:18" ht="11.25" customHeight="1">
      <c r="B9" s="7">
        <f t="shared" si="0"/>
        <v>0.125</v>
      </c>
      <c r="C9" s="13">
        <v>0.23080000000000001</v>
      </c>
      <c r="D9" s="13">
        <v>0.26100000000000001</v>
      </c>
      <c r="E9" s="13">
        <v>0.21560000000000001</v>
      </c>
      <c r="F9" s="13">
        <v>0.15540000000000001</v>
      </c>
      <c r="G9" s="13">
        <v>0.1459</v>
      </c>
      <c r="H9" s="13">
        <v>0.14230000000000001</v>
      </c>
      <c r="I9" s="13">
        <v>0.19189999999999999</v>
      </c>
      <c r="J9" s="13">
        <v>0.19789999999999999</v>
      </c>
      <c r="K9" s="13">
        <v>0.17169999999999999</v>
      </c>
      <c r="L9" s="13">
        <v>0.22339999999999999</v>
      </c>
      <c r="M9" s="13">
        <v>0.224</v>
      </c>
      <c r="N9" s="13">
        <v>0.19439999999999999</v>
      </c>
    </row>
    <row r="10" spans="1:18" ht="11.25" customHeight="1">
      <c r="B10" s="7">
        <f t="shared" si="0"/>
        <v>6.25E-2</v>
      </c>
      <c r="C10" s="13">
        <v>0.24629999999999999</v>
      </c>
      <c r="D10" s="13">
        <v>0.22950000000000001</v>
      </c>
      <c r="E10" s="13">
        <v>0.23119999999999999</v>
      </c>
      <c r="F10" s="13">
        <v>0.1404</v>
      </c>
      <c r="G10" s="13">
        <v>0.1321</v>
      </c>
      <c r="H10" s="13">
        <v>0.13780000000000001</v>
      </c>
      <c r="I10" s="13">
        <v>0.22450000000000001</v>
      </c>
      <c r="J10" s="13">
        <v>0.2261</v>
      </c>
      <c r="K10" s="13">
        <v>0.2442</v>
      </c>
      <c r="L10" s="13">
        <v>0.23880000000000001</v>
      </c>
      <c r="M10" s="13">
        <v>0.21829999999999999</v>
      </c>
      <c r="N10" s="13">
        <v>0.26700000000000002</v>
      </c>
    </row>
    <row r="11" spans="1:18" ht="11.25" customHeight="1">
      <c r="B11" s="8" t="s">
        <v>18</v>
      </c>
      <c r="C11" s="13">
        <v>8.7300000000000003E-2</v>
      </c>
      <c r="D11" s="13">
        <v>9.6699999999999994E-2</v>
      </c>
      <c r="E11" s="13">
        <v>0.1002</v>
      </c>
      <c r="F11" s="67"/>
      <c r="G11" s="67"/>
      <c r="H11" s="67"/>
      <c r="I11" s="67"/>
      <c r="J11" s="67"/>
      <c r="K11" s="67"/>
      <c r="L11" s="67"/>
      <c r="M11" s="67"/>
      <c r="N11" s="67"/>
    </row>
    <row r="12" spans="1:18" ht="11.25" customHeight="1">
      <c r="A12" s="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8" ht="11.25" customHeight="1">
      <c r="A13" s="5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8" ht="11.25" customHeight="1">
      <c r="A14" s="19" t="s">
        <v>16</v>
      </c>
      <c r="B14" s="8" t="s">
        <v>9</v>
      </c>
      <c r="C14" s="51" t="s">
        <v>7</v>
      </c>
      <c r="D14" s="51"/>
      <c r="E14" s="51"/>
      <c r="F14" s="51" t="s">
        <v>1</v>
      </c>
      <c r="G14" s="51"/>
      <c r="H14" s="51"/>
      <c r="I14" s="51" t="s">
        <v>2</v>
      </c>
      <c r="J14" s="51"/>
      <c r="K14" s="51"/>
      <c r="L14" s="51" t="s">
        <v>3</v>
      </c>
      <c r="M14" s="51"/>
      <c r="N14" s="51"/>
    </row>
    <row r="15" spans="1:18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8">
        <v>1</v>
      </c>
      <c r="M15" s="8">
        <v>2</v>
      </c>
      <c r="N15" s="8">
        <v>3</v>
      </c>
    </row>
    <row r="16" spans="1:18" ht="11.25" customHeight="1">
      <c r="B16" s="7">
        <v>4</v>
      </c>
      <c r="C16" s="13">
        <v>4.48E-2</v>
      </c>
      <c r="D16" s="13">
        <v>4.1000000000000002E-2</v>
      </c>
      <c r="E16" s="13">
        <v>4.0599999999999997E-2</v>
      </c>
      <c r="F16" s="13">
        <v>4.1399999999999999E-2</v>
      </c>
      <c r="G16" s="13">
        <v>4.3299999999999998E-2</v>
      </c>
      <c r="H16" s="13">
        <v>4.0099999999999997E-2</v>
      </c>
      <c r="I16" s="13">
        <v>3.95E-2</v>
      </c>
      <c r="J16" s="13">
        <v>4.1399999999999999E-2</v>
      </c>
      <c r="K16" s="13">
        <v>4.1700000000000001E-2</v>
      </c>
      <c r="L16" s="13">
        <v>4.48E-2</v>
      </c>
      <c r="M16" s="13">
        <v>4.0599999999999997E-2</v>
      </c>
      <c r="N16" s="13">
        <v>4.3299999999999998E-2</v>
      </c>
    </row>
    <row r="17" spans="1:14" ht="11.25" customHeight="1">
      <c r="B17" s="7">
        <f>B16/2</f>
        <v>2</v>
      </c>
      <c r="C17" s="13">
        <v>3.9899999999999998E-2</v>
      </c>
      <c r="D17" s="13">
        <v>3.9E-2</v>
      </c>
      <c r="E17" s="13">
        <v>4.0099999999999997E-2</v>
      </c>
      <c r="F17" s="13">
        <v>4.1099999999999998E-2</v>
      </c>
      <c r="G17" s="13">
        <v>4.2799999999999998E-2</v>
      </c>
      <c r="H17" s="13">
        <v>3.9399999999999998E-2</v>
      </c>
      <c r="I17" s="13">
        <v>4.1500000000000002E-2</v>
      </c>
      <c r="J17" s="13">
        <v>4.0899999999999999E-2</v>
      </c>
      <c r="K17" s="13">
        <v>4.0899999999999999E-2</v>
      </c>
      <c r="L17" s="13">
        <v>4.24E-2</v>
      </c>
      <c r="M17" s="13">
        <v>4.1300000000000003E-2</v>
      </c>
      <c r="N17" s="13">
        <v>4.19E-2</v>
      </c>
    </row>
    <row r="18" spans="1:14" ht="11.25" customHeight="1">
      <c r="B18" s="7">
        <f t="shared" ref="B18:B22" si="1">B17/2</f>
        <v>1</v>
      </c>
      <c r="C18" s="13">
        <v>4.0099999999999997E-2</v>
      </c>
      <c r="D18" s="13">
        <v>3.9399999999999998E-2</v>
      </c>
      <c r="E18" s="13">
        <v>4.0399999999999998E-2</v>
      </c>
      <c r="F18" s="13">
        <v>3.95E-2</v>
      </c>
      <c r="G18" s="13">
        <v>4.1599999999999998E-2</v>
      </c>
      <c r="H18" s="13">
        <v>4.1700000000000001E-2</v>
      </c>
      <c r="I18" s="13">
        <v>4.1700000000000001E-2</v>
      </c>
      <c r="J18" s="13">
        <v>4.6699999999999998E-2</v>
      </c>
      <c r="K18" s="13">
        <v>3.9800000000000002E-2</v>
      </c>
      <c r="L18" s="13">
        <v>4.1099999999999998E-2</v>
      </c>
      <c r="M18" s="13">
        <v>3.9899999999999998E-2</v>
      </c>
      <c r="N18" s="13">
        <v>4.0500000000000001E-2</v>
      </c>
    </row>
    <row r="19" spans="1:14" ht="11.25" customHeight="1">
      <c r="B19" s="7">
        <f t="shared" si="1"/>
        <v>0.5</v>
      </c>
      <c r="C19" s="13">
        <v>4.3999999999999997E-2</v>
      </c>
      <c r="D19" s="13">
        <v>4.8099999999999997E-2</v>
      </c>
      <c r="E19" s="13">
        <v>4.24E-2</v>
      </c>
      <c r="F19" s="13">
        <v>4.1399999999999999E-2</v>
      </c>
      <c r="G19" s="13">
        <v>4.4200000000000003E-2</v>
      </c>
      <c r="H19" s="13">
        <v>4.2200000000000001E-2</v>
      </c>
      <c r="I19" s="13">
        <v>4.6199999999999998E-2</v>
      </c>
      <c r="J19" s="13">
        <v>4.1200000000000001E-2</v>
      </c>
      <c r="K19" s="13">
        <v>3.95E-2</v>
      </c>
      <c r="L19" s="13">
        <v>3.9699999999999999E-2</v>
      </c>
      <c r="M19" s="13">
        <v>4.02E-2</v>
      </c>
      <c r="N19" s="13">
        <v>4.0899999999999999E-2</v>
      </c>
    </row>
    <row r="20" spans="1:14" ht="11.25" customHeight="1">
      <c r="B20" s="7">
        <f t="shared" si="1"/>
        <v>0.25</v>
      </c>
      <c r="C20" s="13">
        <v>4.02E-2</v>
      </c>
      <c r="D20" s="13">
        <v>4.1300000000000003E-2</v>
      </c>
      <c r="E20" s="13">
        <v>4.1200000000000001E-2</v>
      </c>
      <c r="F20" s="13">
        <v>4.07E-2</v>
      </c>
      <c r="G20" s="13">
        <v>4.0500000000000001E-2</v>
      </c>
      <c r="H20" s="13">
        <v>4.1099999999999998E-2</v>
      </c>
      <c r="I20" s="13">
        <v>4.1700000000000001E-2</v>
      </c>
      <c r="J20" s="13">
        <v>4.0800000000000003E-2</v>
      </c>
      <c r="K20" s="13">
        <v>4.02E-2</v>
      </c>
      <c r="L20" s="13">
        <v>4.0399999999999998E-2</v>
      </c>
      <c r="M20" s="13">
        <v>4.0500000000000001E-2</v>
      </c>
      <c r="N20" s="13">
        <v>3.9699999999999999E-2</v>
      </c>
    </row>
    <row r="21" spans="1:14" ht="11.25" customHeight="1">
      <c r="B21" s="7">
        <f t="shared" si="1"/>
        <v>0.125</v>
      </c>
      <c r="C21" s="13">
        <v>4.4299999999999999E-2</v>
      </c>
      <c r="D21" s="13">
        <v>4.0800000000000003E-2</v>
      </c>
      <c r="E21" s="13">
        <v>3.9199999999999999E-2</v>
      </c>
      <c r="F21" s="13">
        <v>0.04</v>
      </c>
      <c r="G21" s="13">
        <v>4.1300000000000003E-2</v>
      </c>
      <c r="H21" s="13">
        <v>4.02E-2</v>
      </c>
      <c r="I21" s="13">
        <v>3.9100000000000003E-2</v>
      </c>
      <c r="J21" s="13">
        <v>4.2799999999999998E-2</v>
      </c>
      <c r="K21" s="13">
        <v>3.95E-2</v>
      </c>
      <c r="L21" s="13">
        <v>4.07E-2</v>
      </c>
      <c r="M21" s="13">
        <v>4.0500000000000001E-2</v>
      </c>
      <c r="N21" s="13">
        <v>4.1799999999999997E-2</v>
      </c>
    </row>
    <row r="22" spans="1:14" ht="11.25" customHeight="1">
      <c r="A22" s="5"/>
      <c r="B22" s="7">
        <f t="shared" si="1"/>
        <v>6.25E-2</v>
      </c>
      <c r="C22" s="13">
        <v>3.8699999999999998E-2</v>
      </c>
      <c r="D22" s="13">
        <v>4.2900000000000001E-2</v>
      </c>
      <c r="E22" s="13">
        <v>4.0099999999999997E-2</v>
      </c>
      <c r="F22" s="13">
        <v>4.0800000000000003E-2</v>
      </c>
      <c r="G22" s="13">
        <v>3.9399999999999998E-2</v>
      </c>
      <c r="H22" s="13">
        <v>4.1700000000000001E-2</v>
      </c>
      <c r="I22" s="13">
        <v>4.1000000000000002E-2</v>
      </c>
      <c r="J22" s="13">
        <v>4.0899999999999999E-2</v>
      </c>
      <c r="K22" s="13">
        <v>4.3200000000000002E-2</v>
      </c>
      <c r="L22" s="13">
        <v>4.1200000000000001E-2</v>
      </c>
      <c r="M22" s="13">
        <v>4.1000000000000002E-2</v>
      </c>
      <c r="N22" s="13">
        <v>4.0099999999999997E-2</v>
      </c>
    </row>
    <row r="23" spans="1:14" ht="11.25" customHeight="1">
      <c r="B23" s="8" t="s">
        <v>18</v>
      </c>
      <c r="C23" s="13">
        <v>4.1200000000000001E-2</v>
      </c>
      <c r="D23" s="13">
        <v>4.0099999999999997E-2</v>
      </c>
      <c r="E23" s="13">
        <v>3.9699999999999999E-2</v>
      </c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11.25" customHeight="1"/>
    <row r="25" spans="1:14" ht="11.25" customHeight="1"/>
    <row r="26" spans="1:14" ht="11.25" customHeight="1">
      <c r="A26" s="19" t="s">
        <v>19</v>
      </c>
      <c r="B26" s="8" t="s">
        <v>9</v>
      </c>
      <c r="C26" s="51" t="s">
        <v>7</v>
      </c>
      <c r="D26" s="51"/>
      <c r="E26" s="51"/>
      <c r="F26" s="51" t="s">
        <v>1</v>
      </c>
      <c r="G26" s="51"/>
      <c r="H26" s="51"/>
      <c r="I26" s="51" t="s">
        <v>2</v>
      </c>
      <c r="J26" s="51"/>
      <c r="K26" s="51"/>
      <c r="L26" s="51" t="s">
        <v>3</v>
      </c>
      <c r="M26" s="51"/>
      <c r="N26" s="51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8">
        <v>1</v>
      </c>
      <c r="M27" s="8">
        <v>2</v>
      </c>
      <c r="N27" s="8">
        <v>3</v>
      </c>
    </row>
    <row r="28" spans="1:14" ht="11.25" customHeight="1">
      <c r="B28" s="7">
        <v>4</v>
      </c>
      <c r="C28" s="13">
        <f t="shared" ref="C28:N28" si="2">C4-C16</f>
        <v>0.86410000000000009</v>
      </c>
      <c r="D28" s="13">
        <f t="shared" si="2"/>
        <v>0.78849999999999998</v>
      </c>
      <c r="E28" s="13">
        <f t="shared" si="2"/>
        <v>0.80380000000000007</v>
      </c>
      <c r="F28" s="13">
        <f t="shared" si="2"/>
        <v>0.40389999999999998</v>
      </c>
      <c r="G28" s="13">
        <f t="shared" si="2"/>
        <v>0.37180000000000002</v>
      </c>
      <c r="H28" s="13">
        <f t="shared" si="2"/>
        <v>0.35799999999999998</v>
      </c>
      <c r="I28" s="13">
        <f t="shared" si="2"/>
        <v>0.19489999999999999</v>
      </c>
      <c r="J28" s="13">
        <f t="shared" si="2"/>
        <v>0.17180000000000001</v>
      </c>
      <c r="K28" s="13">
        <f t="shared" si="2"/>
        <v>0.16949999999999998</v>
      </c>
      <c r="L28" s="13">
        <f t="shared" si="2"/>
        <v>0.17959999999999998</v>
      </c>
      <c r="M28" s="13">
        <f t="shared" si="2"/>
        <v>0.18099999999999999</v>
      </c>
      <c r="N28" s="13">
        <f t="shared" si="2"/>
        <v>0.16239999999999999</v>
      </c>
    </row>
    <row r="29" spans="1:14" ht="11.25" customHeight="1">
      <c r="B29" s="7">
        <f>B28/2</f>
        <v>2</v>
      </c>
      <c r="C29" s="13">
        <f t="shared" ref="C29:N29" si="3">C5-C17</f>
        <v>0.45729999999999998</v>
      </c>
      <c r="D29" s="13">
        <f t="shared" si="3"/>
        <v>0.4405</v>
      </c>
      <c r="E29" s="13">
        <f t="shared" si="3"/>
        <v>0.37090000000000001</v>
      </c>
      <c r="F29" s="13">
        <f t="shared" si="3"/>
        <v>0.24510000000000001</v>
      </c>
      <c r="G29" s="13">
        <f t="shared" si="3"/>
        <v>0.19999999999999998</v>
      </c>
      <c r="H29" s="13">
        <f t="shared" si="3"/>
        <v>0.22320000000000001</v>
      </c>
      <c r="I29" s="13">
        <f t="shared" si="3"/>
        <v>0.17429999999999998</v>
      </c>
      <c r="J29" s="13">
        <f t="shared" si="3"/>
        <v>0.185</v>
      </c>
      <c r="K29" s="13">
        <f t="shared" si="3"/>
        <v>0.17270000000000002</v>
      </c>
      <c r="L29" s="13">
        <f t="shared" si="3"/>
        <v>0.1996</v>
      </c>
      <c r="M29" s="13">
        <f t="shared" si="3"/>
        <v>0.1981</v>
      </c>
      <c r="N29" s="13">
        <f t="shared" si="3"/>
        <v>0.15710000000000002</v>
      </c>
    </row>
    <row r="30" spans="1:14" ht="11.25" customHeight="1">
      <c r="B30" s="7">
        <f t="shared" ref="B30:B34" si="4">B29/2</f>
        <v>1</v>
      </c>
      <c r="C30" s="13">
        <f t="shared" ref="C30:N30" si="5">C6-C18</f>
        <v>0.32779999999999998</v>
      </c>
      <c r="D30" s="13">
        <f t="shared" si="5"/>
        <v>0.24770000000000003</v>
      </c>
      <c r="E30" s="13">
        <f t="shared" si="5"/>
        <v>0.2424</v>
      </c>
      <c r="F30" s="13">
        <f t="shared" si="5"/>
        <v>0.14149999999999999</v>
      </c>
      <c r="G30" s="13">
        <f t="shared" si="5"/>
        <v>0.14080000000000001</v>
      </c>
      <c r="H30" s="13">
        <f t="shared" si="5"/>
        <v>0.15010000000000001</v>
      </c>
      <c r="I30" s="13">
        <f t="shared" si="5"/>
        <v>0.12880000000000003</v>
      </c>
      <c r="J30" s="13">
        <f t="shared" si="5"/>
        <v>0.15240000000000001</v>
      </c>
      <c r="K30" s="13">
        <f t="shared" si="5"/>
        <v>0.15440000000000001</v>
      </c>
      <c r="L30" s="13">
        <f t="shared" si="5"/>
        <v>0.17549999999999999</v>
      </c>
      <c r="M30" s="13">
        <f t="shared" si="5"/>
        <v>0.1769</v>
      </c>
      <c r="N30" s="13">
        <f t="shared" si="5"/>
        <v>0.1794</v>
      </c>
    </row>
    <row r="31" spans="1:14" ht="11.25" customHeight="1">
      <c r="B31" s="7">
        <f t="shared" si="4"/>
        <v>0.5</v>
      </c>
      <c r="C31" s="13">
        <f t="shared" ref="C31:N31" si="6">C7-C19</f>
        <v>0.19790000000000002</v>
      </c>
      <c r="D31" s="13">
        <f t="shared" si="6"/>
        <v>0.19949999999999998</v>
      </c>
      <c r="E31" s="13">
        <f t="shared" si="6"/>
        <v>0.1825</v>
      </c>
      <c r="F31" s="13">
        <f t="shared" si="6"/>
        <v>0.12570000000000001</v>
      </c>
      <c r="G31" s="13">
        <f t="shared" si="6"/>
        <v>0.11209999999999999</v>
      </c>
      <c r="H31" s="13">
        <f t="shared" si="6"/>
        <v>9.9799999999999986E-2</v>
      </c>
      <c r="I31" s="13">
        <f t="shared" si="6"/>
        <v>0.16020000000000001</v>
      </c>
      <c r="J31" s="13">
        <f t="shared" si="6"/>
        <v>0.15789999999999998</v>
      </c>
      <c r="K31" s="13">
        <f t="shared" si="6"/>
        <v>0.14749999999999999</v>
      </c>
      <c r="L31" s="13">
        <f t="shared" si="6"/>
        <v>0.17580000000000001</v>
      </c>
      <c r="M31" s="13">
        <f t="shared" si="6"/>
        <v>0.16120000000000001</v>
      </c>
      <c r="N31" s="13">
        <f t="shared" si="6"/>
        <v>0.16590000000000002</v>
      </c>
    </row>
    <row r="32" spans="1:14" ht="11.25" customHeight="1">
      <c r="B32" s="7">
        <f t="shared" si="4"/>
        <v>0.25</v>
      </c>
      <c r="C32" s="13">
        <f t="shared" ref="C32:N32" si="7">C8-C20</f>
        <v>0.1376</v>
      </c>
      <c r="D32" s="13">
        <f t="shared" si="7"/>
        <v>0.16</v>
      </c>
      <c r="E32" s="13">
        <f t="shared" si="7"/>
        <v>0.16789999999999999</v>
      </c>
      <c r="F32" s="13">
        <f t="shared" si="7"/>
        <v>0.11259999999999999</v>
      </c>
      <c r="G32" s="13">
        <f t="shared" si="7"/>
        <v>8.8399999999999979E-2</v>
      </c>
      <c r="H32" s="13">
        <f t="shared" si="7"/>
        <v>9.820000000000001E-2</v>
      </c>
      <c r="I32" s="13">
        <f t="shared" si="7"/>
        <v>0.12069999999999999</v>
      </c>
      <c r="J32" s="13">
        <f t="shared" si="7"/>
        <v>0.1429</v>
      </c>
      <c r="K32" s="13">
        <f t="shared" si="7"/>
        <v>0.14400000000000002</v>
      </c>
      <c r="L32" s="13">
        <f t="shared" si="7"/>
        <v>0.15679999999999999</v>
      </c>
      <c r="M32" s="13">
        <f t="shared" si="7"/>
        <v>0.17269999999999999</v>
      </c>
      <c r="N32" s="13">
        <f t="shared" si="7"/>
        <v>0.20419999999999999</v>
      </c>
    </row>
    <row r="33" spans="2:14" ht="11.25" customHeight="1">
      <c r="B33" s="7">
        <f t="shared" si="4"/>
        <v>0.125</v>
      </c>
      <c r="C33" s="13">
        <f t="shared" ref="C33:N33" si="8">C9-C21</f>
        <v>0.1865</v>
      </c>
      <c r="D33" s="13">
        <f t="shared" si="8"/>
        <v>0.22020000000000001</v>
      </c>
      <c r="E33" s="13">
        <f t="shared" si="8"/>
        <v>0.1764</v>
      </c>
      <c r="F33" s="13">
        <f t="shared" si="8"/>
        <v>0.1154</v>
      </c>
      <c r="G33" s="13">
        <f t="shared" si="8"/>
        <v>0.1046</v>
      </c>
      <c r="H33" s="13">
        <f t="shared" si="8"/>
        <v>0.10210000000000001</v>
      </c>
      <c r="I33" s="13">
        <f t="shared" si="8"/>
        <v>0.15279999999999999</v>
      </c>
      <c r="J33" s="13">
        <f t="shared" si="8"/>
        <v>0.15509999999999999</v>
      </c>
      <c r="K33" s="13">
        <f t="shared" si="8"/>
        <v>0.13219999999999998</v>
      </c>
      <c r="L33" s="13">
        <f t="shared" si="8"/>
        <v>0.18269999999999997</v>
      </c>
      <c r="M33" s="13">
        <f t="shared" si="8"/>
        <v>0.1835</v>
      </c>
      <c r="N33" s="13">
        <f t="shared" si="8"/>
        <v>0.15259999999999999</v>
      </c>
    </row>
    <row r="34" spans="2:14" ht="11.25" customHeight="1">
      <c r="B34" s="7">
        <f t="shared" si="4"/>
        <v>6.25E-2</v>
      </c>
      <c r="C34" s="13">
        <f t="shared" ref="C34:N34" si="9">C10-C22</f>
        <v>0.20760000000000001</v>
      </c>
      <c r="D34" s="13">
        <f t="shared" si="9"/>
        <v>0.18660000000000002</v>
      </c>
      <c r="E34" s="13">
        <f t="shared" si="9"/>
        <v>0.19109999999999999</v>
      </c>
      <c r="F34" s="13">
        <f t="shared" si="9"/>
        <v>9.9599999999999994E-2</v>
      </c>
      <c r="G34" s="13">
        <f t="shared" si="9"/>
        <v>9.2700000000000005E-2</v>
      </c>
      <c r="H34" s="13">
        <f t="shared" si="9"/>
        <v>9.6100000000000005E-2</v>
      </c>
      <c r="I34" s="13">
        <f t="shared" si="9"/>
        <v>0.1835</v>
      </c>
      <c r="J34" s="13">
        <f t="shared" si="9"/>
        <v>0.1852</v>
      </c>
      <c r="K34" s="13">
        <f t="shared" si="9"/>
        <v>0.20100000000000001</v>
      </c>
      <c r="L34" s="13">
        <f t="shared" si="9"/>
        <v>0.1976</v>
      </c>
      <c r="M34" s="13">
        <f t="shared" si="9"/>
        <v>0.17729999999999999</v>
      </c>
      <c r="N34" s="13">
        <f t="shared" si="9"/>
        <v>0.22690000000000002</v>
      </c>
    </row>
    <row r="35" spans="2:14" ht="11.25" customHeight="1">
      <c r="B35" s="8" t="s">
        <v>18</v>
      </c>
      <c r="C35" s="13">
        <f>C11-C23</f>
        <v>4.6100000000000002E-2</v>
      </c>
      <c r="D35" s="13">
        <f>D11-D23</f>
        <v>5.6599999999999998E-2</v>
      </c>
      <c r="E35" s="13">
        <f>E11-E23</f>
        <v>6.0499999999999998E-2</v>
      </c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1.25" customHeight="1">
      <c r="B36" s="9"/>
    </row>
    <row r="37" spans="2:14" ht="11.25" customHeight="1">
      <c r="B37" s="9"/>
    </row>
    <row r="38" spans="2:14" ht="11.25" customHeight="1"/>
    <row r="39" spans="2:14" ht="11.25" customHeight="1">
      <c r="B39" s="7" t="s">
        <v>20</v>
      </c>
      <c r="C39" s="13" t="s">
        <v>21</v>
      </c>
      <c r="D39" s="13" t="s">
        <v>22</v>
      </c>
      <c r="E39" s="13" t="s">
        <v>23</v>
      </c>
      <c r="F39" s="13" t="s">
        <v>24</v>
      </c>
      <c r="H39" s="13" t="s">
        <v>25</v>
      </c>
      <c r="I39" s="13" t="s">
        <v>21</v>
      </c>
      <c r="J39" s="13" t="s">
        <v>22</v>
      </c>
      <c r="K39" s="13" t="s">
        <v>23</v>
      </c>
      <c r="L39" s="13" t="s">
        <v>24</v>
      </c>
    </row>
    <row r="40" spans="2:14" ht="11.25" customHeight="1">
      <c r="B40" s="13">
        <v>4</v>
      </c>
      <c r="C40" s="14">
        <f t="shared" ref="C40:C46" si="10">AVERAGE(C28:E28)-AVERAGE($C$35:$E$35)</f>
        <v>0.76440000000000008</v>
      </c>
      <c r="D40" s="14">
        <f t="shared" ref="D40:D46" si="11">AVERAGE(F28:H28)-AVERAGE($C$35:$E$35)</f>
        <v>0.32350000000000007</v>
      </c>
      <c r="E40" s="14">
        <f t="shared" ref="E40:E46" si="12">AVERAGE(I28:K28)-AVERAGE($C$35:$E$35)</f>
        <v>0.12433333333333332</v>
      </c>
      <c r="F40" s="14">
        <f t="shared" ref="F40:F46" si="13">AVERAGE(L28:N28)-AVERAGE($C$35:$E$35)</f>
        <v>0.11993333333333331</v>
      </c>
      <c r="H40" s="13">
        <v>4</v>
      </c>
      <c r="I40" s="14">
        <f t="shared" ref="I40:I46" si="14">STDEV(C28:E28)/SQRT(3)</f>
        <v>2.3076611536358652E-2</v>
      </c>
      <c r="J40" s="14">
        <f t="shared" ref="J40:J46" si="15">STDEV(F28:H28)/SQRT(3)</f>
        <v>1.3596690773861112E-2</v>
      </c>
      <c r="K40" s="14">
        <f t="shared" ref="K40:K46" si="16">STDEV(I28:K28)/SQRT(3)</f>
        <v>8.1105555365283757E-3</v>
      </c>
      <c r="L40" s="14">
        <f t="shared" ref="L40:L46" si="17">STDEV(L28:N28)/SQRT(3)</f>
        <v>5.9803381546902892E-3</v>
      </c>
      <c r="M40" s="15"/>
    </row>
    <row r="41" spans="2:14" ht="11.25" customHeight="1">
      <c r="B41" s="13">
        <f t="shared" ref="B41:B46" si="18">B40/2</f>
        <v>2</v>
      </c>
      <c r="C41" s="14">
        <f t="shared" si="10"/>
        <v>0.36849999999999999</v>
      </c>
      <c r="D41" s="14">
        <f t="shared" si="11"/>
        <v>0.16836666666666666</v>
      </c>
      <c r="E41" s="14">
        <f t="shared" si="12"/>
        <v>0.12293333333333334</v>
      </c>
      <c r="F41" s="14">
        <f t="shared" si="13"/>
        <v>0.13053333333333331</v>
      </c>
      <c r="G41" s="15"/>
      <c r="H41" s="13">
        <f t="shared" ref="H41:H46" si="19">H40/2</f>
        <v>2</v>
      </c>
      <c r="I41" s="14">
        <f t="shared" si="14"/>
        <v>2.6448440407706459E-2</v>
      </c>
      <c r="J41" s="14">
        <f t="shared" si="15"/>
        <v>1.302105133150845E-2</v>
      </c>
      <c r="K41" s="14">
        <f t="shared" si="16"/>
        <v>3.861059152328252E-3</v>
      </c>
      <c r="L41" s="14">
        <f t="shared" si="17"/>
        <v>1.3923401563953924E-2</v>
      </c>
      <c r="M41" s="15"/>
    </row>
    <row r="42" spans="2:14" ht="11.25" customHeight="1">
      <c r="B42" s="13">
        <f t="shared" si="18"/>
        <v>1</v>
      </c>
      <c r="C42" s="14">
        <f t="shared" si="10"/>
        <v>0.21823333333333333</v>
      </c>
      <c r="D42" s="14">
        <f t="shared" si="11"/>
        <v>8.9733333333333332E-2</v>
      </c>
      <c r="E42" s="14">
        <f t="shared" si="12"/>
        <v>9.0799999999999992E-2</v>
      </c>
      <c r="F42" s="14">
        <f t="shared" si="13"/>
        <v>0.12286666666666668</v>
      </c>
      <c r="G42" s="15"/>
      <c r="H42" s="13">
        <f t="shared" si="19"/>
        <v>1</v>
      </c>
      <c r="I42" s="14">
        <f t="shared" si="14"/>
        <v>2.7625732770572783E-2</v>
      </c>
      <c r="J42" s="14">
        <f t="shared" si="15"/>
        <v>2.9901690773451485E-3</v>
      </c>
      <c r="K42" s="14">
        <f t="shared" si="16"/>
        <v>8.2203000756257832E-3</v>
      </c>
      <c r="L42" s="14">
        <f t="shared" si="17"/>
        <v>1.140662575484582E-3</v>
      </c>
      <c r="M42" s="15"/>
    </row>
    <row r="43" spans="2:14" ht="11.25" customHeight="1">
      <c r="B43" s="13">
        <f t="shared" si="18"/>
        <v>0.5</v>
      </c>
      <c r="C43" s="14">
        <f t="shared" si="10"/>
        <v>0.1389</v>
      </c>
      <c r="D43" s="14">
        <f t="shared" si="11"/>
        <v>5.8133333333333329E-2</v>
      </c>
      <c r="E43" s="14">
        <f t="shared" si="12"/>
        <v>0.1008</v>
      </c>
      <c r="F43" s="14">
        <f t="shared" si="13"/>
        <v>0.11323333333333332</v>
      </c>
      <c r="H43" s="13">
        <f t="shared" si="19"/>
        <v>0.5</v>
      </c>
      <c r="I43" s="14">
        <f t="shared" si="14"/>
        <v>5.4197170897873773E-3</v>
      </c>
      <c r="J43" s="14">
        <f t="shared" si="15"/>
        <v>7.4798247157121184E-3</v>
      </c>
      <c r="K43" s="14">
        <f t="shared" si="16"/>
        <v>3.9068316233660944E-3</v>
      </c>
      <c r="L43" s="14">
        <f t="shared" si="17"/>
        <v>4.3028414384502301E-3</v>
      </c>
    </row>
    <row r="44" spans="2:14" ht="11.25" customHeight="1">
      <c r="B44" s="13">
        <f t="shared" si="18"/>
        <v>0.25</v>
      </c>
      <c r="C44" s="14">
        <f t="shared" si="10"/>
        <v>0.10076666666666664</v>
      </c>
      <c r="D44" s="14">
        <f t="shared" si="11"/>
        <v>4.5333333333333323E-2</v>
      </c>
      <c r="E44" s="14">
        <f t="shared" si="12"/>
        <v>8.1466666666666659E-2</v>
      </c>
      <c r="F44" s="14">
        <f t="shared" si="13"/>
        <v>0.12350000000000003</v>
      </c>
      <c r="H44" s="13">
        <f t="shared" si="19"/>
        <v>0.25</v>
      </c>
      <c r="I44" s="14">
        <f t="shared" si="14"/>
        <v>9.0745676358588989E-3</v>
      </c>
      <c r="J44" s="14">
        <f t="shared" si="15"/>
        <v>7.0278809829927517E-3</v>
      </c>
      <c r="K44" s="14">
        <f t="shared" si="16"/>
        <v>7.5899787732099681E-3</v>
      </c>
      <c r="L44" s="14">
        <f t="shared" si="17"/>
        <v>1.3928029293478437E-2</v>
      </c>
    </row>
    <row r="45" spans="2:14" ht="11.25" customHeight="1">
      <c r="B45" s="13">
        <f t="shared" si="18"/>
        <v>0.125</v>
      </c>
      <c r="C45" s="14">
        <f t="shared" si="10"/>
        <v>0.13996666666666666</v>
      </c>
      <c r="D45" s="14">
        <f t="shared" si="11"/>
        <v>5.2966666666666662E-2</v>
      </c>
      <c r="E45" s="14">
        <f t="shared" si="12"/>
        <v>9.2299999999999965E-2</v>
      </c>
      <c r="F45" s="14">
        <f t="shared" si="13"/>
        <v>0.1185333333333333</v>
      </c>
      <c r="H45" s="13">
        <f t="shared" si="19"/>
        <v>0.125</v>
      </c>
      <c r="I45" s="14">
        <f t="shared" si="14"/>
        <v>1.324164306689737E-2</v>
      </c>
      <c r="J45" s="14">
        <f t="shared" si="15"/>
        <v>4.0809857197060167E-3</v>
      </c>
      <c r="K45" s="14">
        <f t="shared" si="16"/>
        <v>7.2803388199542849E-3</v>
      </c>
      <c r="L45" s="14">
        <f t="shared" si="17"/>
        <v>1.0169289279219293E-2</v>
      </c>
    </row>
    <row r="46" spans="2:14" ht="11.25" customHeight="1">
      <c r="B46" s="13">
        <f t="shared" si="18"/>
        <v>6.25E-2</v>
      </c>
      <c r="C46" s="14">
        <f t="shared" si="10"/>
        <v>0.14069999999999996</v>
      </c>
      <c r="D46" s="14">
        <f t="shared" si="11"/>
        <v>4.1733333333333331E-2</v>
      </c>
      <c r="E46" s="14">
        <f t="shared" si="12"/>
        <v>0.13550000000000004</v>
      </c>
      <c r="F46" s="14">
        <f t="shared" si="13"/>
        <v>0.1462</v>
      </c>
      <c r="H46" s="13">
        <f t="shared" si="19"/>
        <v>6.25E-2</v>
      </c>
      <c r="I46" s="14">
        <f t="shared" si="14"/>
        <v>6.3835726674018522E-3</v>
      </c>
      <c r="J46" s="14">
        <f t="shared" si="15"/>
        <v>1.991928155777152E-3</v>
      </c>
      <c r="K46" s="14">
        <f t="shared" si="16"/>
        <v>5.5716544520755572E-3</v>
      </c>
      <c r="L46" s="14">
        <f t="shared" si="17"/>
        <v>1.4396643127247918E-2</v>
      </c>
    </row>
    <row r="47" spans="2:14" ht="11.25" customHeight="1"/>
    <row r="48" spans="2:14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6">
    <mergeCell ref="F11:N11"/>
    <mergeCell ref="F23:N23"/>
    <mergeCell ref="F35:N35"/>
    <mergeCell ref="P2:R4"/>
    <mergeCell ref="C14:E14"/>
    <mergeCell ref="F14:H14"/>
    <mergeCell ref="I14:K14"/>
    <mergeCell ref="L14:N14"/>
    <mergeCell ref="C26:E26"/>
    <mergeCell ref="F26:H26"/>
    <mergeCell ref="I26:K26"/>
    <mergeCell ref="L26:N26"/>
    <mergeCell ref="C2:E2"/>
    <mergeCell ref="F2:H2"/>
    <mergeCell ref="I2:K2"/>
    <mergeCell ref="L2:N2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C20E-F1F9-DF40-82B7-10C2E13BE255}">
  <sheetPr>
    <tabColor theme="0"/>
    <pageSetUpPr fitToPage="1"/>
  </sheetPr>
  <dimension ref="A1:P844"/>
  <sheetViews>
    <sheetView zoomScale="90" zoomScaleNormal="130" workbookViewId="0">
      <selection activeCell="P25" sqref="P25"/>
    </sheetView>
  </sheetViews>
  <sheetFormatPr baseColWidth="10" defaultColWidth="13.1640625" defaultRowHeight="15" customHeight="1"/>
  <cols>
    <col min="1" max="1" width="7.1640625" style="21" customWidth="1"/>
    <col min="2" max="2" width="11.1640625" style="21" customWidth="1"/>
    <col min="3" max="14" width="7.83203125" style="21" customWidth="1"/>
    <col min="15" max="16384" width="13.1640625" style="21"/>
  </cols>
  <sheetData>
    <row r="1" spans="1:16" s="23" customFormat="1" ht="12" customHeight="1">
      <c r="A1" s="22"/>
      <c r="B1" s="27"/>
      <c r="C1" s="22"/>
      <c r="D1" s="22"/>
      <c r="E1" s="22"/>
      <c r="F1" s="22"/>
      <c r="G1" s="22"/>
      <c r="H1" s="22"/>
      <c r="I1" s="22"/>
      <c r="J1" s="22"/>
      <c r="K1" s="22"/>
      <c r="L1" s="68" t="s">
        <v>45</v>
      </c>
      <c r="M1" s="68"/>
      <c r="N1" s="68"/>
      <c r="O1" s="68"/>
      <c r="P1" s="68"/>
    </row>
    <row r="2" spans="1:16" ht="23" customHeight="1">
      <c r="B2" s="27"/>
      <c r="K2" s="22"/>
      <c r="L2" s="68"/>
      <c r="M2" s="68"/>
      <c r="N2" s="68"/>
      <c r="O2" s="68"/>
      <c r="P2" s="68"/>
    </row>
    <row r="3" spans="1:16" ht="11.25" customHeight="1">
      <c r="B3" s="27" t="s">
        <v>15</v>
      </c>
      <c r="C3" s="25" t="s">
        <v>37</v>
      </c>
      <c r="D3" s="25" t="s">
        <v>38</v>
      </c>
      <c r="E3" s="25" t="s">
        <v>39</v>
      </c>
      <c r="F3" s="25" t="s">
        <v>40</v>
      </c>
      <c r="G3" s="25" t="s">
        <v>41</v>
      </c>
      <c r="H3" s="25" t="s">
        <v>42</v>
      </c>
      <c r="I3" s="25" t="s">
        <v>43</v>
      </c>
      <c r="J3" s="25" t="s">
        <v>44</v>
      </c>
      <c r="K3" s="24"/>
      <c r="L3" s="24"/>
      <c r="M3" s="24"/>
    </row>
    <row r="4" spans="1:16" ht="11.25" customHeight="1">
      <c r="B4" s="27"/>
      <c r="C4" s="26">
        <v>7.8200000000000006E-2</v>
      </c>
      <c r="D4" s="26">
        <v>8.0699999999999994E-2</v>
      </c>
      <c r="E4" s="26">
        <v>1.1556</v>
      </c>
      <c r="F4" s="26">
        <v>0.19350000000000001</v>
      </c>
      <c r="G4" s="26">
        <v>9.9299999999999999E-2</v>
      </c>
      <c r="H4" s="26">
        <v>7.2999999999999995E-2</v>
      </c>
      <c r="I4" s="26">
        <v>5.2999999999999999E-2</v>
      </c>
      <c r="J4" s="26">
        <v>5.7299999999999997E-2</v>
      </c>
      <c r="K4" s="24"/>
      <c r="L4" s="24"/>
      <c r="M4" s="24"/>
    </row>
    <row r="5" spans="1:16" ht="11.25" customHeight="1">
      <c r="B5" s="27"/>
      <c r="C5" s="26">
        <v>7.8E-2</v>
      </c>
      <c r="D5" s="26">
        <v>8.3699999999999997E-2</v>
      </c>
      <c r="E5" s="26">
        <v>1.2277</v>
      </c>
      <c r="F5" s="26">
        <v>0.22159999999999999</v>
      </c>
      <c r="G5" s="26">
        <v>0.1104</v>
      </c>
      <c r="H5" s="26">
        <v>7.4200000000000002E-2</v>
      </c>
      <c r="I5" s="26">
        <v>5.7099999999999998E-2</v>
      </c>
      <c r="J5" s="26">
        <v>5.6599999999999998E-2</v>
      </c>
      <c r="K5" s="24"/>
      <c r="L5" s="24"/>
      <c r="M5" s="24"/>
    </row>
    <row r="6" spans="1:16" ht="11.25" customHeight="1">
      <c r="B6" s="27"/>
      <c r="C6" s="26">
        <v>8.0399999999999999E-2</v>
      </c>
      <c r="D6" s="26">
        <v>8.4400000000000003E-2</v>
      </c>
      <c r="E6" s="26">
        <v>1.1834</v>
      </c>
      <c r="F6" s="26">
        <v>0.18279999999999999</v>
      </c>
      <c r="G6" s="26">
        <v>0.1007</v>
      </c>
      <c r="H6" s="26">
        <v>7.0699999999999999E-2</v>
      </c>
      <c r="I6" s="26">
        <v>5.6099999999999997E-2</v>
      </c>
      <c r="J6" s="26">
        <v>5.62E-2</v>
      </c>
      <c r="K6" s="24"/>
      <c r="L6" s="24"/>
      <c r="M6" s="24"/>
    </row>
    <row r="7" spans="1:16" ht="11.25" customHeight="1">
      <c r="B7" s="27"/>
      <c r="K7" s="22"/>
      <c r="L7" s="22"/>
      <c r="M7" s="22"/>
    </row>
    <row r="8" spans="1:16" ht="11.25" customHeight="1">
      <c r="B8" s="27" t="s">
        <v>16</v>
      </c>
      <c r="C8" s="25" t="s">
        <v>37</v>
      </c>
      <c r="D8" s="25" t="s">
        <v>38</v>
      </c>
      <c r="E8" s="25" t="s">
        <v>39</v>
      </c>
      <c r="F8" s="25" t="s">
        <v>40</v>
      </c>
      <c r="G8" s="25" t="s">
        <v>41</v>
      </c>
      <c r="H8" s="25" t="s">
        <v>42</v>
      </c>
      <c r="I8" s="25" t="s">
        <v>43</v>
      </c>
      <c r="J8" s="25" t="s">
        <v>44</v>
      </c>
      <c r="K8" s="24"/>
      <c r="L8" s="24"/>
      <c r="M8" s="24"/>
    </row>
    <row r="9" spans="1:16" ht="11.25" customHeight="1">
      <c r="B9" s="27"/>
      <c r="C9" s="26">
        <v>4.0800000000000003E-2</v>
      </c>
      <c r="D9" s="26">
        <v>3.9600000000000003E-2</v>
      </c>
      <c r="E9" s="26">
        <v>4.02E-2</v>
      </c>
      <c r="F9" s="26">
        <v>4.36E-2</v>
      </c>
      <c r="G9" s="26">
        <v>4.2599999999999999E-2</v>
      </c>
      <c r="H9" s="26">
        <v>4.3700000000000003E-2</v>
      </c>
      <c r="I9" s="26">
        <v>3.9899999999999998E-2</v>
      </c>
      <c r="J9" s="26">
        <v>4.3099999999999999E-2</v>
      </c>
      <c r="K9" s="24"/>
      <c r="L9" s="24"/>
      <c r="M9" s="24"/>
    </row>
    <row r="10" spans="1:16" ht="11.25" customHeight="1">
      <c r="B10" s="27"/>
      <c r="C10" s="26">
        <v>4.1799999999999997E-2</v>
      </c>
      <c r="D10" s="26">
        <v>4.02E-2</v>
      </c>
      <c r="E10" s="26">
        <v>4.1000000000000002E-2</v>
      </c>
      <c r="F10" s="26">
        <v>4.0800000000000003E-2</v>
      </c>
      <c r="G10" s="26">
        <v>4.0500000000000001E-2</v>
      </c>
      <c r="H10" s="26">
        <v>4.2200000000000001E-2</v>
      </c>
      <c r="I10" s="26">
        <v>4.0899999999999999E-2</v>
      </c>
      <c r="J10" s="26">
        <v>3.9699999999999999E-2</v>
      </c>
      <c r="K10" s="24"/>
      <c r="L10" s="24"/>
      <c r="M10" s="24"/>
    </row>
    <row r="11" spans="1:16" ht="11.25" customHeight="1">
      <c r="B11" s="27"/>
      <c r="C11" s="26">
        <v>4.0099999999999997E-2</v>
      </c>
      <c r="D11" s="26">
        <v>4.0599999999999997E-2</v>
      </c>
      <c r="E11" s="26">
        <v>4.1799999999999997E-2</v>
      </c>
      <c r="F11" s="26">
        <v>4.3099999999999999E-2</v>
      </c>
      <c r="G11" s="26">
        <v>4.24E-2</v>
      </c>
      <c r="H11" s="26">
        <v>4.0300000000000002E-2</v>
      </c>
      <c r="I11" s="26">
        <v>4.2099999999999999E-2</v>
      </c>
      <c r="J11" s="26">
        <v>3.95E-2</v>
      </c>
      <c r="K11" s="24"/>
      <c r="L11" s="24"/>
      <c r="M11" s="24"/>
    </row>
    <row r="12" spans="1:16" ht="11.25" customHeight="1">
      <c r="B12" s="27"/>
      <c r="K12" s="22"/>
      <c r="L12" s="22"/>
      <c r="M12" s="22"/>
    </row>
    <row r="13" spans="1:16" ht="11.25" customHeight="1">
      <c r="B13" s="27" t="s">
        <v>19</v>
      </c>
      <c r="C13" s="25" t="s">
        <v>37</v>
      </c>
      <c r="D13" s="25" t="s">
        <v>38</v>
      </c>
      <c r="E13" s="25" t="s">
        <v>39</v>
      </c>
      <c r="F13" s="25" t="s">
        <v>40</v>
      </c>
      <c r="G13" s="25" t="s">
        <v>41</v>
      </c>
      <c r="H13" s="25" t="s">
        <v>42</v>
      </c>
      <c r="I13" s="25" t="s">
        <v>43</v>
      </c>
      <c r="J13" s="25" t="s">
        <v>44</v>
      </c>
      <c r="K13" s="24"/>
      <c r="M13" s="24"/>
    </row>
    <row r="14" spans="1:16" ht="11.25" customHeight="1">
      <c r="B14" s="27"/>
      <c r="C14" s="26">
        <f t="shared" ref="C14:J16" si="0">C4-C9</f>
        <v>3.7400000000000003E-2</v>
      </c>
      <c r="D14" s="26">
        <f t="shared" si="0"/>
        <v>4.1099999999999991E-2</v>
      </c>
      <c r="E14" s="26">
        <f t="shared" si="0"/>
        <v>1.1153999999999999</v>
      </c>
      <c r="F14" s="26">
        <f t="shared" si="0"/>
        <v>0.14990000000000001</v>
      </c>
      <c r="G14" s="26">
        <f t="shared" si="0"/>
        <v>5.67E-2</v>
      </c>
      <c r="H14" s="26">
        <f t="shared" si="0"/>
        <v>2.9299999999999993E-2</v>
      </c>
      <c r="I14" s="26">
        <f t="shared" si="0"/>
        <v>1.3100000000000001E-2</v>
      </c>
      <c r="J14" s="26">
        <f t="shared" si="0"/>
        <v>1.4199999999999997E-2</v>
      </c>
      <c r="K14" s="24"/>
      <c r="L14" s="24"/>
      <c r="M14" s="24"/>
    </row>
    <row r="15" spans="1:16" ht="11.25" customHeight="1">
      <c r="B15" s="27"/>
      <c r="C15" s="26">
        <f t="shared" si="0"/>
        <v>3.6200000000000003E-2</v>
      </c>
      <c r="D15" s="26">
        <f t="shared" si="0"/>
        <v>4.3499999999999997E-2</v>
      </c>
      <c r="E15" s="26">
        <f t="shared" si="0"/>
        <v>1.1867000000000001</v>
      </c>
      <c r="F15" s="26">
        <f t="shared" si="0"/>
        <v>0.18079999999999999</v>
      </c>
      <c r="G15" s="26">
        <f t="shared" si="0"/>
        <v>6.989999999999999E-2</v>
      </c>
      <c r="H15" s="26">
        <f t="shared" si="0"/>
        <v>3.2000000000000001E-2</v>
      </c>
      <c r="I15" s="26">
        <f t="shared" si="0"/>
        <v>1.6199999999999999E-2</v>
      </c>
      <c r="J15" s="26">
        <f t="shared" si="0"/>
        <v>1.6899999999999998E-2</v>
      </c>
      <c r="K15" s="24"/>
      <c r="L15" s="24"/>
      <c r="M15" s="24"/>
    </row>
    <row r="16" spans="1:16" ht="11.25" customHeight="1">
      <c r="B16" s="27"/>
      <c r="C16" s="26">
        <f t="shared" si="0"/>
        <v>4.0300000000000002E-2</v>
      </c>
      <c r="D16" s="26">
        <f t="shared" si="0"/>
        <v>4.3800000000000006E-2</v>
      </c>
      <c r="E16" s="26">
        <f t="shared" si="0"/>
        <v>1.1415999999999999</v>
      </c>
      <c r="F16" s="26">
        <f t="shared" si="0"/>
        <v>0.13969999999999999</v>
      </c>
      <c r="G16" s="26">
        <f t="shared" si="0"/>
        <v>5.8299999999999998E-2</v>
      </c>
      <c r="H16" s="26">
        <f t="shared" si="0"/>
        <v>3.0399999999999996E-2</v>
      </c>
      <c r="I16" s="26">
        <f t="shared" si="0"/>
        <v>1.3999999999999999E-2</v>
      </c>
      <c r="J16" s="26">
        <f t="shared" si="0"/>
        <v>1.67E-2</v>
      </c>
      <c r="K16" s="24"/>
      <c r="L16" s="24"/>
      <c r="M16" s="24"/>
    </row>
    <row r="17" spans="2:13" ht="11.25" customHeight="1">
      <c r="B17" s="27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2:13" ht="11.25" customHeight="1">
      <c r="B18" s="28"/>
    </row>
    <row r="19" spans="2:13" ht="11.25" customHeight="1">
      <c r="B19" s="70"/>
      <c r="C19" s="71"/>
      <c r="D19" s="71"/>
      <c r="E19" s="71"/>
      <c r="F19" s="71"/>
      <c r="G19" s="71"/>
      <c r="H19" s="71"/>
      <c r="I19" s="71"/>
      <c r="J19" s="71"/>
    </row>
    <row r="20" spans="2:13" ht="11.25" customHeight="1">
      <c r="B20" s="70"/>
      <c r="C20" s="71"/>
      <c r="D20" s="71"/>
      <c r="E20" s="71"/>
      <c r="F20" s="71"/>
      <c r="G20" s="71"/>
      <c r="H20" s="71"/>
      <c r="I20" s="71"/>
      <c r="J20" s="71"/>
    </row>
    <row r="21" spans="2:13" ht="11.25" customHeight="1">
      <c r="B21" s="70"/>
      <c r="C21" s="72"/>
      <c r="D21" s="72"/>
      <c r="E21" s="72"/>
      <c r="F21" s="72"/>
      <c r="G21" s="72"/>
      <c r="H21" s="72"/>
      <c r="I21" s="72"/>
      <c r="J21" s="72"/>
    </row>
    <row r="22" spans="2:13" ht="11.25" customHeight="1">
      <c r="B22" s="70"/>
      <c r="C22" s="71"/>
      <c r="D22" s="71"/>
      <c r="E22" s="71"/>
      <c r="F22" s="71"/>
      <c r="G22" s="71"/>
      <c r="H22" s="71"/>
      <c r="I22" s="71"/>
      <c r="J22" s="71"/>
    </row>
    <row r="23" spans="2:13" ht="11.25" customHeight="1">
      <c r="B23" s="70"/>
      <c r="C23" s="71"/>
      <c r="D23" s="71"/>
      <c r="E23" s="71"/>
      <c r="F23" s="71"/>
      <c r="G23" s="71"/>
      <c r="H23" s="71"/>
      <c r="I23" s="71"/>
      <c r="J23" s="71"/>
    </row>
    <row r="24" spans="2:13" ht="11.25" customHeight="1">
      <c r="B24" s="70"/>
      <c r="C24" s="71"/>
      <c r="D24" s="71"/>
      <c r="E24" s="71"/>
      <c r="F24" s="71"/>
      <c r="G24" s="71"/>
      <c r="H24" s="71"/>
      <c r="I24" s="71"/>
      <c r="J24" s="71"/>
    </row>
    <row r="25" spans="2:13" ht="11.25" customHeight="1">
      <c r="B25" s="70"/>
      <c r="C25" s="71"/>
      <c r="D25" s="71"/>
      <c r="E25" s="71"/>
      <c r="F25" s="71"/>
      <c r="G25" s="71"/>
      <c r="H25" s="71"/>
      <c r="I25" s="71"/>
      <c r="J25" s="71"/>
    </row>
    <row r="26" spans="2:13" ht="11.25" customHeight="1">
      <c r="B26" s="28"/>
    </row>
    <row r="27" spans="2:13" ht="11.25" customHeight="1">
      <c r="B27" s="28"/>
    </row>
    <row r="28" spans="2:13" ht="11.25" customHeight="1">
      <c r="B28" s="28"/>
    </row>
    <row r="29" spans="2:13" ht="11.25" customHeight="1">
      <c r="B29" s="28"/>
    </row>
    <row r="30" spans="2:13" ht="11.25" customHeight="1"/>
    <row r="31" spans="2:13" ht="11.25" customHeight="1"/>
    <row r="32" spans="2:13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</sheetData>
  <mergeCells count="1">
    <mergeCell ref="L1:P2"/>
  </mergeCells>
  <phoneticPr fontId="1"/>
  <pageMargins left="0.7" right="0.7" top="0.75" bottom="0.75" header="0" footer="0"/>
  <pageSetup paperSize="9" scale="5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28C1-D889-0D46-83FB-5353CA9957E1}">
  <sheetPr>
    <tabColor rgb="FFFF4F4F"/>
    <pageSetUpPr fitToPage="1"/>
  </sheetPr>
  <dimension ref="A1:O846"/>
  <sheetViews>
    <sheetView zoomScale="121" zoomScaleNormal="121" workbookViewId="0">
      <selection activeCell="R26" sqref="R26"/>
    </sheetView>
  </sheetViews>
  <sheetFormatPr baseColWidth="10" defaultColWidth="12.1640625" defaultRowHeight="15" customHeight="1"/>
  <cols>
    <col min="1" max="1" width="8.6640625" style="16" customWidth="1"/>
    <col min="2" max="2" width="9.5" style="5" customWidth="1"/>
    <col min="3" max="15" width="7.33203125" style="5" customWidth="1"/>
    <col min="16" max="16384" width="12.1640625" style="5"/>
  </cols>
  <sheetData>
    <row r="1" spans="1:15" ht="11.2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ht="11.25" customHeight="1">
      <c r="A2" s="16" t="s">
        <v>15</v>
      </c>
      <c r="B2" s="8" t="s">
        <v>9</v>
      </c>
      <c r="C2" s="51" t="s">
        <v>7</v>
      </c>
      <c r="D2" s="51"/>
      <c r="E2" s="51"/>
      <c r="F2" s="51" t="s">
        <v>28</v>
      </c>
      <c r="G2" s="51"/>
      <c r="H2" s="51"/>
      <c r="I2" s="51" t="s">
        <v>29</v>
      </c>
      <c r="J2" s="51"/>
      <c r="K2" s="51"/>
      <c r="L2" s="48"/>
      <c r="M2" s="55" t="s">
        <v>36</v>
      </c>
      <c r="N2" s="55"/>
      <c r="O2" s="55"/>
    </row>
    <row r="3" spans="1:15" ht="11.25" customHeight="1">
      <c r="B3" s="7" t="s">
        <v>17</v>
      </c>
      <c r="C3" s="8">
        <v>1</v>
      </c>
      <c r="D3" s="8">
        <v>2</v>
      </c>
      <c r="E3" s="8">
        <v>3</v>
      </c>
      <c r="F3" s="8">
        <v>1</v>
      </c>
      <c r="G3" s="8">
        <v>2</v>
      </c>
      <c r="H3" s="8">
        <v>3</v>
      </c>
      <c r="I3" s="8">
        <v>1</v>
      </c>
      <c r="J3" s="8">
        <v>2</v>
      </c>
      <c r="K3" s="8">
        <v>3</v>
      </c>
      <c r="L3" s="9"/>
      <c r="M3" s="55"/>
      <c r="N3" s="55"/>
      <c r="O3" s="55"/>
    </row>
    <row r="4" spans="1:15" ht="11.25" customHeight="1">
      <c r="B4" s="7">
        <v>4</v>
      </c>
      <c r="C4" s="13">
        <v>1.0583</v>
      </c>
      <c r="D4" s="13">
        <v>1.0753999999999999</v>
      </c>
      <c r="E4" s="13">
        <v>1.0746</v>
      </c>
      <c r="F4" s="13">
        <v>0.9899</v>
      </c>
      <c r="G4" s="13">
        <v>0.97729999999999995</v>
      </c>
      <c r="H4" s="13">
        <v>0.9607</v>
      </c>
      <c r="I4" s="13">
        <v>1.2008000000000001</v>
      </c>
      <c r="J4" s="13">
        <v>1.1440999999999999</v>
      </c>
      <c r="K4" s="13">
        <v>1.1738999999999999</v>
      </c>
      <c r="M4" s="55"/>
      <c r="N4" s="55"/>
      <c r="O4" s="55"/>
    </row>
    <row r="5" spans="1:15" ht="11.25" customHeight="1">
      <c r="B5" s="7">
        <f>B4/2</f>
        <v>2</v>
      </c>
      <c r="C5" s="13">
        <v>0.85160000000000002</v>
      </c>
      <c r="D5" s="13">
        <v>0.81710000000000005</v>
      </c>
      <c r="E5" s="13">
        <v>0.84150000000000003</v>
      </c>
      <c r="F5" s="13">
        <v>0.78110000000000002</v>
      </c>
      <c r="G5" s="13">
        <v>0.79279999999999995</v>
      </c>
      <c r="H5" s="13">
        <v>0.76849999999999996</v>
      </c>
      <c r="I5" s="13">
        <v>0.94940000000000002</v>
      </c>
      <c r="J5" s="13">
        <v>0.92959999999999998</v>
      </c>
      <c r="K5" s="13">
        <v>0.89880000000000004</v>
      </c>
    </row>
    <row r="6" spans="1:15" ht="11.25" customHeight="1">
      <c r="B6" s="7">
        <f t="shared" ref="B6:B10" si="0">B5/2</f>
        <v>1</v>
      </c>
      <c r="C6" s="13">
        <v>0.62039999999999995</v>
      </c>
      <c r="D6" s="13">
        <v>0.60629999999999995</v>
      </c>
      <c r="E6" s="13">
        <v>0.61180000000000001</v>
      </c>
      <c r="F6" s="13">
        <v>0.5867</v>
      </c>
      <c r="G6" s="13">
        <v>0.62880000000000003</v>
      </c>
      <c r="H6" s="13">
        <v>0.58609999999999995</v>
      </c>
      <c r="I6" s="13">
        <v>0.72209999999999996</v>
      </c>
      <c r="J6" s="13">
        <v>0.71750000000000003</v>
      </c>
      <c r="K6" s="13">
        <v>0.6734</v>
      </c>
    </row>
    <row r="7" spans="1:15" ht="11.25" customHeight="1">
      <c r="B7" s="7">
        <f t="shared" si="0"/>
        <v>0.5</v>
      </c>
      <c r="C7" s="13">
        <v>0.37490000000000001</v>
      </c>
      <c r="D7" s="13">
        <v>0.37709999999999999</v>
      </c>
      <c r="E7" s="13">
        <v>0.36559999999999998</v>
      </c>
      <c r="F7" s="13">
        <v>0.37490000000000001</v>
      </c>
      <c r="G7" s="13">
        <v>0.39800000000000002</v>
      </c>
      <c r="H7" s="13">
        <v>0.39069999999999999</v>
      </c>
      <c r="I7" s="13">
        <v>0.4612</v>
      </c>
      <c r="J7" s="13">
        <v>0.44950000000000001</v>
      </c>
      <c r="K7" s="13">
        <v>0.43080000000000002</v>
      </c>
    </row>
    <row r="8" spans="1:15" ht="11.25" customHeight="1">
      <c r="B8" s="7">
        <f t="shared" si="0"/>
        <v>0.25</v>
      </c>
      <c r="C8" s="13">
        <v>0.1883</v>
      </c>
      <c r="D8" s="13">
        <v>0.19289999999999999</v>
      </c>
      <c r="E8" s="13">
        <v>0.2165</v>
      </c>
      <c r="F8" s="13">
        <v>0.2082</v>
      </c>
      <c r="G8" s="13">
        <v>0.20499999999999999</v>
      </c>
      <c r="H8" s="13">
        <v>0.20180000000000001</v>
      </c>
      <c r="I8" s="13">
        <v>0.22919999999999999</v>
      </c>
      <c r="J8" s="13">
        <v>0.246</v>
      </c>
      <c r="K8" s="13">
        <v>0.24099999999999999</v>
      </c>
    </row>
    <row r="9" spans="1:15" ht="11.25" customHeight="1">
      <c r="B9" s="7">
        <f t="shared" si="0"/>
        <v>0.125</v>
      </c>
      <c r="C9" s="13">
        <v>0.1084</v>
      </c>
      <c r="D9" s="13">
        <v>0.1298</v>
      </c>
      <c r="E9" s="13">
        <v>0.1119</v>
      </c>
      <c r="F9" s="13">
        <v>0.1341</v>
      </c>
      <c r="G9" s="13">
        <v>0.10589999999999999</v>
      </c>
      <c r="H9" s="13">
        <v>9.6299999999999997E-2</v>
      </c>
      <c r="I9" s="13">
        <v>0.1123</v>
      </c>
      <c r="J9" s="13">
        <v>0.12479999999999999</v>
      </c>
      <c r="K9" s="13">
        <v>0.10589999999999999</v>
      </c>
    </row>
    <row r="10" spans="1:15" ht="11.25" customHeight="1">
      <c r="B10" s="7">
        <f t="shared" si="0"/>
        <v>6.25E-2</v>
      </c>
      <c r="C10" s="13">
        <v>7.2300000000000003E-2</v>
      </c>
      <c r="D10" s="13">
        <v>9.98E-2</v>
      </c>
      <c r="E10" s="13">
        <v>7.22E-2</v>
      </c>
      <c r="F10" s="13">
        <v>9.4899999999999998E-2</v>
      </c>
      <c r="G10" s="13">
        <v>0.1014</v>
      </c>
      <c r="H10" s="13">
        <v>6.7400000000000002E-2</v>
      </c>
      <c r="I10" s="13">
        <v>7.7799999999999994E-2</v>
      </c>
      <c r="J10" s="13">
        <v>8.72E-2</v>
      </c>
      <c r="K10" s="13">
        <v>7.1599999999999997E-2</v>
      </c>
    </row>
    <row r="11" spans="1:15" ht="11.25" customHeight="1">
      <c r="B11" s="8" t="s">
        <v>18</v>
      </c>
      <c r="C11" s="13">
        <v>5.0700000000000002E-2</v>
      </c>
      <c r="D11" s="13">
        <v>5.7599999999999998E-2</v>
      </c>
      <c r="E11" s="13">
        <v>4.82E-2</v>
      </c>
      <c r="F11" s="61"/>
      <c r="G11" s="62"/>
      <c r="H11" s="62"/>
      <c r="I11" s="62"/>
      <c r="J11" s="62"/>
      <c r="K11" s="63"/>
    </row>
    <row r="12" spans="1:15" ht="11.2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ht="11.25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5" ht="11.25" customHeight="1">
      <c r="A14" s="16" t="s">
        <v>16</v>
      </c>
      <c r="B14" s="8" t="s">
        <v>9</v>
      </c>
      <c r="C14" s="51" t="s">
        <v>7</v>
      </c>
      <c r="D14" s="51"/>
      <c r="E14" s="51"/>
      <c r="F14" s="51" t="s">
        <v>28</v>
      </c>
      <c r="G14" s="51"/>
      <c r="H14" s="51"/>
      <c r="I14" s="51" t="s">
        <v>29</v>
      </c>
      <c r="J14" s="51"/>
      <c r="K14" s="51"/>
      <c r="L14" s="48"/>
      <c r="M14" s="48"/>
      <c r="N14" s="48"/>
    </row>
    <row r="15" spans="1:15" ht="11.25" customHeight="1">
      <c r="B15" s="7" t="s">
        <v>17</v>
      </c>
      <c r="C15" s="8">
        <v>1</v>
      </c>
      <c r="D15" s="8">
        <v>2</v>
      </c>
      <c r="E15" s="8">
        <v>3</v>
      </c>
      <c r="F15" s="8">
        <v>1</v>
      </c>
      <c r="G15" s="8">
        <v>2</v>
      </c>
      <c r="H15" s="8">
        <v>3</v>
      </c>
      <c r="I15" s="8">
        <v>1</v>
      </c>
      <c r="J15" s="8">
        <v>2</v>
      </c>
      <c r="K15" s="8">
        <v>3</v>
      </c>
      <c r="L15" s="9"/>
      <c r="M15" s="9"/>
      <c r="N15" s="9"/>
    </row>
    <row r="16" spans="1:15" ht="11.25" customHeight="1">
      <c r="B16" s="7">
        <v>4</v>
      </c>
      <c r="C16" s="13">
        <v>4.1799999999999997E-2</v>
      </c>
      <c r="D16" s="13">
        <v>4.1700000000000001E-2</v>
      </c>
      <c r="E16" s="13">
        <v>4.4200000000000003E-2</v>
      </c>
      <c r="F16" s="13">
        <v>4.1200000000000001E-2</v>
      </c>
      <c r="G16" s="13">
        <v>4.2299999999999997E-2</v>
      </c>
      <c r="H16" s="13">
        <v>3.9600000000000003E-2</v>
      </c>
      <c r="I16" s="13">
        <v>4.0599999999999997E-2</v>
      </c>
      <c r="J16" s="13">
        <v>4.0099999999999997E-2</v>
      </c>
      <c r="K16" s="13">
        <v>4.1200000000000001E-2</v>
      </c>
    </row>
    <row r="17" spans="1:14" ht="11.25" customHeight="1">
      <c r="B17" s="7">
        <f>B16/2</f>
        <v>2</v>
      </c>
      <c r="C17" s="13">
        <v>4.0099999999999997E-2</v>
      </c>
      <c r="D17" s="13">
        <v>4.02E-2</v>
      </c>
      <c r="E17" s="13">
        <v>4.1099999999999998E-2</v>
      </c>
      <c r="F17" s="13">
        <v>4.0599999999999997E-2</v>
      </c>
      <c r="G17" s="13">
        <v>4.0300000000000002E-2</v>
      </c>
      <c r="H17" s="13">
        <v>3.9899999999999998E-2</v>
      </c>
      <c r="I17" s="13">
        <v>4.0300000000000002E-2</v>
      </c>
      <c r="J17" s="13">
        <v>4.0599999999999997E-2</v>
      </c>
      <c r="K17" s="13">
        <v>4.1599999999999998E-2</v>
      </c>
    </row>
    <row r="18" spans="1:14" ht="11.25" customHeight="1">
      <c r="B18" s="7">
        <f t="shared" ref="B18:B22" si="1">B17/2</f>
        <v>1</v>
      </c>
      <c r="C18" s="13">
        <v>4.0300000000000002E-2</v>
      </c>
      <c r="D18" s="13">
        <v>4.0500000000000001E-2</v>
      </c>
      <c r="E18" s="13">
        <v>4.1700000000000001E-2</v>
      </c>
      <c r="F18" s="13">
        <v>4.0899999999999999E-2</v>
      </c>
      <c r="G18" s="13">
        <v>4.6600000000000003E-2</v>
      </c>
      <c r="H18" s="13">
        <v>4.2799999999999998E-2</v>
      </c>
      <c r="I18" s="13">
        <v>4.3400000000000001E-2</v>
      </c>
      <c r="J18" s="13">
        <v>4.2799999999999998E-2</v>
      </c>
      <c r="K18" s="13">
        <v>4.1599999999999998E-2</v>
      </c>
    </row>
    <row r="19" spans="1:14" ht="11.25" customHeight="1">
      <c r="B19" s="7">
        <f t="shared" si="1"/>
        <v>0.5</v>
      </c>
      <c r="C19" s="13">
        <v>3.9699999999999999E-2</v>
      </c>
      <c r="D19" s="13">
        <v>4.3900000000000002E-2</v>
      </c>
      <c r="E19" s="13">
        <v>4.1500000000000002E-2</v>
      </c>
      <c r="F19" s="13">
        <v>4.2799999999999998E-2</v>
      </c>
      <c r="G19" s="13">
        <v>4.1200000000000001E-2</v>
      </c>
      <c r="H19" s="13">
        <v>4.0599999999999997E-2</v>
      </c>
      <c r="I19" s="13">
        <v>4.2299999999999997E-2</v>
      </c>
      <c r="J19" s="13">
        <v>4.0800000000000003E-2</v>
      </c>
      <c r="K19" s="13">
        <v>4.0399999999999998E-2</v>
      </c>
    </row>
    <row r="20" spans="1:14" ht="11.25" customHeight="1">
      <c r="B20" s="7">
        <f t="shared" si="1"/>
        <v>0.25</v>
      </c>
      <c r="C20" s="13">
        <v>3.9600000000000003E-2</v>
      </c>
      <c r="D20" s="13">
        <v>4.02E-2</v>
      </c>
      <c r="E20" s="13">
        <v>4.1799999999999997E-2</v>
      </c>
      <c r="F20" s="13">
        <v>4.2099999999999999E-2</v>
      </c>
      <c r="G20" s="13">
        <v>4.2599999999999999E-2</v>
      </c>
      <c r="H20" s="13">
        <v>4.4900000000000002E-2</v>
      </c>
      <c r="I20" s="13">
        <v>4.0599999999999997E-2</v>
      </c>
      <c r="J20" s="13">
        <v>4.0300000000000002E-2</v>
      </c>
      <c r="K20" s="13">
        <v>3.9800000000000002E-2</v>
      </c>
    </row>
    <row r="21" spans="1:14" ht="11.25" customHeight="1">
      <c r="B21" s="7">
        <f t="shared" si="1"/>
        <v>0.125</v>
      </c>
      <c r="C21" s="13">
        <v>4.2000000000000003E-2</v>
      </c>
      <c r="D21" s="13">
        <v>4.4600000000000001E-2</v>
      </c>
      <c r="E21" s="13">
        <v>4.1799999999999997E-2</v>
      </c>
      <c r="F21" s="13">
        <v>4.3200000000000002E-2</v>
      </c>
      <c r="G21" s="13">
        <v>3.9600000000000003E-2</v>
      </c>
      <c r="H21" s="13">
        <v>0.04</v>
      </c>
      <c r="I21" s="13">
        <v>3.9300000000000002E-2</v>
      </c>
      <c r="J21" s="13">
        <v>4.1700000000000001E-2</v>
      </c>
      <c r="K21" s="13">
        <v>3.9699999999999999E-2</v>
      </c>
    </row>
    <row r="22" spans="1:14" ht="11.25" customHeight="1">
      <c r="B22" s="7">
        <f t="shared" si="1"/>
        <v>6.25E-2</v>
      </c>
      <c r="C22" s="13">
        <v>4.0599999999999997E-2</v>
      </c>
      <c r="D22" s="13">
        <v>3.9800000000000002E-2</v>
      </c>
      <c r="E22" s="13">
        <v>3.9899999999999998E-2</v>
      </c>
      <c r="F22" s="13">
        <v>4.1200000000000001E-2</v>
      </c>
      <c r="G22" s="13">
        <v>4.1200000000000001E-2</v>
      </c>
      <c r="H22" s="13">
        <v>4.2299999999999997E-2</v>
      </c>
      <c r="I22" s="13">
        <v>4.4900000000000002E-2</v>
      </c>
      <c r="J22" s="13">
        <v>4.2200000000000001E-2</v>
      </c>
      <c r="K22" s="13">
        <v>4.2799999999999998E-2</v>
      </c>
    </row>
    <row r="23" spans="1:14" ht="11.25" customHeight="1">
      <c r="B23" s="8" t="s">
        <v>18</v>
      </c>
      <c r="C23" s="13">
        <v>4.0599999999999997E-2</v>
      </c>
      <c r="D23" s="13">
        <v>3.9100000000000003E-2</v>
      </c>
      <c r="E23" s="13">
        <v>3.9899999999999998E-2</v>
      </c>
      <c r="F23" s="67"/>
      <c r="G23" s="67"/>
      <c r="H23" s="67"/>
      <c r="I23" s="67"/>
      <c r="J23" s="67"/>
      <c r="K23" s="67"/>
    </row>
    <row r="24" spans="1:14" ht="11.25" customHeight="1"/>
    <row r="25" spans="1:14" ht="11.25" customHeight="1"/>
    <row r="26" spans="1:14" ht="11.25" customHeight="1">
      <c r="A26" s="16" t="s">
        <v>19</v>
      </c>
      <c r="B26" s="8" t="s">
        <v>9</v>
      </c>
      <c r="C26" s="51" t="s">
        <v>7</v>
      </c>
      <c r="D26" s="51"/>
      <c r="E26" s="51"/>
      <c r="F26" s="51" t="s">
        <v>28</v>
      </c>
      <c r="G26" s="51"/>
      <c r="H26" s="51"/>
      <c r="I26" s="51" t="s">
        <v>29</v>
      </c>
      <c r="J26" s="51"/>
      <c r="K26" s="51"/>
      <c r="L26" s="48"/>
      <c r="M26" s="48"/>
      <c r="N26" s="48"/>
    </row>
    <row r="27" spans="1:14" ht="11.25" customHeight="1">
      <c r="B27" s="7" t="s">
        <v>17</v>
      </c>
      <c r="C27" s="8">
        <v>1</v>
      </c>
      <c r="D27" s="8">
        <v>2</v>
      </c>
      <c r="E27" s="8">
        <v>3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3</v>
      </c>
      <c r="L27" s="9"/>
      <c r="M27" s="9"/>
      <c r="N27" s="9"/>
    </row>
    <row r="28" spans="1:14" ht="11.25" customHeight="1">
      <c r="B28" s="7">
        <v>4</v>
      </c>
      <c r="C28" s="13">
        <f t="shared" ref="C28:K28" si="2">C4-C16</f>
        <v>1.0165</v>
      </c>
      <c r="D28" s="13">
        <f t="shared" si="2"/>
        <v>1.0336999999999998</v>
      </c>
      <c r="E28" s="13">
        <f t="shared" si="2"/>
        <v>1.0304</v>
      </c>
      <c r="F28" s="13">
        <f t="shared" si="2"/>
        <v>0.94869999999999999</v>
      </c>
      <c r="G28" s="13">
        <f t="shared" si="2"/>
        <v>0.93499999999999994</v>
      </c>
      <c r="H28" s="13">
        <f t="shared" si="2"/>
        <v>0.92110000000000003</v>
      </c>
      <c r="I28" s="13">
        <f t="shared" si="2"/>
        <v>1.1602000000000001</v>
      </c>
      <c r="J28" s="13">
        <f t="shared" si="2"/>
        <v>1.1039999999999999</v>
      </c>
      <c r="K28" s="13">
        <f t="shared" si="2"/>
        <v>1.1327</v>
      </c>
    </row>
    <row r="29" spans="1:14" ht="11.25" customHeight="1">
      <c r="B29" s="7">
        <f>B28/2</f>
        <v>2</v>
      </c>
      <c r="C29" s="13">
        <f t="shared" ref="C29:K29" si="3">C5-C17</f>
        <v>0.8115</v>
      </c>
      <c r="D29" s="13">
        <f t="shared" si="3"/>
        <v>0.77690000000000003</v>
      </c>
      <c r="E29" s="13">
        <f t="shared" si="3"/>
        <v>0.8004</v>
      </c>
      <c r="F29" s="13">
        <f t="shared" si="3"/>
        <v>0.74050000000000005</v>
      </c>
      <c r="G29" s="13">
        <f t="shared" si="3"/>
        <v>0.75249999999999995</v>
      </c>
      <c r="H29" s="13">
        <f t="shared" si="3"/>
        <v>0.72859999999999991</v>
      </c>
      <c r="I29" s="13">
        <f t="shared" si="3"/>
        <v>0.90910000000000002</v>
      </c>
      <c r="J29" s="13">
        <f t="shared" si="3"/>
        <v>0.88900000000000001</v>
      </c>
      <c r="K29" s="13">
        <f t="shared" si="3"/>
        <v>0.85720000000000007</v>
      </c>
    </row>
    <row r="30" spans="1:14" ht="11.25" customHeight="1">
      <c r="B30" s="7">
        <f t="shared" ref="B30:B34" si="4">B29/2</f>
        <v>1</v>
      </c>
      <c r="C30" s="13">
        <f t="shared" ref="C30:K30" si="5">C6-C18</f>
        <v>0.58009999999999995</v>
      </c>
      <c r="D30" s="13">
        <f t="shared" si="5"/>
        <v>0.56579999999999997</v>
      </c>
      <c r="E30" s="13">
        <f t="shared" si="5"/>
        <v>0.57010000000000005</v>
      </c>
      <c r="F30" s="13">
        <f t="shared" si="5"/>
        <v>0.54579999999999995</v>
      </c>
      <c r="G30" s="13">
        <f t="shared" si="5"/>
        <v>0.58220000000000005</v>
      </c>
      <c r="H30" s="13">
        <f t="shared" si="5"/>
        <v>0.54330000000000001</v>
      </c>
      <c r="I30" s="13">
        <f t="shared" si="5"/>
        <v>0.67869999999999997</v>
      </c>
      <c r="J30" s="13">
        <f t="shared" si="5"/>
        <v>0.67470000000000008</v>
      </c>
      <c r="K30" s="13">
        <f t="shared" si="5"/>
        <v>0.63180000000000003</v>
      </c>
    </row>
    <row r="31" spans="1:14" ht="11.25" customHeight="1">
      <c r="B31" s="7">
        <f t="shared" si="4"/>
        <v>0.5</v>
      </c>
      <c r="C31" s="13">
        <f t="shared" ref="C31:K31" si="6">C7-C19</f>
        <v>0.3352</v>
      </c>
      <c r="D31" s="13">
        <f t="shared" si="6"/>
        <v>0.3332</v>
      </c>
      <c r="E31" s="13">
        <f t="shared" si="6"/>
        <v>0.3241</v>
      </c>
      <c r="F31" s="13">
        <f t="shared" si="6"/>
        <v>0.33210000000000001</v>
      </c>
      <c r="G31" s="13">
        <f t="shared" si="6"/>
        <v>0.35680000000000001</v>
      </c>
      <c r="H31" s="13">
        <f t="shared" si="6"/>
        <v>0.35009999999999997</v>
      </c>
      <c r="I31" s="13">
        <f t="shared" si="6"/>
        <v>0.41889999999999999</v>
      </c>
      <c r="J31" s="13">
        <f t="shared" si="6"/>
        <v>0.40870000000000001</v>
      </c>
      <c r="K31" s="13">
        <f t="shared" si="6"/>
        <v>0.39040000000000002</v>
      </c>
    </row>
    <row r="32" spans="1:14" ht="11.25" customHeight="1">
      <c r="B32" s="7">
        <f t="shared" si="4"/>
        <v>0.25</v>
      </c>
      <c r="C32" s="13">
        <f t="shared" ref="C32:K32" si="7">C8-C20</f>
        <v>0.1487</v>
      </c>
      <c r="D32" s="13">
        <f t="shared" si="7"/>
        <v>0.1527</v>
      </c>
      <c r="E32" s="13">
        <f t="shared" si="7"/>
        <v>0.17469999999999999</v>
      </c>
      <c r="F32" s="13">
        <f t="shared" si="7"/>
        <v>0.1661</v>
      </c>
      <c r="G32" s="13">
        <f t="shared" si="7"/>
        <v>0.16239999999999999</v>
      </c>
      <c r="H32" s="13">
        <f t="shared" si="7"/>
        <v>0.15690000000000001</v>
      </c>
      <c r="I32" s="13">
        <f t="shared" si="7"/>
        <v>0.18859999999999999</v>
      </c>
      <c r="J32" s="13">
        <f t="shared" si="7"/>
        <v>0.20569999999999999</v>
      </c>
      <c r="K32" s="13">
        <f t="shared" si="7"/>
        <v>0.20119999999999999</v>
      </c>
    </row>
    <row r="33" spans="2:13" ht="11.25" customHeight="1">
      <c r="B33" s="7">
        <f t="shared" si="4"/>
        <v>0.125</v>
      </c>
      <c r="C33" s="13">
        <f t="shared" ref="C33:K33" si="8">C9-C21</f>
        <v>6.6399999999999987E-2</v>
      </c>
      <c r="D33" s="13">
        <f t="shared" si="8"/>
        <v>8.5199999999999998E-2</v>
      </c>
      <c r="E33" s="13">
        <f t="shared" si="8"/>
        <v>7.0099999999999996E-2</v>
      </c>
      <c r="F33" s="13">
        <f t="shared" si="8"/>
        <v>9.0899999999999995E-2</v>
      </c>
      <c r="G33" s="13">
        <f t="shared" si="8"/>
        <v>6.6299999999999998E-2</v>
      </c>
      <c r="H33" s="13">
        <f t="shared" si="8"/>
        <v>5.6299999999999996E-2</v>
      </c>
      <c r="I33" s="13">
        <f t="shared" si="8"/>
        <v>7.2999999999999995E-2</v>
      </c>
      <c r="J33" s="13">
        <f t="shared" si="8"/>
        <v>8.3099999999999993E-2</v>
      </c>
      <c r="K33" s="13">
        <f t="shared" si="8"/>
        <v>6.6199999999999995E-2</v>
      </c>
    </row>
    <row r="34" spans="2:13" ht="11.25" customHeight="1">
      <c r="B34" s="7">
        <f t="shared" si="4"/>
        <v>6.25E-2</v>
      </c>
      <c r="C34" s="13">
        <f t="shared" ref="C34:K34" si="9">C10-C22</f>
        <v>3.1700000000000006E-2</v>
      </c>
      <c r="D34" s="13">
        <f t="shared" si="9"/>
        <v>0.06</v>
      </c>
      <c r="E34" s="13">
        <f t="shared" si="9"/>
        <v>3.2300000000000002E-2</v>
      </c>
      <c r="F34" s="13">
        <f t="shared" si="9"/>
        <v>5.3699999999999998E-2</v>
      </c>
      <c r="G34" s="13">
        <f t="shared" si="9"/>
        <v>6.0200000000000004E-2</v>
      </c>
      <c r="H34" s="13">
        <f t="shared" si="9"/>
        <v>2.5100000000000004E-2</v>
      </c>
      <c r="I34" s="13">
        <f t="shared" si="9"/>
        <v>3.2899999999999992E-2</v>
      </c>
      <c r="J34" s="13">
        <f t="shared" si="9"/>
        <v>4.4999999999999998E-2</v>
      </c>
      <c r="K34" s="13">
        <f t="shared" si="9"/>
        <v>2.8799999999999999E-2</v>
      </c>
    </row>
    <row r="35" spans="2:13" ht="11.25" customHeight="1">
      <c r="B35" s="8" t="s">
        <v>18</v>
      </c>
      <c r="C35" s="13">
        <f>C11-C23</f>
        <v>1.0100000000000005E-2</v>
      </c>
      <c r="D35" s="13">
        <f>D11-D23</f>
        <v>1.8499999999999996E-2</v>
      </c>
      <c r="E35" s="13">
        <f>E11-E23</f>
        <v>8.3000000000000018E-3</v>
      </c>
      <c r="F35" s="67"/>
      <c r="G35" s="67"/>
      <c r="H35" s="67"/>
      <c r="I35" s="67"/>
      <c r="J35" s="67"/>
      <c r="K35" s="67"/>
    </row>
    <row r="36" spans="2:13" ht="11.25" customHeight="1">
      <c r="B36" s="9"/>
    </row>
    <row r="37" spans="2:13" ht="11.25" customHeight="1">
      <c r="B37" s="9"/>
    </row>
    <row r="38" spans="2:13" ht="11.25" customHeight="1"/>
    <row r="39" spans="2:13" ht="11.25" customHeight="1">
      <c r="B39" s="7" t="s">
        <v>20</v>
      </c>
      <c r="C39" s="13" t="s">
        <v>21</v>
      </c>
      <c r="D39" s="13" t="s">
        <v>28</v>
      </c>
      <c r="E39" s="13" t="s">
        <v>29</v>
      </c>
      <c r="H39" s="13" t="s">
        <v>25</v>
      </c>
      <c r="I39" s="13" t="str">
        <f>C39</f>
        <v>WT</v>
      </c>
      <c r="J39" s="13" t="str">
        <f t="shared" ref="J39:K39" si="10">D39</f>
        <v>D50A</v>
      </c>
      <c r="K39" s="13" t="str">
        <f t="shared" si="10"/>
        <v>D51A</v>
      </c>
    </row>
    <row r="40" spans="2:13" ht="11.25" customHeight="1">
      <c r="B40" s="13">
        <v>4</v>
      </c>
      <c r="C40" s="14">
        <f t="shared" ref="C40:C46" si="11">AVERAGE(C28:E28)-AVERAGE($C$35:$E$35)</f>
        <v>1.0145666666666666</v>
      </c>
      <c r="D40" s="14">
        <f t="shared" ref="D40:D46" si="12">AVERAGE(F28:H28)-AVERAGE($C$35:$E$35)</f>
        <v>0.92263333333333342</v>
      </c>
      <c r="E40" s="14">
        <f t="shared" ref="E40:E46" si="13">AVERAGE(I28:K28)-AVERAGE($C$35:$E$35)</f>
        <v>1.1199999999999999</v>
      </c>
      <c r="F40" s="15"/>
      <c r="H40" s="13">
        <v>4</v>
      </c>
      <c r="I40" s="14">
        <f t="shared" ref="I40:I46" si="14">STDEV(C28:E28)/SQRT(3)</f>
        <v>5.2701465296938572E-3</v>
      </c>
      <c r="J40" s="14">
        <f t="shared" ref="J40:J46" si="15">STDEV(F28:H28)/SQRT(3)</f>
        <v>7.9675034428050868E-3</v>
      </c>
      <c r="K40" s="14">
        <f t="shared" ref="K40:K46" si="16">STDEV(I28:K28)/SQRT(3)</f>
        <v>1.6224775293770196E-2</v>
      </c>
      <c r="L40" s="15"/>
      <c r="M40" s="15"/>
    </row>
    <row r="41" spans="2:13" ht="11.25" customHeight="1">
      <c r="B41" s="13">
        <f t="shared" ref="B41:B46" si="17">B40/2</f>
        <v>2</v>
      </c>
      <c r="C41" s="14">
        <f t="shared" si="11"/>
        <v>0.78396666666666659</v>
      </c>
      <c r="D41" s="14">
        <f t="shared" si="12"/>
        <v>0.72823333333333318</v>
      </c>
      <c r="E41" s="14">
        <f t="shared" si="13"/>
        <v>0.87280000000000002</v>
      </c>
      <c r="F41" s="15"/>
      <c r="G41" s="15"/>
      <c r="H41" s="13">
        <f>H40/2</f>
        <v>2</v>
      </c>
      <c r="I41" s="14">
        <f t="shared" si="14"/>
        <v>1.0199727665209705E-2</v>
      </c>
      <c r="J41" s="14">
        <f t="shared" si="15"/>
        <v>6.8993558475491934E-3</v>
      </c>
      <c r="K41" s="14">
        <f t="shared" si="16"/>
        <v>1.5108606818631541E-2</v>
      </c>
      <c r="L41" s="15"/>
      <c r="M41" s="15"/>
    </row>
    <row r="42" spans="2:13" ht="11.25" customHeight="1">
      <c r="B42" s="13">
        <f t="shared" si="17"/>
        <v>1</v>
      </c>
      <c r="C42" s="14">
        <f t="shared" si="11"/>
        <v>0.55969999999999998</v>
      </c>
      <c r="D42" s="14">
        <f t="shared" si="12"/>
        <v>0.54480000000000006</v>
      </c>
      <c r="E42" s="14">
        <f t="shared" si="13"/>
        <v>0.64943333333333342</v>
      </c>
      <c r="F42" s="15"/>
      <c r="G42" s="15"/>
      <c r="H42" s="13">
        <f t="shared" ref="H42:H46" si="18">H41/2</f>
        <v>1</v>
      </c>
      <c r="I42" s="14">
        <f t="shared" si="14"/>
        <v>4.2359571921034836E-3</v>
      </c>
      <c r="J42" s="14">
        <f t="shared" si="15"/>
        <v>1.2570733205876813E-2</v>
      </c>
      <c r="K42" s="14">
        <f t="shared" si="16"/>
        <v>1.5011144008517285E-2</v>
      </c>
      <c r="L42" s="15"/>
      <c r="M42" s="15"/>
    </row>
    <row r="43" spans="2:13" ht="11.25" customHeight="1">
      <c r="B43" s="13">
        <f t="shared" si="17"/>
        <v>0.5</v>
      </c>
      <c r="C43" s="14">
        <f t="shared" si="11"/>
        <v>0.31853333333333333</v>
      </c>
      <c r="D43" s="14">
        <f t="shared" si="12"/>
        <v>0.3340333333333334</v>
      </c>
      <c r="E43" s="14">
        <f t="shared" si="13"/>
        <v>0.39369999999999999</v>
      </c>
      <c r="F43" s="15"/>
      <c r="H43" s="13">
        <f t="shared" si="18"/>
        <v>0.5</v>
      </c>
      <c r="I43" s="14">
        <f t="shared" si="14"/>
        <v>3.4158129014595891E-3</v>
      </c>
      <c r="J43" s="14">
        <f t="shared" si="15"/>
        <v>7.3748069654586716E-3</v>
      </c>
      <c r="K43" s="14">
        <f t="shared" si="16"/>
        <v>8.3372657388378745E-3</v>
      </c>
      <c r="L43" s="15"/>
    </row>
    <row r="44" spans="2:13" ht="11.25" customHeight="1">
      <c r="B44" s="13">
        <f t="shared" si="17"/>
        <v>0.25</v>
      </c>
      <c r="C44" s="14">
        <f t="shared" si="11"/>
        <v>0.14639999999999997</v>
      </c>
      <c r="D44" s="14">
        <f t="shared" si="12"/>
        <v>0.14950000000000002</v>
      </c>
      <c r="E44" s="14">
        <f t="shared" si="13"/>
        <v>0.18619999999999998</v>
      </c>
      <c r="F44" s="15"/>
      <c r="H44" s="13">
        <f t="shared" si="18"/>
        <v>0.25</v>
      </c>
      <c r="I44" s="14">
        <f t="shared" si="14"/>
        <v>8.0829037686547586E-3</v>
      </c>
      <c r="J44" s="14">
        <f t="shared" si="15"/>
        <v>2.672701504720142E-3</v>
      </c>
      <c r="K44" s="14">
        <f t="shared" si="16"/>
        <v>5.1176166327695956E-3</v>
      </c>
      <c r="L44" s="15"/>
    </row>
    <row r="45" spans="2:13" ht="11.25" customHeight="1">
      <c r="B45" s="13">
        <f t="shared" si="17"/>
        <v>0.125</v>
      </c>
      <c r="C45" s="14">
        <f t="shared" si="11"/>
        <v>6.1599999999999995E-2</v>
      </c>
      <c r="D45" s="14">
        <f t="shared" si="12"/>
        <v>5.8866666666666671E-2</v>
      </c>
      <c r="E45" s="14">
        <f t="shared" si="13"/>
        <v>6.1800000000000001E-2</v>
      </c>
      <c r="F45" s="15"/>
      <c r="H45" s="13">
        <f t="shared" si="18"/>
        <v>0.125</v>
      </c>
      <c r="I45" s="14">
        <f t="shared" si="14"/>
        <v>5.7500724633115343E-3</v>
      </c>
      <c r="J45" s="14">
        <f t="shared" si="15"/>
        <v>1.0280293986284852E-2</v>
      </c>
      <c r="K45" s="14">
        <f t="shared" si="16"/>
        <v>4.9095145720665029E-3</v>
      </c>
      <c r="L45" s="15"/>
    </row>
    <row r="46" spans="2:13" ht="11.25" customHeight="1">
      <c r="B46" s="13">
        <f t="shared" si="17"/>
        <v>6.25E-2</v>
      </c>
      <c r="C46" s="14">
        <f t="shared" si="11"/>
        <v>2.9033333333333335E-2</v>
      </c>
      <c r="D46" s="14">
        <f t="shared" si="12"/>
        <v>3.4033333333333339E-2</v>
      </c>
      <c r="E46" s="14">
        <f t="shared" si="13"/>
        <v>2.3266666666666665E-2</v>
      </c>
      <c r="F46" s="15"/>
      <c r="H46" s="13">
        <f t="shared" si="18"/>
        <v>6.25E-2</v>
      </c>
      <c r="I46" s="14">
        <f t="shared" si="14"/>
        <v>9.3349403378442265E-3</v>
      </c>
      <c r="J46" s="14">
        <f t="shared" si="15"/>
        <v>1.0781207930674752E-2</v>
      </c>
      <c r="K46" s="14">
        <f t="shared" si="16"/>
        <v>4.8628980842474771E-3</v>
      </c>
      <c r="L46" s="15"/>
    </row>
    <row r="47" spans="2:13" ht="11.25" customHeight="1"/>
    <row r="48" spans="2:13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</sheetData>
  <mergeCells count="13">
    <mergeCell ref="F23:K23"/>
    <mergeCell ref="F35:K35"/>
    <mergeCell ref="C14:E14"/>
    <mergeCell ref="F14:H14"/>
    <mergeCell ref="I14:K14"/>
    <mergeCell ref="C26:E26"/>
    <mergeCell ref="F26:H26"/>
    <mergeCell ref="I26:K26"/>
    <mergeCell ref="C2:E2"/>
    <mergeCell ref="F2:H2"/>
    <mergeCell ref="I2:K2"/>
    <mergeCell ref="M2:O4"/>
    <mergeCell ref="F11:K11"/>
  </mergeCells>
  <phoneticPr fontId="1"/>
  <pageMargins left="0.7" right="0.7" top="0.75" bottom="0.75" header="0" footer="0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3e</vt:lpstr>
      <vt:lpstr>Fig. 4a</vt:lpstr>
      <vt:lpstr>Fig. 4b</vt:lpstr>
      <vt:lpstr>Fig. 4c</vt:lpstr>
      <vt:lpstr>Fig. 4d</vt:lpstr>
      <vt:lpstr>Fig. 4e</vt:lpstr>
      <vt:lpstr>Fig. 4f</vt:lpstr>
      <vt:lpstr>Fig. S6</vt:lpstr>
      <vt:lpstr>Fig. S8a</vt:lpstr>
      <vt:lpstr>Fig. S8b</vt:lpstr>
      <vt:lpstr>Fig. S8c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Nishijima Akemi</dc:creator>
  <cp:lastModifiedBy>Qu Chen</cp:lastModifiedBy>
  <cp:lastPrinted>2024-10-01T03:39:24Z</cp:lastPrinted>
  <dcterms:created xsi:type="dcterms:W3CDTF">2024-04-12T09:57:37Z</dcterms:created>
  <dcterms:modified xsi:type="dcterms:W3CDTF">2024-10-03T09:21:16Z</dcterms:modified>
</cp:coreProperties>
</file>