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if" ContentType="image/tiff"/>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Z:\SARS-CoV2\Nucleocapsid\NTD2Manuscript\0Editorial\"/>
    </mc:Choice>
  </mc:AlternateContent>
  <xr:revisionPtr revIDLastSave="0" documentId="13_ncr:1_{BCCBA1D0-91B6-4A69-BA0F-72B7053129FC}" xr6:coauthVersionLast="47" xr6:coauthVersionMax="47" xr10:uidLastSave="{00000000-0000-0000-0000-000000000000}"/>
  <bookViews>
    <workbookView xWindow="-120" yWindow="-120" windowWidth="29040" windowHeight="14220" firstSheet="2" activeTab="9" xr2:uid="{9DD95BEE-3E65-45BF-8958-DC5AA40A785D}"/>
  </bookViews>
  <sheets>
    <sheet name="Table 1" sheetId="8" r:id="rId1"/>
    <sheet name="Figure 2b" sheetId="3" r:id="rId2"/>
    <sheet name="Figure 2d" sheetId="12" r:id="rId3"/>
    <sheet name="Figure 3c" sheetId="11" r:id="rId4"/>
    <sheet name="Figure 4b" sheetId="10" r:id="rId5"/>
    <sheet name="Figure 5a" sheetId="13" r:id="rId6"/>
    <sheet name="Figure 5b and 5c" sheetId="14" r:id="rId7"/>
    <sheet name="Supplementary Figure 7b" sheetId="6" r:id="rId8"/>
    <sheet name="Supplementary Figure 11c" sheetId="9" r:id="rId9"/>
    <sheet name="Plasmids" sheetId="5" r:id="rId10"/>
  </sheets>
  <calcPr calcId="191029"/>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10" i="10" l="1"/>
  <c r="X10" i="10" s="1"/>
  <c r="W9" i="10"/>
  <c r="X9" i="10" s="1"/>
  <c r="W12" i="10"/>
  <c r="X12" i="10" s="1"/>
  <c r="W11" i="10"/>
  <c r="X11" i="10" s="1"/>
  <c r="W8" i="10"/>
  <c r="X8" i="10" s="1"/>
  <c r="W7" i="10"/>
  <c r="X7" i="10" s="1"/>
  <c r="W6" i="10"/>
  <c r="X6" i="10" s="1"/>
  <c r="X12" i="14"/>
  <c r="X11" i="14"/>
  <c r="X10" i="14"/>
  <c r="I18" i="14"/>
  <c r="H18" i="14"/>
  <c r="I17" i="14"/>
  <c r="H17" i="14"/>
  <c r="I16" i="14"/>
  <c r="H16" i="14"/>
  <c r="P18" i="14" s="1"/>
  <c r="I12" i="14"/>
  <c r="H12" i="14"/>
  <c r="N28" i="14" s="1"/>
  <c r="I11" i="14"/>
  <c r="H11" i="14"/>
  <c r="P27" i="14" s="1"/>
  <c r="N10" i="14"/>
  <c r="I10" i="14"/>
  <c r="H10" i="14"/>
  <c r="R26" i="14" s="1"/>
  <c r="J34" i="13"/>
  <c r="I34" i="13"/>
  <c r="J33" i="13"/>
  <c r="I33" i="13"/>
  <c r="J35" i="13"/>
  <c r="I35" i="13"/>
  <c r="J32" i="13"/>
  <c r="I32" i="13"/>
  <c r="W35" i="13"/>
  <c r="V35" i="13"/>
  <c r="W34" i="13"/>
  <c r="V34" i="13"/>
  <c r="W33" i="13"/>
  <c r="V33" i="13"/>
  <c r="W32" i="13"/>
  <c r="V32" i="13"/>
  <c r="W8" i="11"/>
  <c r="V8" i="11"/>
  <c r="W7" i="11"/>
  <c r="V7" i="11"/>
  <c r="W6" i="11"/>
  <c r="V6" i="11"/>
  <c r="X9" i="12"/>
  <c r="W9" i="12"/>
  <c r="X8" i="12"/>
  <c r="W8" i="12"/>
  <c r="X7" i="12"/>
  <c r="W7" i="12"/>
  <c r="X6" i="12"/>
  <c r="W6" i="12"/>
  <c r="X5" i="12"/>
  <c r="W5" i="12"/>
  <c r="W13" i="8"/>
  <c r="W5" i="8"/>
  <c r="W6" i="8"/>
  <c r="W8" i="8"/>
  <c r="W9" i="8"/>
  <c r="W10" i="8"/>
  <c r="W11" i="8"/>
  <c r="W4" i="8"/>
  <c r="W18" i="6"/>
  <c r="X18" i="6" s="1"/>
  <c r="W17" i="6"/>
  <c r="X17" i="6" s="1"/>
  <c r="X16" i="6"/>
  <c r="W16" i="6"/>
  <c r="W15" i="6"/>
  <c r="X15" i="6" s="1"/>
  <c r="W14" i="6"/>
  <c r="X14" i="6" s="1"/>
  <c r="W13" i="6"/>
  <c r="X13" i="6" s="1"/>
  <c r="W12" i="6"/>
  <c r="X12" i="6" s="1"/>
  <c r="W11" i="6"/>
  <c r="X11" i="6" s="1"/>
  <c r="W10" i="6"/>
  <c r="X10" i="6" s="1"/>
  <c r="W9" i="6"/>
  <c r="X9" i="6" s="1"/>
  <c r="W8" i="6"/>
  <c r="X8" i="6" s="1"/>
  <c r="W7" i="6"/>
  <c r="X7" i="6" s="1"/>
  <c r="W6" i="6"/>
  <c r="X6" i="6" s="1"/>
  <c r="V13" i="8"/>
  <c r="V11" i="8"/>
  <c r="V10" i="8"/>
  <c r="V9" i="8"/>
  <c r="V8" i="8"/>
  <c r="V6" i="8"/>
  <c r="V5" i="8"/>
  <c r="V4" i="8"/>
  <c r="W10" i="14" l="1"/>
  <c r="V28" i="14"/>
  <c r="W16" i="14"/>
  <c r="N16" i="14"/>
  <c r="R18" i="14"/>
  <c r="O28" i="14"/>
  <c r="W12" i="14"/>
  <c r="O16" i="14"/>
  <c r="O17" i="14"/>
  <c r="R12" i="14"/>
  <c r="P16" i="14"/>
  <c r="P17" i="14"/>
  <c r="M26" i="14"/>
  <c r="V26" i="14"/>
  <c r="X26" i="14" s="1"/>
  <c r="V16" i="14"/>
  <c r="W11" i="14"/>
  <c r="W18" i="14"/>
  <c r="X28" i="14" s="1"/>
  <c r="Q11" i="14"/>
  <c r="M16" i="14"/>
  <c r="W17" i="14"/>
  <c r="Q18" i="14"/>
  <c r="M28" i="14"/>
  <c r="P28" i="14"/>
  <c r="O10" i="14"/>
  <c r="R11" i="14"/>
  <c r="M12" i="14"/>
  <c r="V12" i="14"/>
  <c r="N26" i="14"/>
  <c r="R27" i="14"/>
  <c r="P10" i="14"/>
  <c r="M11" i="14"/>
  <c r="V11" i="14"/>
  <c r="N12" i="14"/>
  <c r="Q17" i="14"/>
  <c r="M18" i="14"/>
  <c r="V18" i="14"/>
  <c r="O26" i="14"/>
  <c r="M27" i="14"/>
  <c r="V27" i="14"/>
  <c r="Q28" i="14"/>
  <c r="Q27" i="14"/>
  <c r="Q10" i="14"/>
  <c r="N11" i="14"/>
  <c r="O12" i="14"/>
  <c r="R17" i="14"/>
  <c r="N18" i="14"/>
  <c r="P26" i="14"/>
  <c r="N27" i="14"/>
  <c r="R28" i="14"/>
  <c r="R10" i="14"/>
  <c r="O11" i="14"/>
  <c r="P12" i="14"/>
  <c r="Q16" i="14"/>
  <c r="M17" i="14"/>
  <c r="V17" i="14"/>
  <c r="O18" i="14"/>
  <c r="Q26" i="14"/>
  <c r="O27" i="14"/>
  <c r="M10" i="14"/>
  <c r="V10" i="14"/>
  <c r="P11" i="14"/>
  <c r="Q12" i="14"/>
  <c r="R16" i="14"/>
  <c r="N17" i="14"/>
  <c r="X27" i="14" l="1"/>
</calcChain>
</file>

<file path=xl/sharedStrings.xml><?xml version="1.0" encoding="utf-8"?>
<sst xmlns="http://schemas.openxmlformats.org/spreadsheetml/2006/main" count="437" uniqueCount="132">
  <si>
    <t>Construct Name</t>
  </si>
  <si>
    <t>NTD_D63G</t>
  </si>
  <si>
    <t>NTD_P67S</t>
  </si>
  <si>
    <t>NTD_P80R</t>
  </si>
  <si>
    <t>NTD_A119S</t>
  </si>
  <si>
    <t>NTD_E136D</t>
  </si>
  <si>
    <t>NTD_P151S</t>
  </si>
  <si>
    <t>NTD_Q58I</t>
  </si>
  <si>
    <t>NTD_S105I</t>
  </si>
  <si>
    <t>NTD_Y109A</t>
  </si>
  <si>
    <t>NTD_R107A</t>
  </si>
  <si>
    <t>NTD_W108G</t>
  </si>
  <si>
    <t>NTD_F171G</t>
  </si>
  <si>
    <t>D63Gxtal</t>
  </si>
  <si>
    <t>P67Sxtal</t>
  </si>
  <si>
    <t>P80Rxtal</t>
  </si>
  <si>
    <t>A119Sxtal</t>
  </si>
  <si>
    <t>E136Dxtal</t>
  </si>
  <si>
    <t>P151Sxtal</t>
  </si>
  <si>
    <t>Q58Ixtal</t>
  </si>
  <si>
    <t>S105Ixtal</t>
  </si>
  <si>
    <t>Y109Axtal</t>
  </si>
  <si>
    <t>W108Gxtal</t>
  </si>
  <si>
    <t>F171Gxtal</t>
  </si>
  <si>
    <t>Affinity Purficcation Tag</t>
  </si>
  <si>
    <t>Solubility Tag</t>
  </si>
  <si>
    <t>additional aminoacids after TEV clevage</t>
  </si>
  <si>
    <t>G</t>
  </si>
  <si>
    <t>Thioredoxin</t>
  </si>
  <si>
    <t>GS</t>
  </si>
  <si>
    <t>6x His</t>
  </si>
  <si>
    <t>N-terminal boundary</t>
  </si>
  <si>
    <t>C-terminal boundary</t>
  </si>
  <si>
    <t>#</t>
  </si>
  <si>
    <t>PMID</t>
  </si>
  <si>
    <t>TEV</t>
  </si>
  <si>
    <t>Protease cleavage site for N-terminal tag removal</t>
  </si>
  <si>
    <t>WT</t>
  </si>
  <si>
    <t>Q58I</t>
  </si>
  <si>
    <t>S105I</t>
  </si>
  <si>
    <t>R107A</t>
  </si>
  <si>
    <t>D63G</t>
  </si>
  <si>
    <t>P80R</t>
  </si>
  <si>
    <t>Y109A</t>
  </si>
  <si>
    <t>pHDV-SL4ext</t>
  </si>
  <si>
    <t>pHDV-SL4</t>
  </si>
  <si>
    <t>pHDV-Ext</t>
  </si>
  <si>
    <t>5' non-natural bases</t>
  </si>
  <si>
    <t>3' non-natural bases</t>
  </si>
  <si>
    <t>5' genomic boundary</t>
  </si>
  <si>
    <t>3' genomic boundary</t>
  </si>
  <si>
    <t>gg</t>
  </si>
  <si>
    <t>cc</t>
  </si>
  <si>
    <t>-</t>
  </si>
  <si>
    <t>Uniprot</t>
  </si>
  <si>
    <t>P0DTC9</t>
  </si>
  <si>
    <t>NC_045512.2</t>
  </si>
  <si>
    <t>NC_045512.3</t>
  </si>
  <si>
    <t>NC_045512.4</t>
  </si>
  <si>
    <t>NCBI</t>
  </si>
  <si>
    <t xml:space="preserve">List of all plasmids used as template in RNA in vitro transcription </t>
  </si>
  <si>
    <t>List of all protein construct plasmids.</t>
  </si>
  <si>
    <t>Ribozyme for uniform 3' end</t>
  </si>
  <si>
    <t>Hepatitis delta virus ribozyme</t>
  </si>
  <si>
    <t>A</t>
  </si>
  <si>
    <t>B</t>
  </si>
  <si>
    <t>NTD_WT</t>
  </si>
  <si>
    <t>Restricition site for plasmid linearization</t>
  </si>
  <si>
    <t>HindIII</t>
  </si>
  <si>
    <r>
      <t>NTD_Q58I</t>
    </r>
    <r>
      <rPr>
        <vertAlign val="superscript"/>
        <sz val="10"/>
        <color theme="1"/>
        <rFont val="Arial"/>
        <family val="2"/>
      </rPr>
      <t>a</t>
    </r>
  </si>
  <si>
    <t>Chosen Chain</t>
  </si>
  <si>
    <t>C</t>
  </si>
  <si>
    <t>D</t>
  </si>
  <si>
    <t>H</t>
  </si>
  <si>
    <t>Biological N1</t>
  </si>
  <si>
    <t>Biological N2</t>
  </si>
  <si>
    <t>Biological N3</t>
  </si>
  <si>
    <t>Mutant</t>
  </si>
  <si>
    <t>n1</t>
  </si>
  <si>
    <t>n2</t>
  </si>
  <si>
    <t>n3</t>
  </si>
  <si>
    <t>n4</t>
  </si>
  <si>
    <t>n5</t>
  </si>
  <si>
    <t>n6</t>
  </si>
  <si>
    <t>AVERAGE</t>
  </si>
  <si>
    <t>P67S</t>
  </si>
  <si>
    <t>A119S</t>
  </si>
  <si>
    <t>E136D</t>
  </si>
  <si>
    <t>P151S</t>
  </si>
  <si>
    <t>W108G</t>
  </si>
  <si>
    <t>F171G</t>
  </si>
  <si>
    <t>STD</t>
  </si>
  <si>
    <t>E</t>
  </si>
  <si>
    <t>F</t>
  </si>
  <si>
    <t>I</t>
  </si>
  <si>
    <t>J</t>
  </si>
  <si>
    <t>K</t>
  </si>
  <si>
    <t>L</t>
  </si>
  <si>
    <t>N</t>
  </si>
  <si>
    <t>O</t>
  </si>
  <si>
    <t>P</t>
  </si>
  <si>
    <t>Q</t>
  </si>
  <si>
    <t>R</t>
  </si>
  <si>
    <t>S</t>
  </si>
  <si>
    <t>Chains</t>
  </si>
  <si>
    <r>
      <t xml:space="preserve">Fluorescent EMSAs. </t>
    </r>
    <r>
      <rPr>
        <sz val="14"/>
        <color theme="1"/>
        <rFont val="Arial"/>
        <family val="2"/>
      </rPr>
      <t xml:space="preserve">EMSAs of NTD WT and des_mutants with SL4 RNA. 3' Cy5 fluorescently labelled SL4 RNA was titrated with increasing concentration of proteins (shown below). </t>
    </r>
  </si>
  <si>
    <t>Affinity to EXT</t>
  </si>
  <si>
    <t xml:space="preserve"> Biological N2</t>
  </si>
  <si>
    <t>Mean</t>
  </si>
  <si>
    <t>Standard deviation</t>
  </si>
  <si>
    <t>Error</t>
  </si>
  <si>
    <r>
      <t>K</t>
    </r>
    <r>
      <rPr>
        <b/>
        <vertAlign val="subscript"/>
        <sz val="11"/>
        <color theme="1"/>
        <rFont val="Aptos Narrow"/>
        <family val="2"/>
        <scheme val="minor"/>
      </rPr>
      <t>D</t>
    </r>
  </si>
  <si>
    <t>Affinity to SL4</t>
  </si>
  <si>
    <t>Reduced affinity of replicates to EXT</t>
  </si>
  <si>
    <t>Reduced affinity of replicates to SL4</t>
  </si>
  <si>
    <t xml:space="preserve"> </t>
  </si>
  <si>
    <t>Reduced affinity of Mean to EXT</t>
  </si>
  <si>
    <t>Fractional error (FE)</t>
  </si>
  <si>
    <t>Standard error (SE)</t>
  </si>
  <si>
    <t>Reduced affinity of Mean to SL4</t>
  </si>
  <si>
    <t>Apparent specificity of replicates</t>
  </si>
  <si>
    <t>Apparent specificity of Mean</t>
  </si>
  <si>
    <r>
      <rPr>
        <b/>
        <sz val="11"/>
        <color theme="1"/>
        <rFont val="Arial"/>
        <family val="2"/>
      </rPr>
      <t xml:space="preserve">RMSD between chains. </t>
    </r>
    <r>
      <rPr>
        <sz val="11"/>
        <color theme="1"/>
        <rFont val="Arial"/>
        <family val="2"/>
      </rPr>
      <t>In structures where one asymmetric unit (ASU) had more than one chain, a single chain was chosen as descbrid in methods section. Root mean square deviation of the selected chain from other chains in the ASU is given below.</t>
    </r>
  </si>
  <si>
    <t>Replicate data point calculation for Main Text Figure 5b</t>
  </si>
  <si>
    <t>Replicate data point calculation for Main Text Figure 5c</t>
  </si>
  <si>
    <t>Bar plot and error calculation for Main Text Figure 5b</t>
  </si>
  <si>
    <t>Bar plot and error calculation for Main Text Figure 5c</t>
  </si>
  <si>
    <r>
      <t xml:space="preserve">Replicates of EMSAs. </t>
    </r>
    <r>
      <rPr>
        <sz val="14"/>
        <color theme="1"/>
        <rFont val="Arial"/>
        <family val="2"/>
      </rPr>
      <t>EMSAs of NTD nat_mutants and des_mutants to SL4ext RNA. Shown gels are from two biological replicates. Unlabelled SL4ext RNA was titrated with increasing concentration of proteins (shown below). Free RNA band was quantified and values were normalized to RNA band at zero protein concentration. 1 - Free RNA was ploted against protein concentration and the values were fit to Hill1 model. Mean from both quantified gels was plotted with errors from standard deviation. Apparent affinity is shown as mean +/- SD (blue line).</t>
    </r>
  </si>
  <si>
    <r>
      <rPr>
        <b/>
        <sz val="18"/>
        <color theme="1"/>
        <rFont val="Arial"/>
        <family val="2"/>
      </rPr>
      <t>Replicates of MST.</t>
    </r>
    <r>
      <rPr>
        <sz val="18"/>
        <color theme="1"/>
        <rFont val="Arial"/>
        <family val="2"/>
      </rPr>
      <t xml:space="preserve"> </t>
    </r>
    <r>
      <rPr>
        <sz val="14"/>
        <color theme="1"/>
        <rFont val="Arial"/>
        <family val="2"/>
      </rPr>
      <t>MST replicates with 3'-Cy5 labelled Ext RNA to</t>
    </r>
    <r>
      <rPr>
        <b/>
        <sz val="14"/>
        <color theme="1"/>
        <rFont val="Arial"/>
        <family val="2"/>
      </rPr>
      <t xml:space="preserve"> </t>
    </r>
    <r>
      <rPr>
        <sz val="14"/>
        <color theme="1"/>
        <rFont val="Arial"/>
        <family val="2"/>
      </rPr>
      <t>WT, nat_mutants and</t>
    </r>
    <r>
      <rPr>
        <b/>
        <sz val="14"/>
        <color theme="1"/>
        <rFont val="Arial"/>
        <family val="2"/>
      </rPr>
      <t xml:space="preserve"> </t>
    </r>
    <r>
      <rPr>
        <sz val="14"/>
        <color theme="1"/>
        <rFont val="Arial"/>
        <family val="2"/>
      </rPr>
      <t xml:space="preserve"> des_mutants. Shown are raw thermophoresis curves from three biological replicates each measurred as technical duplicates.Blue and red column-bars indicate regions chosen as Fcold and Fhot. Raw fluorescence data were normalized after baseline correction to response amplitude to obtain fraction bound as shown below. Errors are standard deviation from replicates.</t>
    </r>
  </si>
  <si>
    <r>
      <rPr>
        <b/>
        <sz val="18"/>
        <color theme="1"/>
        <rFont val="Arial"/>
        <family val="2"/>
      </rPr>
      <t>Replicates of MST.</t>
    </r>
    <r>
      <rPr>
        <sz val="18"/>
        <color theme="1"/>
        <rFont val="Arial"/>
        <family val="2"/>
      </rPr>
      <t xml:space="preserve"> </t>
    </r>
    <r>
      <rPr>
        <sz val="14"/>
        <color theme="1"/>
        <rFont val="Arial"/>
        <family val="2"/>
      </rPr>
      <t>MST replicates with 3'-Cy5 labelled Ext RNA to</t>
    </r>
    <r>
      <rPr>
        <b/>
        <sz val="14"/>
        <color theme="1"/>
        <rFont val="Arial"/>
        <family val="2"/>
      </rPr>
      <t xml:space="preserve"> </t>
    </r>
    <r>
      <rPr>
        <sz val="14"/>
        <color theme="1"/>
        <rFont val="Arial"/>
        <family val="2"/>
      </rPr>
      <t>WT, and</t>
    </r>
    <r>
      <rPr>
        <b/>
        <sz val="14"/>
        <color theme="1"/>
        <rFont val="Arial"/>
        <family val="2"/>
      </rPr>
      <t xml:space="preserve"> </t>
    </r>
    <r>
      <rPr>
        <sz val="14"/>
        <color theme="1"/>
        <rFont val="Arial"/>
        <family val="2"/>
      </rPr>
      <t xml:space="preserve"> des_mutants. Shown are raw thermophoresis curves from three biological replicates each measurred as technical duplicates.Blue and red column-bars indicate regions chosen as Fcold and Fhot. Raw fluorescence data were normalized after baseline correction to response amplitude to obtain fraction bound as shown below.</t>
    </r>
  </si>
  <si>
    <r>
      <rPr>
        <b/>
        <sz val="18"/>
        <color theme="1"/>
        <rFont val="Arial"/>
        <family val="2"/>
      </rPr>
      <t>Replicates of MST.</t>
    </r>
    <r>
      <rPr>
        <sz val="18"/>
        <color theme="1"/>
        <rFont val="Arial"/>
        <family val="2"/>
      </rPr>
      <t xml:space="preserve"> </t>
    </r>
    <r>
      <rPr>
        <sz val="14"/>
        <color theme="1"/>
        <rFont val="Arial"/>
        <family val="2"/>
      </rPr>
      <t>MST replicates of</t>
    </r>
    <r>
      <rPr>
        <b/>
        <sz val="14"/>
        <color theme="1"/>
        <rFont val="Arial"/>
        <family val="2"/>
      </rPr>
      <t xml:space="preserve"> </t>
    </r>
    <r>
      <rPr>
        <sz val="14"/>
        <color theme="1"/>
        <rFont val="Arial"/>
        <family val="2"/>
      </rPr>
      <t>WT, and</t>
    </r>
    <r>
      <rPr>
        <b/>
        <sz val="14"/>
        <color theme="1"/>
        <rFont val="Arial"/>
        <family val="2"/>
      </rPr>
      <t xml:space="preserve"> </t>
    </r>
    <r>
      <rPr>
        <sz val="14"/>
        <color theme="1"/>
        <rFont val="Arial"/>
        <family val="2"/>
      </rPr>
      <t xml:space="preserve"> des_mutants to 3'-Cy5 labelled Ext RNA in</t>
    </r>
    <r>
      <rPr>
        <b/>
        <sz val="14"/>
        <color theme="1"/>
        <rFont val="Arial"/>
        <family val="2"/>
      </rPr>
      <t xml:space="preserve"> A)</t>
    </r>
    <r>
      <rPr>
        <sz val="14"/>
        <color theme="1"/>
        <rFont val="Arial"/>
        <family val="2"/>
      </rPr>
      <t xml:space="preserve"> and 3'-Cy5 labelled SL4 RNA in </t>
    </r>
    <r>
      <rPr>
        <b/>
        <sz val="14"/>
        <color theme="1"/>
        <rFont val="Arial"/>
        <family val="2"/>
      </rPr>
      <t>B)</t>
    </r>
    <r>
      <rPr>
        <sz val="14"/>
        <color theme="1"/>
        <rFont val="Arial"/>
        <family val="2"/>
      </rPr>
      <t xml:space="preserve"> respectively. Shown are raw thermophoresis curves from three biological replicates each measurred as technical duplicates.Blue and red column-bars indicate regions chosen as Fcold and Fhot. Raw fluorescence data were normalized after baseline correction to response amplitude to obtain fraction bound as shown below.</t>
    </r>
  </si>
  <si>
    <r>
      <t xml:space="preserve">Replicates from nanoDSF: </t>
    </r>
    <r>
      <rPr>
        <sz val="12"/>
        <color theme="1"/>
        <rFont val="Arial"/>
        <family val="2"/>
      </rPr>
      <t xml:space="preserve">Thermal melting of NTD </t>
    </r>
    <r>
      <rPr>
        <b/>
        <sz val="12"/>
        <color theme="1"/>
        <rFont val="Arial"/>
        <family val="2"/>
      </rPr>
      <t>A)</t>
    </r>
    <r>
      <rPr>
        <sz val="12"/>
        <color theme="1"/>
        <rFont val="Arial"/>
        <family val="2"/>
      </rPr>
      <t xml:space="preserve"> nat_mutants and </t>
    </r>
    <r>
      <rPr>
        <b/>
        <sz val="12"/>
        <color theme="1"/>
        <rFont val="Arial"/>
        <family val="2"/>
      </rPr>
      <t>B)</t>
    </r>
    <r>
      <rPr>
        <sz val="12"/>
        <color theme="1"/>
        <rFont val="Arial"/>
        <family val="2"/>
      </rPr>
      <t xml:space="preserve"> des_mutants from nano differential scanning fluorimetry. Raw fluorescence at 330 nm is shown with fits from equlibrium two state model from Moltenprot webserver. Raw values are shown as black circles and fit line in red.</t>
    </r>
    <r>
      <rPr>
        <b/>
        <sz val="16"/>
        <color theme="1"/>
        <rFont val="Arial"/>
        <family val="2"/>
      </rPr>
      <t xml:space="preserve"> </t>
    </r>
    <r>
      <rPr>
        <sz val="12"/>
        <color theme="1"/>
        <rFont val="Arial"/>
        <family val="2"/>
      </rPr>
      <t>Shown are data from three biological replicates each measurred as technical duplicates.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</si>
</sst>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16" x14ac:knownFonts="1">
    <font>
      <sz val="11"/>
      <color theme="1"/>
      <name val="Aptos Narrow"/>
      <family val="2"/>
      <scheme val="minor"/>
    </font>
    <font>
      <sz val="10"/>
      <color theme="1"/>
      <name val="Arial"/>
      <family val="2"/>
    </font>
    <font>
      <sz val="18"/>
      <color theme="1"/>
      <name val="Arial"/>
      <family val="2"/>
    </font>
    <font>
      <sz val="8"/>
      <name val="Aptos Narrow"/>
      <family val="2"/>
      <scheme val="minor"/>
    </font>
    <font>
      <sz val="11"/>
      <color theme="1"/>
      <name val="Arial"/>
      <family val="2"/>
    </font>
    <font>
      <b/>
      <sz val="16"/>
      <color theme="1"/>
      <name val="Arial"/>
      <family val="2"/>
    </font>
    <font>
      <sz val="14"/>
      <color theme="1"/>
      <name val="Arial"/>
      <family val="2"/>
    </font>
    <font>
      <sz val="12"/>
      <color theme="1"/>
      <name val="Arial"/>
      <family val="2"/>
    </font>
    <font>
      <b/>
      <sz val="18"/>
      <color theme="1"/>
      <name val="Arial"/>
      <family val="2"/>
    </font>
    <font>
      <b/>
      <sz val="14"/>
      <color theme="1"/>
      <name val="Arial"/>
      <family val="2"/>
    </font>
    <font>
      <b/>
      <sz val="12"/>
      <color theme="1"/>
      <name val="Arial"/>
      <family val="2"/>
    </font>
    <font>
      <vertAlign val="superscript"/>
      <sz val="10"/>
      <color theme="1"/>
      <name val="Arial"/>
      <family val="2"/>
    </font>
    <font>
      <b/>
      <sz val="11"/>
      <color theme="1"/>
      <name val="Arial"/>
      <family val="2"/>
    </font>
    <font>
      <sz val="10"/>
      <color rgb="FF222222"/>
      <name val="Arial"/>
      <family val="2"/>
    </font>
    <font>
      <b/>
      <sz val="11"/>
      <color theme="1"/>
      <name val="Aptos Narrow"/>
      <family val="2"/>
      <scheme val="minor"/>
    </font>
    <font>
      <b/>
      <vertAlign val="subscript"/>
      <sz val="11"/>
      <color theme="1"/>
      <name val="Aptos Narrow"/>
      <family val="2"/>
      <scheme val="minor"/>
    </font>
  </fonts>
  <fills count="4">
    <fill>
      <patternFill patternType="none"/>
    </fill>
    <fill>
      <patternFill patternType="gray125"/>
    </fill>
    <fill>
      <patternFill patternType="solid">
        <fgColor theme="6" tint="0.79998168889431442"/>
        <bgColor indexed="64"/>
      </patternFill>
    </fill>
    <fill>
      <patternFill patternType="solid">
        <fgColor theme="3" tint="0.89999084444715716"/>
        <bgColor indexed="64"/>
      </patternFill>
    </fill>
  </fills>
  <borders count="18">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61">
    <xf numFmtId="0" fontId="0" fillId="0" borderId="0" xfId="0"/>
    <xf numFmtId="0" fontId="1" fillId="0" borderId="0" xfId="0" quotePrefix="1" applyFont="1"/>
    <xf numFmtId="0" fontId="1" fillId="0" borderId="0" xfId="0" applyFont="1"/>
    <xf numFmtId="0" fontId="5" fillId="0" borderId="0" xfId="0" applyFont="1"/>
    <xf numFmtId="0" fontId="0" fillId="0" borderId="0" xfId="0" applyAlignment="1">
      <alignment vertical="center"/>
    </xf>
    <xf numFmtId="0" fontId="0" fillId="0" borderId="0" xfId="0" applyAlignment="1">
      <alignment horizontal="center" vertical="center"/>
    </xf>
    <xf numFmtId="165" fontId="0" fillId="0" borderId="0" xfId="0" applyNumberFormat="1"/>
    <xf numFmtId="0" fontId="0" fillId="0" borderId="0" xfId="0" applyAlignment="1">
      <alignment wrapText="1"/>
    </xf>
    <xf numFmtId="0" fontId="4" fillId="0" borderId="0" xfId="0" applyFont="1"/>
    <xf numFmtId="164" fontId="4" fillId="0" borderId="0" xfId="0" applyNumberFormat="1" applyFont="1"/>
    <xf numFmtId="0" fontId="1" fillId="0" borderId="14" xfId="0" applyFont="1" applyBorder="1" applyAlignment="1">
      <alignment horizontal="justify" vertical="center" wrapText="1"/>
    </xf>
    <xf numFmtId="0" fontId="4" fillId="0" borderId="14" xfId="0" applyFont="1" applyBorder="1"/>
    <xf numFmtId="2" fontId="4" fillId="0" borderId="14" xfId="0" applyNumberFormat="1" applyFont="1" applyBorder="1"/>
    <xf numFmtId="0" fontId="4" fillId="0" borderId="14" xfId="0" applyFont="1" applyBorder="1" applyAlignment="1">
      <alignment horizontal="center" vertical="center"/>
    </xf>
    <xf numFmtId="0" fontId="4" fillId="0" borderId="14" xfId="0" applyFont="1" applyBorder="1" applyAlignment="1">
      <alignment vertical="center"/>
    </xf>
    <xf numFmtId="1" fontId="4" fillId="0" borderId="14" xfId="0" applyNumberFormat="1" applyFont="1" applyBorder="1"/>
    <xf numFmtId="2" fontId="4" fillId="0" borderId="0" xfId="0" applyNumberFormat="1" applyFont="1"/>
    <xf numFmtId="2" fontId="0" fillId="0" borderId="0" xfId="0" applyNumberFormat="1"/>
    <xf numFmtId="2" fontId="0" fillId="3" borderId="15" xfId="0" applyNumberFormat="1" applyFill="1" applyBorder="1"/>
    <xf numFmtId="0" fontId="14" fillId="0" borderId="0" xfId="0" applyFont="1"/>
    <xf numFmtId="0" fontId="14" fillId="3" borderId="14" xfId="0" applyFont="1" applyFill="1" applyBorder="1"/>
    <xf numFmtId="0" fontId="14" fillId="2" borderId="14" xfId="0" applyFont="1" applyFill="1" applyBorder="1"/>
    <xf numFmtId="0" fontId="14" fillId="3" borderId="14" xfId="0" applyFont="1" applyFill="1" applyBorder="1" applyAlignment="1">
      <alignment horizontal="center"/>
    </xf>
    <xf numFmtId="0" fontId="14" fillId="0" borderId="14" xfId="0" applyFont="1" applyBorder="1"/>
    <xf numFmtId="2" fontId="0" fillId="2" borderId="14" xfId="0" applyNumberFormat="1" applyFill="1" applyBorder="1"/>
    <xf numFmtId="2" fontId="0" fillId="3" borderId="14" xfId="0" applyNumberFormat="1" applyFill="1" applyBorder="1"/>
    <xf numFmtId="0" fontId="0" fillId="2" borderId="14" xfId="0" applyFill="1" applyBorder="1"/>
    <xf numFmtId="0" fontId="0" fillId="3" borderId="14" xfId="0" applyFill="1" applyBorder="1"/>
    <xf numFmtId="0" fontId="14" fillId="3" borderId="14" xfId="0" applyFont="1" applyFill="1" applyBorder="1" applyAlignment="1">
      <alignment wrapText="1"/>
    </xf>
    <xf numFmtId="0" fontId="4" fillId="0" borderId="11" xfId="0" applyFont="1" applyBorder="1" applyAlignment="1">
      <alignment horizontal="left" vertical="top" wrapText="1"/>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5" fillId="0" borderId="4" xfId="0" applyFont="1" applyBorder="1" applyAlignment="1">
      <alignment horizontal="left" vertical="top" wrapText="1"/>
    </xf>
    <xf numFmtId="0" fontId="5" fillId="0" borderId="0" xfId="0" applyFont="1" applyAlignment="1">
      <alignment horizontal="left" vertical="top" wrapText="1"/>
    </xf>
    <xf numFmtId="0" fontId="2" fillId="0" borderId="11" xfId="0" applyFont="1" applyBorder="1" applyAlignment="1">
      <alignment horizontal="left" wrapText="1"/>
    </xf>
    <xf numFmtId="0" fontId="2" fillId="0" borderId="12" xfId="0" applyFont="1" applyBorder="1" applyAlignment="1">
      <alignment horizontal="left" wrapText="1"/>
    </xf>
    <xf numFmtId="0" fontId="2" fillId="0" borderId="13" xfId="0" applyFont="1" applyBorder="1" applyAlignment="1">
      <alignment horizontal="left" wrapText="1"/>
    </xf>
    <xf numFmtId="0" fontId="14" fillId="0" borderId="14" xfId="0" applyFont="1" applyBorder="1" applyAlignment="1">
      <alignment horizontal="center" wrapText="1"/>
    </xf>
    <xf numFmtId="0" fontId="14" fillId="2" borderId="14" xfId="0" applyFont="1" applyFill="1" applyBorder="1" applyAlignment="1">
      <alignment horizontal="center"/>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0" fillId="0" borderId="14" xfId="0" applyBorder="1" applyAlignment="1">
      <alignment horizontal="center"/>
    </xf>
    <xf numFmtId="0" fontId="0" fillId="2" borderId="14" xfId="0" applyFill="1" applyBorder="1" applyAlignment="1">
      <alignment horizontal="center" wrapText="1"/>
    </xf>
    <xf numFmtId="0" fontId="14" fillId="3" borderId="14" xfId="0" applyFont="1" applyFill="1" applyBorder="1" applyAlignment="1">
      <alignment horizontal="center" wrapText="1"/>
    </xf>
    <xf numFmtId="0" fontId="0" fillId="0" borderId="0" xfId="0" applyAlignment="1">
      <alignment horizontal="center" wrapText="1"/>
    </xf>
    <xf numFmtId="164" fontId="5" fillId="0" borderId="0" xfId="0" applyNumberFormat="1" applyFont="1" applyAlignment="1">
      <alignment horizontal="center" wrapText="1"/>
    </xf>
    <xf numFmtId="2" fontId="5" fillId="0" borderId="0" xfId="0" applyNumberFormat="1" applyFont="1" applyAlignment="1">
      <alignment horizontal="center"/>
    </xf>
    <xf numFmtId="0" fontId="14" fillId="3" borderId="14" xfId="0" applyFont="1" applyFill="1" applyBorder="1" applyAlignment="1">
      <alignment horizontal="center" vertical="center" wrapText="1"/>
    </xf>
    <xf numFmtId="0" fontId="14" fillId="2" borderId="14" xfId="0" applyFont="1" applyFill="1" applyBorder="1" applyAlignment="1">
      <alignment horizontal="center" wrapText="1"/>
    </xf>
    <xf numFmtId="0" fontId="13" fillId="0" borderId="14" xfId="0" applyFont="1" applyBorder="1" applyAlignment="1">
      <alignment horizontal="center" vertical="center"/>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0" fontId="5" fillId="0" borderId="10" xfId="0" applyFont="1" applyBorder="1" applyAlignment="1">
      <alignment horizontal="left" vertical="top" wrapText="1"/>
    </xf>
    <xf numFmtId="0" fontId="5" fillId="0" borderId="1" xfId="0" applyFont="1" applyBorder="1" applyAlignment="1">
      <alignment horizontal="left" vertical="top"/>
    </xf>
    <xf numFmtId="0" fontId="5" fillId="0" borderId="2" xfId="0" applyFont="1" applyBorder="1" applyAlignment="1">
      <alignment horizontal="left" vertical="top"/>
    </xf>
    <xf numFmtId="0" fontId="5" fillId="0" borderId="3" xfId="0" applyFont="1" applyBorder="1" applyAlignment="1">
      <alignment horizontal="left" vertical="top"/>
    </xf>
    <xf numFmtId="0" fontId="1" fillId="0" borderId="6"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8.tiff"/><Relationship Id="rId13" Type="http://schemas.openxmlformats.org/officeDocument/2006/relationships/image" Target="../media/image13.tiff"/><Relationship Id="rId18" Type="http://schemas.openxmlformats.org/officeDocument/2006/relationships/image" Target="../media/image18.tiff"/><Relationship Id="rId3" Type="http://schemas.openxmlformats.org/officeDocument/2006/relationships/image" Target="../media/image3.tiff"/><Relationship Id="rId21" Type="http://schemas.openxmlformats.org/officeDocument/2006/relationships/image" Target="../media/image21.png"/><Relationship Id="rId7" Type="http://schemas.openxmlformats.org/officeDocument/2006/relationships/image" Target="../media/image7.tiff"/><Relationship Id="rId12" Type="http://schemas.openxmlformats.org/officeDocument/2006/relationships/image" Target="../media/image12.tiff"/><Relationship Id="rId17" Type="http://schemas.openxmlformats.org/officeDocument/2006/relationships/image" Target="../media/image17.tiff"/><Relationship Id="rId2" Type="http://schemas.openxmlformats.org/officeDocument/2006/relationships/image" Target="../media/image2.tiff"/><Relationship Id="rId16" Type="http://schemas.openxmlformats.org/officeDocument/2006/relationships/image" Target="../media/image16.tiff"/><Relationship Id="rId20" Type="http://schemas.openxmlformats.org/officeDocument/2006/relationships/image" Target="../media/image20.tiff"/><Relationship Id="rId1" Type="http://schemas.openxmlformats.org/officeDocument/2006/relationships/image" Target="../media/image1.tif"/><Relationship Id="rId6" Type="http://schemas.openxmlformats.org/officeDocument/2006/relationships/image" Target="../media/image6.tiff"/><Relationship Id="rId11" Type="http://schemas.openxmlformats.org/officeDocument/2006/relationships/image" Target="../media/image11.png"/><Relationship Id="rId5" Type="http://schemas.openxmlformats.org/officeDocument/2006/relationships/image" Target="../media/image5.tiff"/><Relationship Id="rId15" Type="http://schemas.openxmlformats.org/officeDocument/2006/relationships/image" Target="../media/image15.tiff"/><Relationship Id="rId10" Type="http://schemas.openxmlformats.org/officeDocument/2006/relationships/image" Target="../media/image10.tiff"/><Relationship Id="rId19" Type="http://schemas.openxmlformats.org/officeDocument/2006/relationships/image" Target="../media/image19.tiff"/><Relationship Id="rId4" Type="http://schemas.openxmlformats.org/officeDocument/2006/relationships/image" Target="../media/image4.tiff"/><Relationship Id="rId9" Type="http://schemas.openxmlformats.org/officeDocument/2006/relationships/image" Target="../media/image9.tiff"/><Relationship Id="rId14" Type="http://schemas.openxmlformats.org/officeDocument/2006/relationships/image" Target="../media/image14.tiff"/></Relationships>
</file>

<file path=xl/drawings/_rels/drawing2.xml.rels><?xml version="1.0" encoding="UTF-8" standalone="yes"?>
<Relationships xmlns="http://schemas.openxmlformats.org/package/2006/relationships"><Relationship Id="rId1" Type="http://schemas.openxmlformats.org/officeDocument/2006/relationships/image" Target="../media/image22.tiff"/></Relationships>
</file>

<file path=xl/drawings/_rels/drawing3.xml.rels><?xml version="1.0" encoding="UTF-8" standalone="yes"?>
<Relationships xmlns="http://schemas.openxmlformats.org/package/2006/relationships"><Relationship Id="rId1" Type="http://schemas.openxmlformats.org/officeDocument/2006/relationships/image" Target="../media/image23.tiff"/></Relationships>
</file>

<file path=xl/drawings/_rels/drawing4.xml.rels><?xml version="1.0" encoding="UTF-8" standalone="yes"?>
<Relationships xmlns="http://schemas.openxmlformats.org/package/2006/relationships"><Relationship Id="rId1" Type="http://schemas.openxmlformats.org/officeDocument/2006/relationships/image" Target="../media/image24.tiff"/></Relationships>
</file>

<file path=xl/drawings/_rels/drawing5.xml.rels><?xml version="1.0" encoding="UTF-8" standalone="yes"?>
<Relationships xmlns="http://schemas.openxmlformats.org/package/2006/relationships"><Relationship Id="rId2" Type="http://schemas.openxmlformats.org/officeDocument/2006/relationships/image" Target="../media/image26.tiff"/><Relationship Id="rId1" Type="http://schemas.openxmlformats.org/officeDocument/2006/relationships/image" Target="../media/image25.tiff"/></Relationships>
</file>

<file path=xl/drawings/_rels/drawing6.xml.rels><?xml version="1.0" encoding="UTF-8" standalone="yes"?>
<Relationships xmlns="http://schemas.openxmlformats.org/package/2006/relationships"><Relationship Id="rId3" Type="http://schemas.openxmlformats.org/officeDocument/2006/relationships/image" Target="../media/image29.png"/><Relationship Id="rId7" Type="http://schemas.openxmlformats.org/officeDocument/2006/relationships/image" Target="../media/image33.png"/><Relationship Id="rId2" Type="http://schemas.openxmlformats.org/officeDocument/2006/relationships/image" Target="../media/image28.png"/><Relationship Id="rId1" Type="http://schemas.openxmlformats.org/officeDocument/2006/relationships/image" Target="../media/image27.png"/><Relationship Id="rId6" Type="http://schemas.openxmlformats.org/officeDocument/2006/relationships/image" Target="../media/image32.png"/><Relationship Id="rId5" Type="http://schemas.openxmlformats.org/officeDocument/2006/relationships/image" Target="../media/image31.png"/><Relationship Id="rId4" Type="http://schemas.openxmlformats.org/officeDocument/2006/relationships/image" Target="../media/image30.png"/></Relationships>
</file>

<file path=xl/drawings/_rels/drawing7.xml.rels><?xml version="1.0" encoding="UTF-8" standalone="yes"?>
<Relationships xmlns="http://schemas.openxmlformats.org/package/2006/relationships"><Relationship Id="rId2" Type="http://schemas.openxmlformats.org/officeDocument/2006/relationships/image" Target="../media/image35.tiff"/><Relationship Id="rId1" Type="http://schemas.openxmlformats.org/officeDocument/2006/relationships/image" Target="../media/image34.tiff"/></Relationships>
</file>

<file path=xl/drawings/_rels/drawing8.xml.rels><?xml version="1.0" encoding="UTF-8" standalone="yes"?>
<Relationships xmlns="http://schemas.openxmlformats.org/package/2006/relationships"><Relationship Id="rId1" Type="http://schemas.openxmlformats.org/officeDocument/2006/relationships/image" Target="../media/image36.tiff"/></Relationships>
</file>

<file path=xl/drawings/drawing1.xml><?xml version="1.0" encoding="utf-8"?>
<xdr:wsDr xmlns:xdr="http://schemas.openxmlformats.org/drawingml/2006/spreadsheetDrawing" xmlns:a="http://schemas.openxmlformats.org/drawingml/2006/main">
  <xdr:twoCellAnchor>
    <xdr:from>
      <xdr:col>0</xdr:col>
      <xdr:colOff>598717</xdr:colOff>
      <xdr:row>5</xdr:row>
      <xdr:rowOff>136072</xdr:rowOff>
    </xdr:from>
    <xdr:to>
      <xdr:col>6</xdr:col>
      <xdr:colOff>250035</xdr:colOff>
      <xdr:row>7</xdr:row>
      <xdr:rowOff>53872</xdr:rowOff>
    </xdr:to>
    <xdr:sp macro="" textlink="">
      <xdr:nvSpPr>
        <xdr:cNvPr id="14" name="TextBox 33">
          <a:extLst>
            <a:ext uri="{FF2B5EF4-FFF2-40B4-BE49-F238E27FC236}">
              <a16:creationId xmlns:a16="http://schemas.microsoft.com/office/drawing/2014/main" id="{3D85A8AA-CC14-92ED-5E93-E6F53956EA2D}"/>
            </a:ext>
          </a:extLst>
        </xdr:cNvPr>
        <xdr:cNvSpPr txBox="1"/>
      </xdr:nvSpPr>
      <xdr:spPr>
        <a:xfrm>
          <a:off x="598717" y="1279072"/>
          <a:ext cx="3308918" cy="298800"/>
        </a:xfrm>
        <a:prstGeom prst="rect">
          <a:avLst/>
        </a:prstGeom>
        <a:noFill/>
      </xdr:spPr>
      <xdr:txBody>
        <a:bodyPr wrap="square" rtlCol="0">
          <a:noAutofit/>
        </a:bodyPr>
        <a:lstStyle>
          <a:defPPr>
            <a:defRPr lang="en-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latin typeface="Arial" panose="020B0604020202020204" pitchFamily="34" charset="0"/>
              <a:cs typeface="Arial" panose="020B0604020202020204" pitchFamily="34" charset="0"/>
            </a:rPr>
            <a:t>SL4ext vs NTD mutants (N1)</a:t>
          </a:r>
        </a:p>
      </xdr:txBody>
    </xdr:sp>
    <xdr:clientData/>
  </xdr:twoCellAnchor>
  <xdr:twoCellAnchor>
    <xdr:from>
      <xdr:col>1</xdr:col>
      <xdr:colOff>517073</xdr:colOff>
      <xdr:row>3</xdr:row>
      <xdr:rowOff>134739</xdr:rowOff>
    </xdr:from>
    <xdr:to>
      <xdr:col>6</xdr:col>
      <xdr:colOff>549648</xdr:colOff>
      <xdr:row>5</xdr:row>
      <xdr:rowOff>61516</xdr:rowOff>
    </xdr:to>
    <xdr:sp macro="" textlink="">
      <xdr:nvSpPr>
        <xdr:cNvPr id="48" name="TextBox 3">
          <a:extLst>
            <a:ext uri="{FF2B5EF4-FFF2-40B4-BE49-F238E27FC236}">
              <a16:creationId xmlns:a16="http://schemas.microsoft.com/office/drawing/2014/main" id="{326BF364-0F85-BFF6-5619-6CB58DD2D8E4}"/>
            </a:ext>
          </a:extLst>
        </xdr:cNvPr>
        <xdr:cNvSpPr txBox="1"/>
      </xdr:nvSpPr>
      <xdr:spPr>
        <a:xfrm>
          <a:off x="3578680" y="325239"/>
          <a:ext cx="3094182" cy="307777"/>
        </a:xfrm>
        <a:prstGeom prst="rect">
          <a:avLst/>
        </a:prstGeom>
        <a:noFill/>
      </xdr:spPr>
      <xdr:txBody>
        <a:bodyPr wrap="square" rtlCol="0">
          <a:spAutoFit/>
        </a:bodyPr>
        <a:lstStyle>
          <a:defPPr>
            <a:defRPr lang="en-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latin typeface="Arial" panose="020B0604020202020204" pitchFamily="34" charset="0"/>
              <a:cs typeface="Arial" panose="020B0604020202020204" pitchFamily="34" charset="0"/>
            </a:rPr>
            <a:t>Protein Concentrations</a:t>
          </a:r>
        </a:p>
      </xdr:txBody>
    </xdr:sp>
    <xdr:clientData/>
  </xdr:twoCellAnchor>
  <xdr:twoCellAnchor>
    <xdr:from>
      <xdr:col>5</xdr:col>
      <xdr:colOff>284513</xdr:colOff>
      <xdr:row>3</xdr:row>
      <xdr:rowOff>95251</xdr:rowOff>
    </xdr:from>
    <xdr:to>
      <xdr:col>16</xdr:col>
      <xdr:colOff>346363</xdr:colOff>
      <xdr:row>5</xdr:row>
      <xdr:rowOff>17319</xdr:rowOff>
    </xdr:to>
    <xdr:sp macro="" textlink="">
      <xdr:nvSpPr>
        <xdr:cNvPr id="49" name="Textfeld 10">
          <a:extLst>
            <a:ext uri="{FF2B5EF4-FFF2-40B4-BE49-F238E27FC236}">
              <a16:creationId xmlns:a16="http://schemas.microsoft.com/office/drawing/2014/main" id="{4CA52D91-BCD4-D075-90F2-DA85E5E7608D}"/>
            </a:ext>
          </a:extLst>
        </xdr:cNvPr>
        <xdr:cNvSpPr txBox="1"/>
      </xdr:nvSpPr>
      <xdr:spPr>
        <a:xfrm>
          <a:off x="3315195" y="857251"/>
          <a:ext cx="6729350" cy="303068"/>
        </a:xfrm>
        <a:prstGeom prst="rect">
          <a:avLst/>
        </a:prstGeom>
        <a:noFill/>
        <a:ln>
          <a:solidFill>
            <a:schemeClr val="tx1"/>
          </a:solidFill>
        </a:ln>
      </xdr:spPr>
      <xdr:txBody>
        <a:bodyPr wrap="square" rtlCol="0">
          <a:spAutoFit/>
        </a:bodyPr>
        <a:lstStyle>
          <a:defPPr>
            <a:defRPr lang="en-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de-DE" sz="1400" b="1">
              <a:latin typeface="Arial" panose="020B0604020202020204" pitchFamily="34" charset="0"/>
              <a:cs typeface="Arial" panose="020B0604020202020204" pitchFamily="34" charset="0"/>
            </a:rPr>
            <a:t>0    0.5     1    2.5   5   7.5    10  12.5  15    20   35    40   50    60    75 µM </a:t>
          </a:r>
        </a:p>
      </xdr:txBody>
    </xdr:sp>
    <xdr:clientData/>
  </xdr:twoCellAnchor>
  <xdr:twoCellAnchor>
    <xdr:from>
      <xdr:col>23</xdr:col>
      <xdr:colOff>124940</xdr:colOff>
      <xdr:row>5</xdr:row>
      <xdr:rowOff>169470</xdr:rowOff>
    </xdr:from>
    <xdr:to>
      <xdr:col>28</xdr:col>
      <xdr:colOff>332994</xdr:colOff>
      <xdr:row>7</xdr:row>
      <xdr:rowOff>87270</xdr:rowOff>
    </xdr:to>
    <xdr:sp macro="" textlink="">
      <xdr:nvSpPr>
        <xdr:cNvPr id="26" name="TextBox 14">
          <a:extLst>
            <a:ext uri="{FF2B5EF4-FFF2-40B4-BE49-F238E27FC236}">
              <a16:creationId xmlns:a16="http://schemas.microsoft.com/office/drawing/2014/main" id="{FB7CCE07-30E4-F00F-A903-19F9363547CC}"/>
            </a:ext>
          </a:extLst>
        </xdr:cNvPr>
        <xdr:cNvSpPr txBox="1"/>
      </xdr:nvSpPr>
      <xdr:spPr>
        <a:xfrm>
          <a:off x="13999690" y="1312470"/>
          <a:ext cx="3224304" cy="298800"/>
        </a:xfrm>
        <a:prstGeom prst="rect">
          <a:avLst/>
        </a:prstGeom>
        <a:noFill/>
      </xdr:spPr>
      <xdr:txBody>
        <a:bodyPr wrap="square" rtlCol="0">
          <a:noAutofit/>
        </a:bodyPr>
        <a:lstStyle>
          <a:defPPr>
            <a:defRPr lang="en-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latin typeface="Arial" panose="020B0604020202020204" pitchFamily="34" charset="0"/>
              <a:cs typeface="Arial" panose="020B0604020202020204" pitchFamily="34" charset="0"/>
            </a:rPr>
            <a:t>SL4ext vs NTD mutants (N2)</a:t>
          </a:r>
        </a:p>
      </xdr:txBody>
    </xdr:sp>
    <xdr:clientData/>
  </xdr:twoCellAnchor>
  <xdr:twoCellAnchor>
    <xdr:from>
      <xdr:col>18</xdr:col>
      <xdr:colOff>220223</xdr:colOff>
      <xdr:row>58</xdr:row>
      <xdr:rowOff>6802</xdr:rowOff>
    </xdr:from>
    <xdr:to>
      <xdr:col>30</xdr:col>
      <xdr:colOff>6168</xdr:colOff>
      <xdr:row>92</xdr:row>
      <xdr:rowOff>119433</xdr:rowOff>
    </xdr:to>
    <xdr:grpSp>
      <xdr:nvGrpSpPr>
        <xdr:cNvPr id="2" name="Group 1">
          <a:extLst>
            <a:ext uri="{FF2B5EF4-FFF2-40B4-BE49-F238E27FC236}">
              <a16:creationId xmlns:a16="http://schemas.microsoft.com/office/drawing/2014/main" id="{85917F03-B715-6BD2-C04A-2A4F46AC61CC}"/>
            </a:ext>
          </a:extLst>
        </xdr:cNvPr>
        <xdr:cNvGrpSpPr/>
      </xdr:nvGrpSpPr>
      <xdr:grpSpPr>
        <a:xfrm>
          <a:off x="11210608" y="11607764"/>
          <a:ext cx="7112868" cy="6755707"/>
          <a:chOff x="17396973" y="11547927"/>
          <a:chExt cx="7024945" cy="6589631"/>
        </a:xfrm>
      </xdr:grpSpPr>
      <xdr:pic>
        <xdr:nvPicPr>
          <xdr:cNvPr id="63" name="Picture 62">
            <a:extLst>
              <a:ext uri="{FF2B5EF4-FFF2-40B4-BE49-F238E27FC236}">
                <a16:creationId xmlns:a16="http://schemas.microsoft.com/office/drawing/2014/main" id="{5CECFA20-303A-552D-D1AC-2D4D8B9D91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396973" y="11975562"/>
            <a:ext cx="7024945" cy="6161996"/>
          </a:xfrm>
          <a:prstGeom prst="rect">
            <a:avLst/>
          </a:prstGeom>
        </xdr:spPr>
      </xdr:pic>
      <xdr:sp macro="" textlink="">
        <xdr:nvSpPr>
          <xdr:cNvPr id="70" name="TextBox 33">
            <a:extLst>
              <a:ext uri="{FF2B5EF4-FFF2-40B4-BE49-F238E27FC236}">
                <a16:creationId xmlns:a16="http://schemas.microsoft.com/office/drawing/2014/main" id="{B81A783F-9B2B-4A60-A3C7-7883D243C9E2}"/>
              </a:ext>
            </a:extLst>
          </xdr:cNvPr>
          <xdr:cNvSpPr txBox="1"/>
        </xdr:nvSpPr>
        <xdr:spPr>
          <a:xfrm>
            <a:off x="17891125" y="11547927"/>
            <a:ext cx="5866946" cy="263073"/>
          </a:xfrm>
          <a:prstGeom prst="rect">
            <a:avLst/>
          </a:prstGeom>
          <a:noFill/>
        </xdr:spPr>
        <xdr:txBody>
          <a:bodyPr wrap="square" rtlCol="0">
            <a:noAutofit/>
          </a:bodyPr>
          <a:lstStyle>
            <a:defPPr>
              <a:defRPr lang="en-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1400" b="1" baseline="0">
                <a:latin typeface="Arial" panose="020B0604020202020204" pitchFamily="34" charset="0"/>
                <a:cs typeface="Arial" panose="020B0604020202020204" pitchFamily="34" charset="0"/>
              </a:rPr>
              <a:t>Gel quantification average (K</a:t>
            </a:r>
            <a:r>
              <a:rPr lang="en-US" sz="1400" b="1" baseline="-25000">
                <a:latin typeface="Arial" panose="020B0604020202020204" pitchFamily="34" charset="0"/>
                <a:cs typeface="Arial" panose="020B0604020202020204" pitchFamily="34" charset="0"/>
              </a:rPr>
              <a:t>D</a:t>
            </a:r>
            <a:r>
              <a:rPr lang="en-US" sz="1400" b="1" baseline="0">
                <a:latin typeface="Arial" panose="020B0604020202020204" pitchFamily="34" charset="0"/>
                <a:cs typeface="Arial" panose="020B0604020202020204" pitchFamily="34" charset="0"/>
              </a:rPr>
              <a:t> is Mean &amp; Error is SD from n1 &amp; n2)</a:t>
            </a:r>
            <a:endParaRPr lang="en-US" sz="1400" b="1">
              <a:latin typeface="Arial" panose="020B0604020202020204" pitchFamily="34" charset="0"/>
              <a:cs typeface="Arial" panose="020B0604020202020204" pitchFamily="34" charset="0"/>
            </a:endParaRPr>
          </a:p>
        </xdr:txBody>
      </xdr:sp>
    </xdr:grpSp>
    <xdr:clientData/>
  </xdr:twoCellAnchor>
  <xdr:twoCellAnchor>
    <xdr:from>
      <xdr:col>0</xdr:col>
      <xdr:colOff>598716</xdr:colOff>
      <xdr:row>8</xdr:row>
      <xdr:rowOff>2262</xdr:rowOff>
    </xdr:from>
    <xdr:to>
      <xdr:col>20</xdr:col>
      <xdr:colOff>530661</xdr:colOff>
      <xdr:row>56</xdr:row>
      <xdr:rowOff>31700</xdr:rowOff>
    </xdr:to>
    <xdr:grpSp>
      <xdr:nvGrpSpPr>
        <xdr:cNvPr id="13" name="Group 12">
          <a:extLst>
            <a:ext uri="{FF2B5EF4-FFF2-40B4-BE49-F238E27FC236}">
              <a16:creationId xmlns:a16="http://schemas.microsoft.com/office/drawing/2014/main" id="{89E6AC63-0549-4781-9FC6-A0292C4B47E0}"/>
            </a:ext>
          </a:extLst>
        </xdr:cNvPr>
        <xdr:cNvGrpSpPr/>
      </xdr:nvGrpSpPr>
      <xdr:grpSpPr>
        <a:xfrm>
          <a:off x="598716" y="1833993"/>
          <a:ext cx="12143483" cy="9407899"/>
          <a:chOff x="598716" y="1678662"/>
          <a:chExt cx="13266945" cy="8259038"/>
        </a:xfrm>
      </xdr:grpSpPr>
      <xdr:pic>
        <xdr:nvPicPr>
          <xdr:cNvPr id="3" name="Picture 2" descr="A close-up of a bag&#10;&#10;Description automatically generated">
            <a:extLst>
              <a:ext uri="{FF2B5EF4-FFF2-40B4-BE49-F238E27FC236}">
                <a16:creationId xmlns:a16="http://schemas.microsoft.com/office/drawing/2014/main" id="{C20E2F35-5601-3BB9-0342-8AFDB91EDC9B}"/>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304" t="17642" r="26346" b="46129"/>
          <a:stretch/>
        </xdr:blipFill>
        <xdr:spPr>
          <a:xfrm>
            <a:off x="1795329" y="1709810"/>
            <a:ext cx="2957448" cy="868348"/>
          </a:xfrm>
          <a:prstGeom prst="rect">
            <a:avLst/>
          </a:prstGeom>
        </xdr:spPr>
      </xdr:pic>
      <xdr:pic>
        <xdr:nvPicPr>
          <xdr:cNvPr id="4" name="Picture 3" descr="A close-up of a white sheet&#10;&#10;Description automatically generated">
            <a:extLst>
              <a:ext uri="{FF2B5EF4-FFF2-40B4-BE49-F238E27FC236}">
                <a16:creationId xmlns:a16="http://schemas.microsoft.com/office/drawing/2014/main" id="{41293DE3-A963-D85D-2493-578603FAAF15}"/>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7122" t="12660" r="15376" b="43300"/>
          <a:stretch/>
        </xdr:blipFill>
        <xdr:spPr>
          <a:xfrm>
            <a:off x="1795329" y="2695261"/>
            <a:ext cx="2957448" cy="868348"/>
          </a:xfrm>
          <a:prstGeom prst="rect">
            <a:avLst/>
          </a:prstGeom>
        </xdr:spPr>
      </xdr:pic>
      <xdr:pic>
        <xdr:nvPicPr>
          <xdr:cNvPr id="5" name="Picture 4" descr="A close-up of a wire&#10;&#10;Description automatically generated">
            <a:extLst>
              <a:ext uri="{FF2B5EF4-FFF2-40B4-BE49-F238E27FC236}">
                <a16:creationId xmlns:a16="http://schemas.microsoft.com/office/drawing/2014/main" id="{DC868075-DAB6-243A-0FF1-86133D0BA8CA}"/>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5425" t="12660" r="4706" b="42145"/>
          <a:stretch/>
        </xdr:blipFill>
        <xdr:spPr>
          <a:xfrm>
            <a:off x="1795329" y="3674362"/>
            <a:ext cx="2957448" cy="868348"/>
          </a:xfrm>
          <a:prstGeom prst="rect">
            <a:avLst/>
          </a:prstGeom>
        </xdr:spPr>
      </xdr:pic>
      <xdr:pic>
        <xdr:nvPicPr>
          <xdr:cNvPr id="6" name="Picture 5" descr="A close-up of a piece of paper&#10;&#10;Description automatically generated">
            <a:extLst>
              <a:ext uri="{FF2B5EF4-FFF2-40B4-BE49-F238E27FC236}">
                <a16:creationId xmlns:a16="http://schemas.microsoft.com/office/drawing/2014/main" id="{B986405E-674B-9983-0E21-F844F9D34A51}"/>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580" t="14680" r="20005" b="42145"/>
          <a:stretch/>
        </xdr:blipFill>
        <xdr:spPr>
          <a:xfrm>
            <a:off x="6317850" y="1678662"/>
            <a:ext cx="2963798" cy="861998"/>
          </a:xfrm>
          <a:prstGeom prst="rect">
            <a:avLst/>
          </a:prstGeom>
        </xdr:spPr>
      </xdr:pic>
      <xdr:pic>
        <xdr:nvPicPr>
          <xdr:cNvPr id="7" name="Picture 6" descr="A close-up of a white background&#10;&#10;Description automatically generated">
            <a:extLst>
              <a:ext uri="{FF2B5EF4-FFF2-40B4-BE49-F238E27FC236}">
                <a16:creationId xmlns:a16="http://schemas.microsoft.com/office/drawing/2014/main" id="{AC701A1B-EA77-AFA0-CA5F-D99083F9B6F7}"/>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0141" t="14545" r="19703" b="50000"/>
          <a:stretch/>
        </xdr:blipFill>
        <xdr:spPr>
          <a:xfrm>
            <a:off x="6304621" y="2646638"/>
            <a:ext cx="2963798" cy="868348"/>
          </a:xfrm>
          <a:prstGeom prst="rect">
            <a:avLst/>
          </a:prstGeom>
        </xdr:spPr>
      </xdr:pic>
      <xdr:pic>
        <xdr:nvPicPr>
          <xdr:cNvPr id="8" name="Picture 7" descr="A blurry image of a rectangular object&#10;&#10;Description automatically generated">
            <a:extLst>
              <a:ext uri="{FF2B5EF4-FFF2-40B4-BE49-F238E27FC236}">
                <a16:creationId xmlns:a16="http://schemas.microsoft.com/office/drawing/2014/main" id="{F262880B-28B7-F94C-4170-254F882E334D}"/>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23931" t="30313" r="5914" b="34093"/>
          <a:stretch/>
        </xdr:blipFill>
        <xdr:spPr>
          <a:xfrm>
            <a:off x="6347193" y="3646208"/>
            <a:ext cx="2965000" cy="868348"/>
          </a:xfrm>
          <a:prstGeom prst="rect">
            <a:avLst/>
          </a:prstGeom>
        </xdr:spPr>
      </xdr:pic>
      <xdr:pic>
        <xdr:nvPicPr>
          <xdr:cNvPr id="9" name="Picture 8" descr="A close-up of a radiator&#10;&#10;Description automatically generated">
            <a:extLst>
              <a:ext uri="{FF2B5EF4-FFF2-40B4-BE49-F238E27FC236}">
                <a16:creationId xmlns:a16="http://schemas.microsoft.com/office/drawing/2014/main" id="{D9BA4E00-DE7C-7C79-B566-5060BED7F0B6}"/>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3699" t="7336" r="26951" b="55420"/>
          <a:stretch/>
        </xdr:blipFill>
        <xdr:spPr>
          <a:xfrm>
            <a:off x="10874209" y="1684951"/>
            <a:ext cx="2965000" cy="868348"/>
          </a:xfrm>
          <a:prstGeom prst="rect">
            <a:avLst/>
          </a:prstGeom>
        </xdr:spPr>
      </xdr:pic>
      <xdr:pic>
        <xdr:nvPicPr>
          <xdr:cNvPr id="11" name="Picture 10" descr="A black and white photo of a rectangular object&#10;&#10;Description automatically generated">
            <a:extLst>
              <a:ext uri="{FF2B5EF4-FFF2-40B4-BE49-F238E27FC236}">
                <a16:creationId xmlns:a16="http://schemas.microsoft.com/office/drawing/2014/main" id="{3D58ECC9-E94A-3E20-875D-7DA74B24E598}"/>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9941" t="23083" r="14369" b="34093"/>
          <a:stretch/>
        </xdr:blipFill>
        <xdr:spPr>
          <a:xfrm>
            <a:off x="10900661" y="2652957"/>
            <a:ext cx="2965000" cy="868348"/>
          </a:xfrm>
          <a:prstGeom prst="rect">
            <a:avLst/>
          </a:prstGeom>
        </xdr:spPr>
      </xdr:pic>
      <xdr:pic>
        <xdr:nvPicPr>
          <xdr:cNvPr id="12" name="Picture 11" descr="A close-up of a grey and white photo&#10;&#10;Description automatically generated">
            <a:extLst>
              <a:ext uri="{FF2B5EF4-FFF2-40B4-BE49-F238E27FC236}">
                <a16:creationId xmlns:a16="http://schemas.microsoft.com/office/drawing/2014/main" id="{761BFE8A-ACE6-7925-092B-3704DA9BF4B5}"/>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0343" t="15354" r="11450" b="39273"/>
          <a:stretch/>
        </xdr:blipFill>
        <xdr:spPr>
          <a:xfrm>
            <a:off x="10874202" y="3748085"/>
            <a:ext cx="2964999" cy="868348"/>
          </a:xfrm>
          <a:prstGeom prst="rect">
            <a:avLst/>
          </a:prstGeom>
        </xdr:spPr>
      </xdr:pic>
      <xdr:sp macro="" textlink="">
        <xdr:nvSpPr>
          <xdr:cNvPr id="15" name="TextBox 13">
            <a:extLst>
              <a:ext uri="{FF2B5EF4-FFF2-40B4-BE49-F238E27FC236}">
                <a16:creationId xmlns:a16="http://schemas.microsoft.com/office/drawing/2014/main" id="{CFA84C89-9977-9A95-8691-653261E515F8}"/>
              </a:ext>
            </a:extLst>
          </xdr:cNvPr>
          <xdr:cNvSpPr txBox="1"/>
        </xdr:nvSpPr>
        <xdr:spPr>
          <a:xfrm>
            <a:off x="598717" y="1969936"/>
            <a:ext cx="1295581" cy="266499"/>
          </a:xfrm>
          <a:prstGeom prst="rect">
            <a:avLst/>
          </a:prstGeom>
          <a:noFill/>
        </xdr:spPr>
        <xdr:txBody>
          <a:bodyPr wrap="square" rtlCol="0">
            <a:noAutofit/>
          </a:bodyPr>
          <a:lstStyle>
            <a:defPPr>
              <a:defRPr lang="en-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latin typeface="Arial" panose="020B0604020202020204" pitchFamily="34" charset="0"/>
                <a:cs typeface="Arial" panose="020B0604020202020204" pitchFamily="34" charset="0"/>
              </a:rPr>
              <a:t>NTD_WT</a:t>
            </a:r>
          </a:p>
        </xdr:txBody>
      </xdr:sp>
      <xdr:sp macro="" textlink="">
        <xdr:nvSpPr>
          <xdr:cNvPr id="16" name="TextBox 14">
            <a:extLst>
              <a:ext uri="{FF2B5EF4-FFF2-40B4-BE49-F238E27FC236}">
                <a16:creationId xmlns:a16="http://schemas.microsoft.com/office/drawing/2014/main" id="{C4CD6681-A61F-551B-7045-F1349183E846}"/>
              </a:ext>
            </a:extLst>
          </xdr:cNvPr>
          <xdr:cNvSpPr txBox="1"/>
        </xdr:nvSpPr>
        <xdr:spPr>
          <a:xfrm>
            <a:off x="598717" y="2949037"/>
            <a:ext cx="1508145" cy="272849"/>
          </a:xfrm>
          <a:prstGeom prst="rect">
            <a:avLst/>
          </a:prstGeom>
          <a:noFill/>
        </xdr:spPr>
        <xdr:txBody>
          <a:bodyPr wrap="square" rtlCol="0">
            <a:noAutofit/>
          </a:bodyPr>
          <a:lstStyle>
            <a:defPPr>
              <a:defRPr lang="en-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latin typeface="Arial" panose="020B0604020202020204" pitchFamily="34" charset="0"/>
                <a:cs typeface="Arial" panose="020B0604020202020204" pitchFamily="34" charset="0"/>
              </a:rPr>
              <a:t>NTD_D63G</a:t>
            </a:r>
          </a:p>
        </xdr:txBody>
      </xdr:sp>
      <xdr:sp macro="" textlink="">
        <xdr:nvSpPr>
          <xdr:cNvPr id="17" name="TextBox 15">
            <a:extLst>
              <a:ext uri="{FF2B5EF4-FFF2-40B4-BE49-F238E27FC236}">
                <a16:creationId xmlns:a16="http://schemas.microsoft.com/office/drawing/2014/main" id="{4C125CB1-43C5-87A5-AF8A-25175CC396EB}"/>
              </a:ext>
            </a:extLst>
          </xdr:cNvPr>
          <xdr:cNvSpPr txBox="1"/>
        </xdr:nvSpPr>
        <xdr:spPr>
          <a:xfrm>
            <a:off x="598716" y="3928139"/>
            <a:ext cx="1508145" cy="272849"/>
          </a:xfrm>
          <a:prstGeom prst="rect">
            <a:avLst/>
          </a:prstGeom>
          <a:noFill/>
        </xdr:spPr>
        <xdr:txBody>
          <a:bodyPr wrap="square" rtlCol="0">
            <a:noAutofit/>
          </a:bodyPr>
          <a:lstStyle>
            <a:defPPr>
              <a:defRPr lang="en-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latin typeface="Arial" panose="020B0604020202020204" pitchFamily="34" charset="0"/>
                <a:cs typeface="Arial" panose="020B0604020202020204" pitchFamily="34" charset="0"/>
              </a:rPr>
              <a:t>NTD_P67S</a:t>
            </a:r>
          </a:p>
        </xdr:txBody>
      </xdr:sp>
      <xdr:sp macro="" textlink="">
        <xdr:nvSpPr>
          <xdr:cNvPr id="18" name="TextBox 16">
            <a:extLst>
              <a:ext uri="{FF2B5EF4-FFF2-40B4-BE49-F238E27FC236}">
                <a16:creationId xmlns:a16="http://schemas.microsoft.com/office/drawing/2014/main" id="{4856F50E-2C71-03AC-7F2B-D563A7E9F330}"/>
              </a:ext>
            </a:extLst>
          </xdr:cNvPr>
          <xdr:cNvSpPr txBox="1"/>
        </xdr:nvSpPr>
        <xdr:spPr>
          <a:xfrm>
            <a:off x="4907354" y="1932438"/>
            <a:ext cx="1515697" cy="266499"/>
          </a:xfrm>
          <a:prstGeom prst="rect">
            <a:avLst/>
          </a:prstGeom>
          <a:noFill/>
        </xdr:spPr>
        <xdr:txBody>
          <a:bodyPr wrap="square" rtlCol="0">
            <a:noAutofit/>
          </a:bodyPr>
          <a:lstStyle>
            <a:defPPr>
              <a:defRPr lang="en-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latin typeface="Arial" panose="020B0604020202020204" pitchFamily="34" charset="0"/>
                <a:cs typeface="Arial" panose="020B0604020202020204" pitchFamily="34" charset="0"/>
              </a:rPr>
              <a:t>NTD_P80R</a:t>
            </a:r>
          </a:p>
        </xdr:txBody>
      </xdr:sp>
      <xdr:sp macro="" textlink="">
        <xdr:nvSpPr>
          <xdr:cNvPr id="19" name="TextBox 17">
            <a:extLst>
              <a:ext uri="{FF2B5EF4-FFF2-40B4-BE49-F238E27FC236}">
                <a16:creationId xmlns:a16="http://schemas.microsoft.com/office/drawing/2014/main" id="{30DDB277-86FD-C66C-6B9B-312B78C6154E}"/>
              </a:ext>
            </a:extLst>
          </xdr:cNvPr>
          <xdr:cNvSpPr txBox="1"/>
        </xdr:nvSpPr>
        <xdr:spPr>
          <a:xfrm>
            <a:off x="4894122" y="2900416"/>
            <a:ext cx="1765822" cy="272849"/>
          </a:xfrm>
          <a:prstGeom prst="rect">
            <a:avLst/>
          </a:prstGeom>
          <a:noFill/>
        </xdr:spPr>
        <xdr:txBody>
          <a:bodyPr wrap="square" rtlCol="0">
            <a:noAutofit/>
          </a:bodyPr>
          <a:lstStyle>
            <a:defPPr>
              <a:defRPr lang="en-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latin typeface="Arial" panose="020B0604020202020204" pitchFamily="34" charset="0"/>
                <a:cs typeface="Arial" panose="020B0604020202020204" pitchFamily="34" charset="0"/>
              </a:rPr>
              <a:t>NTD_A119S</a:t>
            </a:r>
          </a:p>
        </xdr:txBody>
      </xdr:sp>
      <xdr:sp macro="" textlink="">
        <xdr:nvSpPr>
          <xdr:cNvPr id="20" name="TextBox 20">
            <a:extLst>
              <a:ext uri="{FF2B5EF4-FFF2-40B4-BE49-F238E27FC236}">
                <a16:creationId xmlns:a16="http://schemas.microsoft.com/office/drawing/2014/main" id="{CDA6D6CD-F230-8821-26F4-5C7F0E72FB2D}"/>
              </a:ext>
            </a:extLst>
          </xdr:cNvPr>
          <xdr:cNvSpPr txBox="1"/>
        </xdr:nvSpPr>
        <xdr:spPr>
          <a:xfrm>
            <a:off x="4878455" y="3806207"/>
            <a:ext cx="1843313" cy="272849"/>
          </a:xfrm>
          <a:prstGeom prst="rect">
            <a:avLst/>
          </a:prstGeom>
          <a:noFill/>
        </xdr:spPr>
        <xdr:txBody>
          <a:bodyPr wrap="square" rtlCol="0">
            <a:noAutofit/>
          </a:bodyPr>
          <a:lstStyle>
            <a:defPPr>
              <a:defRPr lang="en-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latin typeface="Arial" panose="020B0604020202020204" pitchFamily="34" charset="0"/>
                <a:cs typeface="Arial" panose="020B0604020202020204" pitchFamily="34" charset="0"/>
              </a:rPr>
              <a:t>NTD_E136D</a:t>
            </a:r>
          </a:p>
        </xdr:txBody>
      </xdr:sp>
      <xdr:sp macro="" textlink="">
        <xdr:nvSpPr>
          <xdr:cNvPr id="21" name="TextBox 21">
            <a:extLst>
              <a:ext uri="{FF2B5EF4-FFF2-40B4-BE49-F238E27FC236}">
                <a16:creationId xmlns:a16="http://schemas.microsoft.com/office/drawing/2014/main" id="{FC35650B-15B8-BA67-AAE0-0D4591C605AE}"/>
              </a:ext>
            </a:extLst>
          </xdr:cNvPr>
          <xdr:cNvSpPr txBox="1"/>
        </xdr:nvSpPr>
        <xdr:spPr>
          <a:xfrm>
            <a:off x="9459892" y="1952493"/>
            <a:ext cx="1850865" cy="266499"/>
          </a:xfrm>
          <a:prstGeom prst="rect">
            <a:avLst/>
          </a:prstGeom>
          <a:noFill/>
        </xdr:spPr>
        <xdr:txBody>
          <a:bodyPr wrap="square" rtlCol="0">
            <a:noAutofit/>
          </a:bodyPr>
          <a:lstStyle>
            <a:defPPr>
              <a:defRPr lang="en-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latin typeface="Arial" panose="020B0604020202020204" pitchFamily="34" charset="0"/>
                <a:cs typeface="Arial" panose="020B0604020202020204" pitchFamily="34" charset="0"/>
              </a:rPr>
              <a:t>NTD_P151S</a:t>
            </a:r>
          </a:p>
        </xdr:txBody>
      </xdr:sp>
      <xdr:sp macro="" textlink="">
        <xdr:nvSpPr>
          <xdr:cNvPr id="23" name="TextBox 29">
            <a:extLst>
              <a:ext uri="{FF2B5EF4-FFF2-40B4-BE49-F238E27FC236}">
                <a16:creationId xmlns:a16="http://schemas.microsoft.com/office/drawing/2014/main" id="{A0769E53-0CCE-6FB5-1ED2-E1A0D2595565}"/>
              </a:ext>
            </a:extLst>
          </xdr:cNvPr>
          <xdr:cNvSpPr txBox="1"/>
        </xdr:nvSpPr>
        <xdr:spPr>
          <a:xfrm>
            <a:off x="9473117" y="2980901"/>
            <a:ext cx="1850865" cy="266499"/>
          </a:xfrm>
          <a:prstGeom prst="rect">
            <a:avLst/>
          </a:prstGeom>
          <a:noFill/>
        </xdr:spPr>
        <xdr:txBody>
          <a:bodyPr wrap="square" rtlCol="0">
            <a:noAutofit/>
          </a:bodyPr>
          <a:lstStyle>
            <a:defPPr>
              <a:defRPr lang="en-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latin typeface="Arial" panose="020B0604020202020204" pitchFamily="34" charset="0"/>
                <a:cs typeface="Arial" panose="020B0604020202020204" pitchFamily="34" charset="0"/>
              </a:rPr>
              <a:t>NTD_Y109A</a:t>
            </a:r>
          </a:p>
        </xdr:txBody>
      </xdr:sp>
      <xdr:sp macro="" textlink="">
        <xdr:nvSpPr>
          <xdr:cNvPr id="24" name="TextBox 32">
            <a:extLst>
              <a:ext uri="{FF2B5EF4-FFF2-40B4-BE49-F238E27FC236}">
                <a16:creationId xmlns:a16="http://schemas.microsoft.com/office/drawing/2014/main" id="{9AD465CC-DCA8-8D27-27FD-F6FB719E45F6}"/>
              </a:ext>
            </a:extLst>
          </xdr:cNvPr>
          <xdr:cNvSpPr txBox="1"/>
        </xdr:nvSpPr>
        <xdr:spPr>
          <a:xfrm>
            <a:off x="9512804" y="3888478"/>
            <a:ext cx="1843313" cy="266499"/>
          </a:xfrm>
          <a:prstGeom prst="rect">
            <a:avLst/>
          </a:prstGeom>
          <a:noFill/>
        </xdr:spPr>
        <xdr:txBody>
          <a:bodyPr wrap="square" rtlCol="0">
            <a:noAutofit/>
          </a:bodyPr>
          <a:lstStyle>
            <a:defPPr>
              <a:defRPr lang="en-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latin typeface="Arial" panose="020B0604020202020204" pitchFamily="34" charset="0"/>
                <a:cs typeface="Arial" panose="020B0604020202020204" pitchFamily="34" charset="0"/>
              </a:rPr>
              <a:t>NTD_R107A</a:t>
            </a:r>
          </a:p>
        </xdr:txBody>
      </xdr:sp>
      <xdr:pic>
        <xdr:nvPicPr>
          <xdr:cNvPr id="50" name="Picture 49">
            <a:extLst>
              <a:ext uri="{FF2B5EF4-FFF2-40B4-BE49-F238E27FC236}">
                <a16:creationId xmlns:a16="http://schemas.microsoft.com/office/drawing/2014/main" id="{F7417727-F49F-41BE-BF3B-5F6B8F54233D}"/>
              </a:ext>
            </a:extLst>
          </xdr:cNvPr>
          <xdr:cNvPicPr>
            <a:picLocks noChangeAspect="1"/>
          </xdr:cNvPicPr>
        </xdr:nvPicPr>
        <xdr:blipFill>
          <a:blip xmlns:r="http://schemas.openxmlformats.org/officeDocument/2006/relationships" r:embed="rId11"/>
          <a:stretch>
            <a:fillRect/>
          </a:stretch>
        </xdr:blipFill>
        <xdr:spPr>
          <a:xfrm>
            <a:off x="3867150" y="4756150"/>
            <a:ext cx="7876602" cy="5181550"/>
          </a:xfrm>
          <a:prstGeom prst="rect">
            <a:avLst/>
          </a:prstGeom>
        </xdr:spPr>
      </xdr:pic>
    </xdr:grpSp>
    <xdr:clientData/>
  </xdr:twoCellAnchor>
  <xdr:twoCellAnchor>
    <xdr:from>
      <xdr:col>23</xdr:col>
      <xdr:colOff>124939</xdr:colOff>
      <xdr:row>8</xdr:row>
      <xdr:rowOff>40149</xdr:rowOff>
    </xdr:from>
    <xdr:to>
      <xdr:col>42</xdr:col>
      <xdr:colOff>315578</xdr:colOff>
      <xdr:row>58</xdr:row>
      <xdr:rowOff>15238</xdr:rowOff>
    </xdr:to>
    <xdr:grpSp>
      <xdr:nvGrpSpPr>
        <xdr:cNvPr id="22" name="Group 21">
          <a:extLst>
            <a:ext uri="{FF2B5EF4-FFF2-40B4-BE49-F238E27FC236}">
              <a16:creationId xmlns:a16="http://schemas.microsoft.com/office/drawing/2014/main" id="{F8E0C798-3CAF-4711-9F43-8DD21C302D75}"/>
            </a:ext>
          </a:extLst>
        </xdr:cNvPr>
        <xdr:cNvGrpSpPr/>
      </xdr:nvGrpSpPr>
      <xdr:grpSpPr>
        <a:xfrm>
          <a:off x="14168208" y="1871880"/>
          <a:ext cx="11791601" cy="9744320"/>
          <a:chOff x="15460189" y="1716549"/>
          <a:chExt cx="12858889" cy="8558712"/>
        </a:xfrm>
      </xdr:grpSpPr>
      <xdr:pic>
        <xdr:nvPicPr>
          <xdr:cNvPr id="27" name="Picture 26" descr="A close-up of a black and white photo&#10;&#10;Description automatically generated">
            <a:extLst>
              <a:ext uri="{FF2B5EF4-FFF2-40B4-BE49-F238E27FC236}">
                <a16:creationId xmlns:a16="http://schemas.microsoft.com/office/drawing/2014/main" id="{9BBD78AC-838A-7609-707D-108E09690F18}"/>
              </a:ext>
            </a:extLst>
          </xdr:cNvPr>
          <xdr:cNvPicPr>
            <a:picLocks noChangeAspect="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10846" t="16162" r="13463" b="43569"/>
          <a:stretch/>
        </xdr:blipFill>
        <xdr:spPr>
          <a:xfrm>
            <a:off x="16682708" y="1759483"/>
            <a:ext cx="2910530" cy="866927"/>
          </a:xfrm>
          <a:prstGeom prst="rect">
            <a:avLst/>
          </a:prstGeom>
        </xdr:spPr>
      </xdr:pic>
      <xdr:pic>
        <xdr:nvPicPr>
          <xdr:cNvPr id="28" name="Picture 27" descr="A close-up of a piece of paper&#10;&#10;Description automatically generated">
            <a:extLst>
              <a:ext uri="{FF2B5EF4-FFF2-40B4-BE49-F238E27FC236}">
                <a16:creationId xmlns:a16="http://schemas.microsoft.com/office/drawing/2014/main" id="{680F07AD-F068-B9F7-6833-C3BD8134ACD5}"/>
              </a:ext>
            </a:extLst>
          </xdr:cNvPr>
          <xdr:cNvPicPr>
            <a:picLocks noChangeAspect="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13463" t="7335" r="10142" b="54209"/>
          <a:stretch/>
        </xdr:blipFill>
        <xdr:spPr>
          <a:xfrm>
            <a:off x="16682708" y="2739198"/>
            <a:ext cx="2910530" cy="866927"/>
          </a:xfrm>
          <a:prstGeom prst="rect">
            <a:avLst/>
          </a:prstGeom>
        </xdr:spPr>
      </xdr:pic>
      <xdr:pic>
        <xdr:nvPicPr>
          <xdr:cNvPr id="29" name="Picture 28" descr="A close-up of a white object&#10;&#10;Description automatically generated">
            <a:extLst>
              <a:ext uri="{FF2B5EF4-FFF2-40B4-BE49-F238E27FC236}">
                <a16:creationId xmlns:a16="http://schemas.microsoft.com/office/drawing/2014/main" id="{640E2ABB-D523-502C-55E4-BE5D81A8EFE8}"/>
              </a:ext>
            </a:extLst>
          </xdr:cNvPr>
          <xdr:cNvPicPr>
            <a:picLocks noChangeAspect="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3700" t="12517" r="20811" b="50000"/>
          <a:stretch/>
        </xdr:blipFill>
        <xdr:spPr>
          <a:xfrm>
            <a:off x="16682708" y="3718914"/>
            <a:ext cx="2910530" cy="866927"/>
          </a:xfrm>
          <a:prstGeom prst="rect">
            <a:avLst/>
          </a:prstGeom>
        </xdr:spPr>
      </xdr:pic>
      <xdr:pic>
        <xdr:nvPicPr>
          <xdr:cNvPr id="30" name="Picture 29" descr="A close-up of a wire&#10;&#10;Description automatically generated">
            <a:extLst>
              <a:ext uri="{FF2B5EF4-FFF2-40B4-BE49-F238E27FC236}">
                <a16:creationId xmlns:a16="http://schemas.microsoft.com/office/drawing/2014/main" id="{79E8B1CC-EA5D-EA1D-8661-5AE9176DE7C3}"/>
              </a:ext>
            </a:extLst>
          </xdr:cNvPr>
          <xdr:cNvPicPr>
            <a:picLocks noChangeAspect="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17993" t="27340" r="6719" b="36296"/>
          <a:stretch/>
        </xdr:blipFill>
        <xdr:spPr>
          <a:xfrm>
            <a:off x="21008571" y="1716549"/>
            <a:ext cx="2911716" cy="866927"/>
          </a:xfrm>
          <a:prstGeom prst="rect">
            <a:avLst/>
          </a:prstGeom>
        </xdr:spPr>
      </xdr:pic>
      <xdr:pic>
        <xdr:nvPicPr>
          <xdr:cNvPr id="31" name="Picture 30" descr="A close-up of a piece of paper&#10;&#10;Description automatically generated">
            <a:extLst>
              <a:ext uri="{FF2B5EF4-FFF2-40B4-BE49-F238E27FC236}">
                <a16:creationId xmlns:a16="http://schemas.microsoft.com/office/drawing/2014/main" id="{10403B95-A962-41F4-3EE8-9BC5A0BDD4CD}"/>
              </a:ext>
            </a:extLst>
          </xdr:cNvPr>
          <xdr:cNvPicPr>
            <a:picLocks noChangeAspect="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17188" t="16027" r="8329" b="41323"/>
          <a:stretch/>
        </xdr:blipFill>
        <xdr:spPr>
          <a:xfrm>
            <a:off x="21008571" y="2696264"/>
            <a:ext cx="2911716" cy="866927"/>
          </a:xfrm>
          <a:prstGeom prst="rect">
            <a:avLst/>
          </a:prstGeom>
        </xdr:spPr>
      </xdr:pic>
      <xdr:pic>
        <xdr:nvPicPr>
          <xdr:cNvPr id="32" name="Picture 31" descr="A close-up of a white object&#10;&#10;Description automatically generated">
            <a:extLst>
              <a:ext uri="{FF2B5EF4-FFF2-40B4-BE49-F238E27FC236}">
                <a16:creationId xmlns:a16="http://schemas.microsoft.com/office/drawing/2014/main" id="{B0AC372A-291A-8614-8E92-240F5DC91B4D}"/>
              </a:ext>
            </a:extLst>
          </xdr:cNvPr>
          <xdr:cNvPicPr>
            <a:picLocks noChangeAspect="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l="14470" t="5491" r="11350" b="57874"/>
          <a:stretch/>
        </xdr:blipFill>
        <xdr:spPr>
          <a:xfrm>
            <a:off x="20984997" y="3733682"/>
            <a:ext cx="2911716" cy="866927"/>
          </a:xfrm>
          <a:prstGeom prst="rect">
            <a:avLst/>
          </a:prstGeom>
        </xdr:spPr>
      </xdr:pic>
      <xdr:pic>
        <xdr:nvPicPr>
          <xdr:cNvPr id="33" name="Picture 32" descr="A close-up of a piece of paper&#10;&#10;Description automatically generated">
            <a:extLst>
              <a:ext uri="{FF2B5EF4-FFF2-40B4-BE49-F238E27FC236}">
                <a16:creationId xmlns:a16="http://schemas.microsoft.com/office/drawing/2014/main" id="{670CB714-A5FB-FFF6-1181-AB195EFC08F9}"/>
              </a:ext>
            </a:extLst>
          </xdr:cNvPr>
          <xdr:cNvPicPr>
            <a:picLocks noChangeAspect="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l="10141" t="9292" r="16181" b="51686"/>
          <a:stretch/>
        </xdr:blipFill>
        <xdr:spPr>
          <a:xfrm>
            <a:off x="25408547" y="1754697"/>
            <a:ext cx="2910531" cy="866927"/>
          </a:xfrm>
          <a:prstGeom prst="rect">
            <a:avLst/>
          </a:prstGeom>
        </xdr:spPr>
      </xdr:pic>
      <xdr:pic>
        <xdr:nvPicPr>
          <xdr:cNvPr id="35" name="Picture 34" descr="A close-up of a piece of paper&#10;&#10;Description automatically generated">
            <a:extLst>
              <a:ext uri="{FF2B5EF4-FFF2-40B4-BE49-F238E27FC236}">
                <a16:creationId xmlns:a16="http://schemas.microsoft.com/office/drawing/2014/main" id="{EE3A0B1C-8341-3196-90E3-75CDDC2D2ADF}"/>
              </a:ext>
            </a:extLst>
          </xdr:cNvPr>
          <xdr:cNvPicPr>
            <a:picLocks noChangeAspect="1"/>
          </xdr:cNvPicPr>
        </xdr:nvPicPr>
        <xdr:blipFill rotWithShape="1">
          <a:blip xmlns:r="http://schemas.openxmlformats.org/officeDocument/2006/relationships" r:embed="rId19" cstate="print">
            <a:extLst>
              <a:ext uri="{28A0092B-C50C-407E-A947-70E740481C1C}">
                <a14:useLocalDpi xmlns:a14="http://schemas.microsoft.com/office/drawing/2010/main" val="0"/>
              </a:ext>
            </a:extLst>
          </a:blip>
          <a:srcRect l="12256" t="19951" r="14067" b="40337"/>
          <a:stretch/>
        </xdr:blipFill>
        <xdr:spPr>
          <a:xfrm>
            <a:off x="25408547" y="2716637"/>
            <a:ext cx="2910531" cy="866927"/>
          </a:xfrm>
          <a:prstGeom prst="rect">
            <a:avLst/>
          </a:prstGeom>
        </xdr:spPr>
      </xdr:pic>
      <xdr:pic>
        <xdr:nvPicPr>
          <xdr:cNvPr id="36" name="Picture 35" descr="A close-up of a white sheet&#10;&#10;Description automatically generated">
            <a:extLst>
              <a:ext uri="{FF2B5EF4-FFF2-40B4-BE49-F238E27FC236}">
                <a16:creationId xmlns:a16="http://schemas.microsoft.com/office/drawing/2014/main" id="{36A9B9D2-96B4-D6D9-0C14-2F0AF8794DD1}"/>
              </a:ext>
            </a:extLst>
          </xdr:cNvPr>
          <xdr:cNvPicPr>
            <a:picLocks noChangeAspect="1"/>
          </xdr:cNvPicPr>
        </xdr:nvPicPr>
        <xdr:blipFill rotWithShape="1">
          <a:blip xmlns:r="http://schemas.openxmlformats.org/officeDocument/2006/relationships" r:embed="rId20" cstate="print">
            <a:extLst>
              <a:ext uri="{28A0092B-C50C-407E-A947-70E740481C1C}">
                <a14:useLocalDpi xmlns:a14="http://schemas.microsoft.com/office/drawing/2010/main" val="0"/>
              </a:ext>
            </a:extLst>
          </a:blip>
          <a:srcRect l="11852" t="12516" r="12961" b="44457"/>
          <a:stretch/>
        </xdr:blipFill>
        <xdr:spPr>
          <a:xfrm>
            <a:off x="25408547" y="3696352"/>
            <a:ext cx="2910530" cy="866927"/>
          </a:xfrm>
          <a:prstGeom prst="rect">
            <a:avLst/>
          </a:prstGeom>
        </xdr:spPr>
      </xdr:pic>
      <xdr:sp macro="" textlink="">
        <xdr:nvSpPr>
          <xdr:cNvPr id="38" name="TextBox 2">
            <a:extLst>
              <a:ext uri="{FF2B5EF4-FFF2-40B4-BE49-F238E27FC236}">
                <a16:creationId xmlns:a16="http://schemas.microsoft.com/office/drawing/2014/main" id="{75F7B06F-9993-91E1-EB75-B685B055633F}"/>
              </a:ext>
            </a:extLst>
          </xdr:cNvPr>
          <xdr:cNvSpPr txBox="1"/>
        </xdr:nvSpPr>
        <xdr:spPr>
          <a:xfrm>
            <a:off x="15460190" y="2001852"/>
            <a:ext cx="1553412" cy="268910"/>
          </a:xfrm>
          <a:prstGeom prst="rect">
            <a:avLst/>
          </a:prstGeom>
          <a:noFill/>
        </xdr:spPr>
        <xdr:txBody>
          <a:bodyPr wrap="square" rtlCol="0">
            <a:noAutofit/>
          </a:bodyPr>
          <a:lstStyle>
            <a:defPPr>
              <a:defRPr lang="en-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latin typeface="Arial" panose="020B0604020202020204" pitchFamily="34" charset="0"/>
                <a:cs typeface="Arial" panose="020B0604020202020204" pitchFamily="34" charset="0"/>
              </a:rPr>
              <a:t>NTD_WT</a:t>
            </a:r>
          </a:p>
        </xdr:txBody>
      </xdr:sp>
      <xdr:sp macro="" textlink="">
        <xdr:nvSpPr>
          <xdr:cNvPr id="39" name="TextBox 15">
            <a:extLst>
              <a:ext uri="{FF2B5EF4-FFF2-40B4-BE49-F238E27FC236}">
                <a16:creationId xmlns:a16="http://schemas.microsoft.com/office/drawing/2014/main" id="{9A68CA8D-38F0-C193-922D-5BC4046C233F}"/>
              </a:ext>
            </a:extLst>
          </xdr:cNvPr>
          <xdr:cNvSpPr txBox="1"/>
        </xdr:nvSpPr>
        <xdr:spPr>
          <a:xfrm>
            <a:off x="15460190" y="2981567"/>
            <a:ext cx="1730538" cy="268910"/>
          </a:xfrm>
          <a:prstGeom prst="rect">
            <a:avLst/>
          </a:prstGeom>
          <a:noFill/>
        </xdr:spPr>
        <xdr:txBody>
          <a:bodyPr wrap="square" rtlCol="0">
            <a:noAutofit/>
          </a:bodyPr>
          <a:lstStyle>
            <a:defPPr>
              <a:defRPr lang="en-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latin typeface="Arial" panose="020B0604020202020204" pitchFamily="34" charset="0"/>
                <a:cs typeface="Arial" panose="020B0604020202020204" pitchFamily="34" charset="0"/>
              </a:rPr>
              <a:t>NTD_D63G</a:t>
            </a:r>
          </a:p>
        </xdr:txBody>
      </xdr:sp>
      <xdr:sp macro="" textlink="">
        <xdr:nvSpPr>
          <xdr:cNvPr id="40" name="TextBox 16">
            <a:extLst>
              <a:ext uri="{FF2B5EF4-FFF2-40B4-BE49-F238E27FC236}">
                <a16:creationId xmlns:a16="http://schemas.microsoft.com/office/drawing/2014/main" id="{85AFD703-A877-C880-DE61-93BED99A8F5F}"/>
              </a:ext>
            </a:extLst>
          </xdr:cNvPr>
          <xdr:cNvSpPr txBox="1"/>
        </xdr:nvSpPr>
        <xdr:spPr>
          <a:xfrm>
            <a:off x="15460189" y="3961283"/>
            <a:ext cx="1488011" cy="268910"/>
          </a:xfrm>
          <a:prstGeom prst="rect">
            <a:avLst/>
          </a:prstGeom>
          <a:noFill/>
        </xdr:spPr>
        <xdr:txBody>
          <a:bodyPr wrap="square" rtlCol="0">
            <a:noAutofit/>
          </a:bodyPr>
          <a:lstStyle>
            <a:defPPr>
              <a:defRPr lang="en-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latin typeface="Arial" panose="020B0604020202020204" pitchFamily="34" charset="0"/>
                <a:cs typeface="Arial" panose="020B0604020202020204" pitchFamily="34" charset="0"/>
              </a:rPr>
              <a:t>NTD_P67S</a:t>
            </a:r>
          </a:p>
        </xdr:txBody>
      </xdr:sp>
      <xdr:sp macro="" textlink="">
        <xdr:nvSpPr>
          <xdr:cNvPr id="41" name="TextBox 18">
            <a:extLst>
              <a:ext uri="{FF2B5EF4-FFF2-40B4-BE49-F238E27FC236}">
                <a16:creationId xmlns:a16="http://schemas.microsoft.com/office/drawing/2014/main" id="{6AD20EF8-5A92-F7DB-051F-AE905A9C53F1}"/>
              </a:ext>
            </a:extLst>
          </xdr:cNvPr>
          <xdr:cNvSpPr txBox="1"/>
        </xdr:nvSpPr>
        <xdr:spPr>
          <a:xfrm>
            <a:off x="19647090" y="1987492"/>
            <a:ext cx="1486825" cy="268910"/>
          </a:xfrm>
          <a:prstGeom prst="rect">
            <a:avLst/>
          </a:prstGeom>
          <a:noFill/>
        </xdr:spPr>
        <xdr:txBody>
          <a:bodyPr wrap="square" rtlCol="0">
            <a:noAutofit/>
          </a:bodyPr>
          <a:lstStyle>
            <a:defPPr>
              <a:defRPr lang="en-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latin typeface="Arial" panose="020B0604020202020204" pitchFamily="34" charset="0"/>
                <a:cs typeface="Arial" panose="020B0604020202020204" pitchFamily="34" charset="0"/>
              </a:rPr>
              <a:t>NTD_P80R</a:t>
            </a:r>
          </a:p>
        </xdr:txBody>
      </xdr:sp>
      <xdr:sp macro="" textlink="">
        <xdr:nvSpPr>
          <xdr:cNvPr id="42" name="TextBox 20">
            <a:extLst>
              <a:ext uri="{FF2B5EF4-FFF2-40B4-BE49-F238E27FC236}">
                <a16:creationId xmlns:a16="http://schemas.microsoft.com/office/drawing/2014/main" id="{E23BC71F-2B45-9946-4779-08C908D0BF66}"/>
              </a:ext>
            </a:extLst>
          </xdr:cNvPr>
          <xdr:cNvSpPr txBox="1"/>
        </xdr:nvSpPr>
        <xdr:spPr>
          <a:xfrm>
            <a:off x="19647088" y="2967208"/>
            <a:ext cx="1729377" cy="268910"/>
          </a:xfrm>
          <a:prstGeom prst="rect">
            <a:avLst/>
          </a:prstGeom>
          <a:noFill/>
        </xdr:spPr>
        <xdr:txBody>
          <a:bodyPr wrap="square" rtlCol="0">
            <a:noAutofit/>
          </a:bodyPr>
          <a:lstStyle>
            <a:defPPr>
              <a:defRPr lang="en-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latin typeface="Arial" panose="020B0604020202020204" pitchFamily="34" charset="0"/>
                <a:cs typeface="Arial" panose="020B0604020202020204" pitchFamily="34" charset="0"/>
              </a:rPr>
              <a:t>NTD_A119S</a:t>
            </a:r>
          </a:p>
        </xdr:txBody>
      </xdr:sp>
      <xdr:sp macro="" textlink="">
        <xdr:nvSpPr>
          <xdr:cNvPr id="43" name="TextBox 22">
            <a:extLst>
              <a:ext uri="{FF2B5EF4-FFF2-40B4-BE49-F238E27FC236}">
                <a16:creationId xmlns:a16="http://schemas.microsoft.com/office/drawing/2014/main" id="{6C913E69-9CE5-F0F5-EE10-133A017EA07E}"/>
              </a:ext>
            </a:extLst>
          </xdr:cNvPr>
          <xdr:cNvSpPr txBox="1"/>
        </xdr:nvSpPr>
        <xdr:spPr>
          <a:xfrm>
            <a:off x="19651625" y="3957867"/>
            <a:ext cx="1811844" cy="268910"/>
          </a:xfrm>
          <a:prstGeom prst="rect">
            <a:avLst/>
          </a:prstGeom>
          <a:noFill/>
        </xdr:spPr>
        <xdr:txBody>
          <a:bodyPr wrap="square" rtlCol="0">
            <a:noAutofit/>
          </a:bodyPr>
          <a:lstStyle>
            <a:defPPr>
              <a:defRPr lang="en-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latin typeface="Arial" panose="020B0604020202020204" pitchFamily="34" charset="0"/>
                <a:cs typeface="Arial" panose="020B0604020202020204" pitchFamily="34" charset="0"/>
              </a:rPr>
              <a:t>NTD_E136D</a:t>
            </a:r>
          </a:p>
        </xdr:txBody>
      </xdr:sp>
      <xdr:sp macro="" textlink="">
        <xdr:nvSpPr>
          <xdr:cNvPr id="44" name="TextBox 23">
            <a:extLst>
              <a:ext uri="{FF2B5EF4-FFF2-40B4-BE49-F238E27FC236}">
                <a16:creationId xmlns:a16="http://schemas.microsoft.com/office/drawing/2014/main" id="{CEDB5BE7-1373-96EA-1630-627A25199933}"/>
              </a:ext>
            </a:extLst>
          </xdr:cNvPr>
          <xdr:cNvSpPr txBox="1"/>
        </xdr:nvSpPr>
        <xdr:spPr>
          <a:xfrm>
            <a:off x="24035918" y="2011353"/>
            <a:ext cx="1813031" cy="268910"/>
          </a:xfrm>
          <a:prstGeom prst="rect">
            <a:avLst/>
          </a:prstGeom>
          <a:noFill/>
        </xdr:spPr>
        <xdr:txBody>
          <a:bodyPr wrap="square" rtlCol="0">
            <a:noAutofit/>
          </a:bodyPr>
          <a:lstStyle>
            <a:defPPr>
              <a:defRPr lang="en-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latin typeface="Arial" panose="020B0604020202020204" pitchFamily="34" charset="0"/>
                <a:cs typeface="Arial" panose="020B0604020202020204" pitchFamily="34" charset="0"/>
              </a:rPr>
              <a:t>NTD_P151S</a:t>
            </a:r>
          </a:p>
        </xdr:txBody>
      </xdr:sp>
      <xdr:sp macro="" textlink="">
        <xdr:nvSpPr>
          <xdr:cNvPr id="46" name="TextBox 26">
            <a:extLst>
              <a:ext uri="{FF2B5EF4-FFF2-40B4-BE49-F238E27FC236}">
                <a16:creationId xmlns:a16="http://schemas.microsoft.com/office/drawing/2014/main" id="{5C747EBC-AC3E-0E47-33D0-956DB9B5FA1F}"/>
              </a:ext>
            </a:extLst>
          </xdr:cNvPr>
          <xdr:cNvSpPr txBox="1"/>
        </xdr:nvSpPr>
        <xdr:spPr>
          <a:xfrm>
            <a:off x="24035915" y="2973293"/>
            <a:ext cx="1813031" cy="268910"/>
          </a:xfrm>
          <a:prstGeom prst="rect">
            <a:avLst/>
          </a:prstGeom>
          <a:noFill/>
        </xdr:spPr>
        <xdr:txBody>
          <a:bodyPr wrap="square" rtlCol="0">
            <a:noAutofit/>
          </a:bodyPr>
          <a:lstStyle>
            <a:defPPr>
              <a:defRPr lang="en-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latin typeface="Arial" panose="020B0604020202020204" pitchFamily="34" charset="0"/>
                <a:cs typeface="Arial" panose="020B0604020202020204" pitchFamily="34" charset="0"/>
              </a:rPr>
              <a:t>NTD_Y109A</a:t>
            </a:r>
          </a:p>
        </xdr:txBody>
      </xdr:sp>
      <xdr:sp macro="" textlink="">
        <xdr:nvSpPr>
          <xdr:cNvPr id="47" name="TextBox 27">
            <a:extLst>
              <a:ext uri="{FF2B5EF4-FFF2-40B4-BE49-F238E27FC236}">
                <a16:creationId xmlns:a16="http://schemas.microsoft.com/office/drawing/2014/main" id="{51E02C86-39FA-821C-6431-2876C1405D29}"/>
              </a:ext>
            </a:extLst>
          </xdr:cNvPr>
          <xdr:cNvSpPr txBox="1"/>
        </xdr:nvSpPr>
        <xdr:spPr>
          <a:xfrm>
            <a:off x="24035915" y="3953009"/>
            <a:ext cx="1813031" cy="268910"/>
          </a:xfrm>
          <a:prstGeom prst="rect">
            <a:avLst/>
          </a:prstGeom>
          <a:noFill/>
        </xdr:spPr>
        <xdr:txBody>
          <a:bodyPr wrap="square" rtlCol="0">
            <a:noAutofit/>
          </a:bodyPr>
          <a:lstStyle>
            <a:defPPr>
              <a:defRPr lang="en-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latin typeface="Arial" panose="020B0604020202020204" pitchFamily="34" charset="0"/>
                <a:cs typeface="Arial" panose="020B0604020202020204" pitchFamily="34" charset="0"/>
              </a:rPr>
              <a:t>NTD_R107A</a:t>
            </a:r>
          </a:p>
        </xdr:txBody>
      </xdr:sp>
      <xdr:pic>
        <xdr:nvPicPr>
          <xdr:cNvPr id="51" name="Picture 50">
            <a:extLst>
              <a:ext uri="{FF2B5EF4-FFF2-40B4-BE49-F238E27FC236}">
                <a16:creationId xmlns:a16="http://schemas.microsoft.com/office/drawing/2014/main" id="{23DCA432-9E5D-46B0-84CA-20AE63B9575A}"/>
              </a:ext>
            </a:extLst>
          </xdr:cNvPr>
          <xdr:cNvPicPr>
            <a:picLocks noChangeAspect="1"/>
          </xdr:cNvPicPr>
        </xdr:nvPicPr>
        <xdr:blipFill>
          <a:blip xmlns:r="http://schemas.openxmlformats.org/officeDocument/2006/relationships" r:embed="rId21"/>
          <a:stretch>
            <a:fillRect/>
          </a:stretch>
        </xdr:blipFill>
        <xdr:spPr>
          <a:xfrm>
            <a:off x="18169876" y="4900637"/>
            <a:ext cx="7978042" cy="5374624"/>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259333</xdr:colOff>
      <xdr:row>2</xdr:row>
      <xdr:rowOff>23480</xdr:rowOff>
    </xdr:from>
    <xdr:to>
      <xdr:col>13</xdr:col>
      <xdr:colOff>109314</xdr:colOff>
      <xdr:row>32</xdr:row>
      <xdr:rowOff>151245</xdr:rowOff>
    </xdr:to>
    <xdr:pic>
      <xdr:nvPicPr>
        <xdr:cNvPr id="3" name="Picture 2">
          <a:extLst>
            <a:ext uri="{FF2B5EF4-FFF2-40B4-BE49-F238E27FC236}">
              <a16:creationId xmlns:a16="http://schemas.microsoft.com/office/drawing/2014/main" id="{C219D44F-6243-32D9-8694-E83A46DA7B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9333" y="1035511"/>
          <a:ext cx="7743825" cy="58784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173348</xdr:colOff>
      <xdr:row>2</xdr:row>
      <xdr:rowOff>136822</xdr:rowOff>
    </xdr:from>
    <xdr:to>
      <xdr:col>12</xdr:col>
      <xdr:colOff>584054</xdr:colOff>
      <xdr:row>20</xdr:row>
      <xdr:rowOff>181447</xdr:rowOff>
    </xdr:to>
    <xdr:pic>
      <xdr:nvPicPr>
        <xdr:cNvPr id="3" name="Picture 2">
          <a:extLst>
            <a:ext uri="{FF2B5EF4-FFF2-40B4-BE49-F238E27FC236}">
              <a16:creationId xmlns:a16="http://schemas.microsoft.com/office/drawing/2014/main" id="{37EB6CA3-C09F-8B91-975A-C8537CA52FB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3348" y="1113135"/>
          <a:ext cx="7697331" cy="350934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114300</xdr:colOff>
      <xdr:row>1</xdr:row>
      <xdr:rowOff>95250</xdr:rowOff>
    </xdr:from>
    <xdr:to>
      <xdr:col>13</xdr:col>
      <xdr:colOff>571500</xdr:colOff>
      <xdr:row>32</xdr:row>
      <xdr:rowOff>19712</xdr:rowOff>
    </xdr:to>
    <xdr:pic>
      <xdr:nvPicPr>
        <xdr:cNvPr id="3" name="Picture 2">
          <a:extLst>
            <a:ext uri="{FF2B5EF4-FFF2-40B4-BE49-F238E27FC236}">
              <a16:creationId xmlns:a16="http://schemas.microsoft.com/office/drawing/2014/main" id="{9A28ECD3-E929-2CAD-8A78-67FCC3A276B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23900" y="285750"/>
          <a:ext cx="7772400" cy="582996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116541</xdr:colOff>
      <xdr:row>1</xdr:row>
      <xdr:rowOff>180415</xdr:rowOff>
    </xdr:from>
    <xdr:to>
      <xdr:col>12</xdr:col>
      <xdr:colOff>177052</xdr:colOff>
      <xdr:row>26</xdr:row>
      <xdr:rowOff>139781</xdr:rowOff>
    </xdr:to>
    <xdr:pic>
      <xdr:nvPicPr>
        <xdr:cNvPr id="3" name="Picture 2">
          <a:extLst>
            <a:ext uri="{FF2B5EF4-FFF2-40B4-BE49-F238E27FC236}">
              <a16:creationId xmlns:a16="http://schemas.microsoft.com/office/drawing/2014/main" id="{02E8D052-7A93-439E-54CC-8E12575CCB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541" y="942415"/>
          <a:ext cx="7714129" cy="4721866"/>
        </a:xfrm>
        <a:prstGeom prst="rect">
          <a:avLst/>
        </a:prstGeom>
      </xdr:spPr>
    </xdr:pic>
    <xdr:clientData/>
  </xdr:twoCellAnchor>
  <xdr:twoCellAnchor editAs="oneCell">
    <xdr:from>
      <xdr:col>14</xdr:col>
      <xdr:colOff>22412</xdr:colOff>
      <xdr:row>1</xdr:row>
      <xdr:rowOff>106456</xdr:rowOff>
    </xdr:from>
    <xdr:to>
      <xdr:col>25</xdr:col>
      <xdr:colOff>508747</xdr:colOff>
      <xdr:row>26</xdr:row>
      <xdr:rowOff>65822</xdr:rowOff>
    </xdr:to>
    <xdr:pic>
      <xdr:nvPicPr>
        <xdr:cNvPr id="5" name="Picture 4">
          <a:extLst>
            <a:ext uri="{FF2B5EF4-FFF2-40B4-BE49-F238E27FC236}">
              <a16:creationId xmlns:a16="http://schemas.microsoft.com/office/drawing/2014/main" id="{96CC9297-8EE3-CC1C-5228-1E6E9AB78AB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494059" y="868456"/>
          <a:ext cx="7714129" cy="472186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20</xdr:col>
      <xdr:colOff>134471</xdr:colOff>
      <xdr:row>5</xdr:row>
      <xdr:rowOff>22412</xdr:rowOff>
    </xdr:from>
    <xdr:to>
      <xdr:col>21</xdr:col>
      <xdr:colOff>2570489</xdr:colOff>
      <xdr:row>6</xdr:row>
      <xdr:rowOff>155762</xdr:rowOff>
    </xdr:to>
    <xdr:pic>
      <xdr:nvPicPr>
        <xdr:cNvPr id="9" name="Picture 8">
          <a:extLst>
            <a:ext uri="{FF2B5EF4-FFF2-40B4-BE49-F238E27FC236}">
              <a16:creationId xmlns:a16="http://schemas.microsoft.com/office/drawing/2014/main" id="{66731D60-CEEC-4F14-85B7-FC56CE9D8C97}"/>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4136221" y="11414312"/>
          <a:ext cx="2893218"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329045</xdr:colOff>
      <xdr:row>5</xdr:row>
      <xdr:rowOff>51955</xdr:rowOff>
    </xdr:from>
    <xdr:to>
      <xdr:col>16</xdr:col>
      <xdr:colOff>208685</xdr:colOff>
      <xdr:row>6</xdr:row>
      <xdr:rowOff>99580</xdr:rowOff>
    </xdr:to>
    <xdr:pic>
      <xdr:nvPicPr>
        <xdr:cNvPr id="10" name="Picture 9">
          <a:extLst>
            <a:ext uri="{FF2B5EF4-FFF2-40B4-BE49-F238E27FC236}">
              <a16:creationId xmlns:a16="http://schemas.microsoft.com/office/drawing/2014/main" id="{9E9AB950-A0D5-41B6-88A9-B98B1818AFF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9072995" y="11443855"/>
          <a:ext cx="2918115"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346363</xdr:colOff>
      <xdr:row>20</xdr:row>
      <xdr:rowOff>103908</xdr:rowOff>
    </xdr:from>
    <xdr:to>
      <xdr:col>16</xdr:col>
      <xdr:colOff>584489</xdr:colOff>
      <xdr:row>22</xdr:row>
      <xdr:rowOff>37233</xdr:rowOff>
    </xdr:to>
    <xdr:pic>
      <xdr:nvPicPr>
        <xdr:cNvPr id="11" name="Picture 10">
          <a:extLst>
            <a:ext uri="{FF2B5EF4-FFF2-40B4-BE49-F238E27FC236}">
              <a16:creationId xmlns:a16="http://schemas.microsoft.com/office/drawing/2014/main" id="{BD4F0FF9-3C61-47C6-84E0-0B46DFD9B156}"/>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9090313" y="15658233"/>
          <a:ext cx="3276601" cy="314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22</xdr:col>
      <xdr:colOff>363681</xdr:colOff>
      <xdr:row>5</xdr:row>
      <xdr:rowOff>51955</xdr:rowOff>
    </xdr:from>
    <xdr:to>
      <xdr:col>22</xdr:col>
      <xdr:colOff>3677515</xdr:colOff>
      <xdr:row>6</xdr:row>
      <xdr:rowOff>175780</xdr:rowOff>
    </xdr:to>
    <xdr:pic>
      <xdr:nvPicPr>
        <xdr:cNvPr id="12" name="Picture 11">
          <a:extLst>
            <a:ext uri="{FF2B5EF4-FFF2-40B4-BE49-F238E27FC236}">
              <a16:creationId xmlns:a16="http://schemas.microsoft.com/office/drawing/2014/main" id="{323A40DE-F76E-4F79-9F4E-5BEA9C85B4AF}"/>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632506" y="11443855"/>
          <a:ext cx="3313834" cy="314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20</xdr:col>
      <xdr:colOff>190500</xdr:colOff>
      <xdr:row>20</xdr:row>
      <xdr:rowOff>138545</xdr:rowOff>
    </xdr:from>
    <xdr:to>
      <xdr:col>21</xdr:col>
      <xdr:colOff>2593397</xdr:colOff>
      <xdr:row>22</xdr:row>
      <xdr:rowOff>79663</xdr:rowOff>
    </xdr:to>
    <xdr:pic>
      <xdr:nvPicPr>
        <xdr:cNvPr id="13" name="Picture 12">
          <a:extLst>
            <a:ext uri="{FF2B5EF4-FFF2-40B4-BE49-F238E27FC236}">
              <a16:creationId xmlns:a16="http://schemas.microsoft.com/office/drawing/2014/main" id="{D2FDF5C8-623E-4C8E-872B-BAF068213C7E}"/>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4192250" y="15692870"/>
          <a:ext cx="2860097" cy="3221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404192</xdr:colOff>
      <xdr:row>5</xdr:row>
      <xdr:rowOff>72887</xdr:rowOff>
    </xdr:from>
    <xdr:to>
      <xdr:col>23</xdr:col>
      <xdr:colOff>5364812</xdr:colOff>
      <xdr:row>6</xdr:row>
      <xdr:rowOff>126227</xdr:rowOff>
    </xdr:to>
    <xdr:pic>
      <xdr:nvPicPr>
        <xdr:cNvPr id="14" name="Picture 13">
          <a:extLst>
            <a:ext uri="{FF2B5EF4-FFF2-40B4-BE49-F238E27FC236}">
              <a16:creationId xmlns:a16="http://schemas.microsoft.com/office/drawing/2014/main" id="{0F755CBA-73DD-4751-8AE3-E251B4E39BAB}"/>
            </a:ext>
          </a:extLst>
        </xdr:cNvPr>
        <xdr:cNvPicPr>
          <a:picLocks noChangeAspect="1" noChangeArrowheads="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1530642" y="11464787"/>
          <a:ext cx="4941570" cy="243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691009</xdr:colOff>
      <xdr:row>20</xdr:row>
      <xdr:rowOff>118728</xdr:rowOff>
    </xdr:from>
    <xdr:to>
      <xdr:col>23</xdr:col>
      <xdr:colOff>5497844</xdr:colOff>
      <xdr:row>22</xdr:row>
      <xdr:rowOff>8794</xdr:rowOff>
    </xdr:to>
    <xdr:pic>
      <xdr:nvPicPr>
        <xdr:cNvPr id="15" name="Picture 14">
          <a:extLst>
            <a:ext uri="{FF2B5EF4-FFF2-40B4-BE49-F238E27FC236}">
              <a16:creationId xmlns:a16="http://schemas.microsoft.com/office/drawing/2014/main" id="{1856BF4D-69EC-45CE-875A-C814BF8F27BC}"/>
            </a:ext>
          </a:extLst>
        </xdr:cNvPr>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1817459" y="15673053"/>
          <a:ext cx="4654435" cy="2710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162623</xdr:colOff>
      <xdr:row>1</xdr:row>
      <xdr:rowOff>127775</xdr:rowOff>
    </xdr:from>
    <xdr:to>
      <xdr:col>13</xdr:col>
      <xdr:colOff>570571</xdr:colOff>
      <xdr:row>32</xdr:row>
      <xdr:rowOff>56870</xdr:rowOff>
    </xdr:to>
    <xdr:pic>
      <xdr:nvPicPr>
        <xdr:cNvPr id="3" name="Picture 2">
          <a:extLst>
            <a:ext uri="{FF2B5EF4-FFF2-40B4-BE49-F238E27FC236}">
              <a16:creationId xmlns:a16="http://schemas.microsoft.com/office/drawing/2014/main" id="{A865629B-71C2-6B8D-F4A6-784C2AA423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6647" y="731799"/>
          <a:ext cx="7772400" cy="5760252"/>
        </a:xfrm>
        <a:prstGeom prst="rect">
          <a:avLst/>
        </a:prstGeom>
      </xdr:spPr>
    </xdr:pic>
    <xdr:clientData/>
  </xdr:twoCellAnchor>
  <xdr:twoCellAnchor editAs="oneCell">
    <xdr:from>
      <xdr:col>1</xdr:col>
      <xdr:colOff>58080</xdr:colOff>
      <xdr:row>33</xdr:row>
      <xdr:rowOff>69694</xdr:rowOff>
    </xdr:from>
    <xdr:to>
      <xdr:col>13</xdr:col>
      <xdr:colOff>466028</xdr:colOff>
      <xdr:row>59</xdr:row>
      <xdr:rowOff>153567</xdr:rowOff>
    </xdr:to>
    <xdr:pic>
      <xdr:nvPicPr>
        <xdr:cNvPr id="5" name="Picture 4">
          <a:extLst>
            <a:ext uri="{FF2B5EF4-FFF2-40B4-BE49-F238E27FC236}">
              <a16:creationId xmlns:a16="http://schemas.microsoft.com/office/drawing/2014/main" id="{6F831DB6-83F6-E29F-5615-2C259101C44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2104" y="6690731"/>
          <a:ext cx="7772400" cy="491606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329711</xdr:colOff>
      <xdr:row>4</xdr:row>
      <xdr:rowOff>0</xdr:rowOff>
    </xdr:from>
    <xdr:to>
      <xdr:col>6</xdr:col>
      <xdr:colOff>317296</xdr:colOff>
      <xdr:row>5</xdr:row>
      <xdr:rowOff>99023</xdr:rowOff>
    </xdr:to>
    <xdr:sp macro="" textlink="">
      <xdr:nvSpPr>
        <xdr:cNvPr id="4" name="TextBox 3">
          <a:extLst>
            <a:ext uri="{FF2B5EF4-FFF2-40B4-BE49-F238E27FC236}">
              <a16:creationId xmlns:a16="http://schemas.microsoft.com/office/drawing/2014/main" id="{C532440B-4C8F-4181-84F6-7508AC2753C6}"/>
            </a:ext>
          </a:extLst>
        </xdr:cNvPr>
        <xdr:cNvSpPr txBox="1"/>
      </xdr:nvSpPr>
      <xdr:spPr>
        <a:xfrm>
          <a:off x="940288" y="928077"/>
          <a:ext cx="3040470" cy="294408"/>
        </a:xfrm>
        <a:prstGeom prst="rect">
          <a:avLst/>
        </a:prstGeom>
        <a:noFill/>
      </xdr:spPr>
      <xdr:txBody>
        <a:bodyPr wrap="square" rtlCol="0">
          <a:spAutoFit/>
        </a:bodyPr>
        <a:lstStyle>
          <a:defPPr>
            <a:defRPr lang="en-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latin typeface="Arial" panose="020B0604020202020204" pitchFamily="34" charset="0"/>
              <a:cs typeface="Arial" panose="020B0604020202020204" pitchFamily="34" charset="0"/>
            </a:rPr>
            <a:t>Protein Concentrations</a:t>
          </a:r>
        </a:p>
      </xdr:txBody>
    </xdr:sp>
    <xdr:clientData/>
  </xdr:twoCellAnchor>
  <xdr:twoCellAnchor>
    <xdr:from>
      <xdr:col>2</xdr:col>
      <xdr:colOff>24423</xdr:colOff>
      <xdr:row>13</xdr:row>
      <xdr:rowOff>183173</xdr:rowOff>
    </xdr:from>
    <xdr:to>
      <xdr:col>3</xdr:col>
      <xdr:colOff>581872</xdr:colOff>
      <xdr:row>15</xdr:row>
      <xdr:rowOff>80801</xdr:rowOff>
    </xdr:to>
    <xdr:sp macro="" textlink="">
      <xdr:nvSpPr>
        <xdr:cNvPr id="5" name="TextBox 13">
          <a:extLst>
            <a:ext uri="{FF2B5EF4-FFF2-40B4-BE49-F238E27FC236}">
              <a16:creationId xmlns:a16="http://schemas.microsoft.com/office/drawing/2014/main" id="{8CDD5F68-32D0-4C9B-9DDE-0570D50D5F91}"/>
            </a:ext>
          </a:extLst>
        </xdr:cNvPr>
        <xdr:cNvSpPr txBox="1"/>
      </xdr:nvSpPr>
      <xdr:spPr>
        <a:xfrm>
          <a:off x="1245577" y="2869711"/>
          <a:ext cx="1168026" cy="288398"/>
        </a:xfrm>
        <a:prstGeom prst="rect">
          <a:avLst/>
        </a:prstGeom>
        <a:noFill/>
      </xdr:spPr>
      <xdr:txBody>
        <a:bodyPr wrap="square" rtlCol="0">
          <a:noAutofit/>
        </a:bodyPr>
        <a:lstStyle>
          <a:defPPr>
            <a:defRPr lang="en-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latin typeface="Arial" panose="020B0604020202020204" pitchFamily="34" charset="0"/>
              <a:cs typeface="Arial" panose="020B0604020202020204" pitchFamily="34" charset="0"/>
            </a:rPr>
            <a:t>NTD_WT</a:t>
          </a:r>
        </a:p>
      </xdr:txBody>
    </xdr:sp>
    <xdr:clientData/>
  </xdr:twoCellAnchor>
  <xdr:twoCellAnchor>
    <xdr:from>
      <xdr:col>2</xdr:col>
      <xdr:colOff>5862</xdr:colOff>
      <xdr:row>24</xdr:row>
      <xdr:rowOff>176823</xdr:rowOff>
    </xdr:from>
    <xdr:to>
      <xdr:col>3</xdr:col>
      <xdr:colOff>563311</xdr:colOff>
      <xdr:row>26</xdr:row>
      <xdr:rowOff>74452</xdr:rowOff>
    </xdr:to>
    <xdr:sp macro="" textlink="">
      <xdr:nvSpPr>
        <xdr:cNvPr id="6" name="TextBox 13">
          <a:extLst>
            <a:ext uri="{FF2B5EF4-FFF2-40B4-BE49-F238E27FC236}">
              <a16:creationId xmlns:a16="http://schemas.microsoft.com/office/drawing/2014/main" id="{D55CEDAD-CBC0-495A-ADDE-0D86F2A5E198}"/>
            </a:ext>
          </a:extLst>
        </xdr:cNvPr>
        <xdr:cNvSpPr txBox="1"/>
      </xdr:nvSpPr>
      <xdr:spPr>
        <a:xfrm>
          <a:off x="1227016" y="5012592"/>
          <a:ext cx="1168026" cy="288398"/>
        </a:xfrm>
        <a:prstGeom prst="rect">
          <a:avLst/>
        </a:prstGeom>
        <a:noFill/>
      </xdr:spPr>
      <xdr:txBody>
        <a:bodyPr wrap="square" rtlCol="0">
          <a:noAutofit/>
        </a:bodyPr>
        <a:lstStyle>
          <a:defPPr>
            <a:defRPr lang="en-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latin typeface="Arial" panose="020B0604020202020204" pitchFamily="34" charset="0"/>
              <a:cs typeface="Arial" panose="020B0604020202020204" pitchFamily="34" charset="0"/>
            </a:rPr>
            <a:t>NTD_Q58I</a:t>
          </a:r>
        </a:p>
      </xdr:txBody>
    </xdr:sp>
    <xdr:clientData/>
  </xdr:twoCellAnchor>
  <xdr:twoCellAnchor>
    <xdr:from>
      <xdr:col>2</xdr:col>
      <xdr:colOff>48359</xdr:colOff>
      <xdr:row>37</xdr:row>
      <xdr:rowOff>194896</xdr:rowOff>
    </xdr:from>
    <xdr:to>
      <xdr:col>3</xdr:col>
      <xdr:colOff>605808</xdr:colOff>
      <xdr:row>39</xdr:row>
      <xdr:rowOff>92525</xdr:rowOff>
    </xdr:to>
    <xdr:sp macro="" textlink="">
      <xdr:nvSpPr>
        <xdr:cNvPr id="7" name="TextBox 13">
          <a:extLst>
            <a:ext uri="{FF2B5EF4-FFF2-40B4-BE49-F238E27FC236}">
              <a16:creationId xmlns:a16="http://schemas.microsoft.com/office/drawing/2014/main" id="{842E0B87-4491-4581-92B0-B5F25C105329}"/>
            </a:ext>
          </a:extLst>
        </xdr:cNvPr>
        <xdr:cNvSpPr txBox="1"/>
      </xdr:nvSpPr>
      <xdr:spPr>
        <a:xfrm>
          <a:off x="1269513" y="7570665"/>
          <a:ext cx="1168026" cy="288398"/>
        </a:xfrm>
        <a:prstGeom prst="rect">
          <a:avLst/>
        </a:prstGeom>
        <a:noFill/>
      </xdr:spPr>
      <xdr:txBody>
        <a:bodyPr wrap="square" rtlCol="0">
          <a:noAutofit/>
        </a:bodyPr>
        <a:lstStyle>
          <a:defPPr>
            <a:defRPr lang="en-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latin typeface="Arial" panose="020B0604020202020204" pitchFamily="34" charset="0"/>
              <a:cs typeface="Arial" panose="020B0604020202020204" pitchFamily="34" charset="0"/>
            </a:rPr>
            <a:t>NTD_S105I</a:t>
          </a:r>
        </a:p>
      </xdr:txBody>
    </xdr:sp>
    <xdr:clientData/>
  </xdr:twoCellAnchor>
  <xdr:twoCellAnchor>
    <xdr:from>
      <xdr:col>2</xdr:col>
      <xdr:colOff>213458</xdr:colOff>
      <xdr:row>6</xdr:row>
      <xdr:rowOff>54708</xdr:rowOff>
    </xdr:from>
    <xdr:to>
      <xdr:col>9</xdr:col>
      <xdr:colOff>537308</xdr:colOff>
      <xdr:row>7</xdr:row>
      <xdr:rowOff>158123</xdr:rowOff>
    </xdr:to>
    <xdr:sp macro="" textlink="">
      <xdr:nvSpPr>
        <xdr:cNvPr id="8" name="Textfeld 10">
          <a:extLst>
            <a:ext uri="{FF2B5EF4-FFF2-40B4-BE49-F238E27FC236}">
              <a16:creationId xmlns:a16="http://schemas.microsoft.com/office/drawing/2014/main" id="{4A81AC1D-0BE6-44E6-9F90-A4459287B3E2}"/>
            </a:ext>
          </a:extLst>
        </xdr:cNvPr>
        <xdr:cNvSpPr txBox="1"/>
      </xdr:nvSpPr>
      <xdr:spPr>
        <a:xfrm>
          <a:off x="1434612" y="1373554"/>
          <a:ext cx="4597888" cy="298800"/>
        </a:xfrm>
        <a:prstGeom prst="rect">
          <a:avLst/>
        </a:prstGeom>
        <a:noFill/>
        <a:ln>
          <a:solidFill>
            <a:schemeClr val="tx1"/>
          </a:solidFill>
        </a:ln>
      </xdr:spPr>
      <xdr:txBody>
        <a:bodyPr wrap="square" rtlCol="0">
          <a:spAutoFit/>
        </a:bodyPr>
        <a:lstStyle>
          <a:defPPr>
            <a:defRPr lang="en-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de-DE" sz="1400" b="1">
              <a:latin typeface="Arial" panose="020B0604020202020204" pitchFamily="34" charset="0"/>
              <a:cs typeface="Arial" panose="020B0604020202020204" pitchFamily="34" charset="0"/>
            </a:rPr>
            <a:t>0</a:t>
          </a:r>
          <a:r>
            <a:rPr lang="de-DE" sz="1400" b="1" baseline="0">
              <a:latin typeface="Arial" panose="020B0604020202020204" pitchFamily="34" charset="0"/>
              <a:cs typeface="Arial" panose="020B0604020202020204" pitchFamily="34" charset="0"/>
            </a:rPr>
            <a:t> </a:t>
          </a:r>
          <a:r>
            <a:rPr lang="de-DE" sz="1400" b="1">
              <a:latin typeface="Arial" panose="020B0604020202020204" pitchFamily="34" charset="0"/>
              <a:cs typeface="Arial" panose="020B0604020202020204" pitchFamily="34" charset="0"/>
            </a:rPr>
            <a:t>0.1</a:t>
          </a:r>
          <a:r>
            <a:rPr lang="de-DE" sz="1400" b="1" baseline="0">
              <a:latin typeface="Arial" panose="020B0604020202020204" pitchFamily="34" charset="0"/>
              <a:cs typeface="Arial" panose="020B0604020202020204" pitchFamily="34" charset="0"/>
            </a:rPr>
            <a:t> </a:t>
          </a:r>
          <a:r>
            <a:rPr lang="de-DE" sz="1400" b="1">
              <a:latin typeface="Arial" panose="020B0604020202020204" pitchFamily="34" charset="0"/>
              <a:cs typeface="Arial" panose="020B0604020202020204" pitchFamily="34" charset="0"/>
            </a:rPr>
            <a:t>0.2</a:t>
          </a:r>
          <a:r>
            <a:rPr lang="de-DE" sz="1400" b="1" baseline="0">
              <a:latin typeface="Arial" panose="020B0604020202020204" pitchFamily="34" charset="0"/>
              <a:cs typeface="Arial" panose="020B0604020202020204" pitchFamily="34" charset="0"/>
            </a:rPr>
            <a:t> </a:t>
          </a:r>
          <a:r>
            <a:rPr lang="de-DE" sz="1400" b="1">
              <a:latin typeface="Arial" panose="020B0604020202020204" pitchFamily="34" charset="0"/>
              <a:cs typeface="Arial" panose="020B0604020202020204" pitchFamily="34" charset="0"/>
            </a:rPr>
            <a:t>0.3</a:t>
          </a:r>
          <a:r>
            <a:rPr lang="de-DE" sz="1400" b="1" baseline="0">
              <a:latin typeface="Arial" panose="020B0604020202020204" pitchFamily="34" charset="0"/>
              <a:cs typeface="Arial" panose="020B0604020202020204" pitchFamily="34" charset="0"/>
            </a:rPr>
            <a:t> </a:t>
          </a:r>
          <a:r>
            <a:rPr lang="de-DE" sz="1400" b="1">
              <a:latin typeface="Arial" panose="020B0604020202020204" pitchFamily="34" charset="0"/>
              <a:cs typeface="Arial" panose="020B0604020202020204" pitchFamily="34" charset="0"/>
            </a:rPr>
            <a:t>0.6</a:t>
          </a:r>
          <a:r>
            <a:rPr lang="de-DE" sz="1400" b="1" baseline="0">
              <a:latin typeface="Arial" panose="020B0604020202020204" pitchFamily="34" charset="0"/>
              <a:cs typeface="Arial" panose="020B0604020202020204" pitchFamily="34" charset="0"/>
            </a:rPr>
            <a:t> 1.3 2.5 5 10 20 40 80 160 320 640 µM</a:t>
          </a:r>
          <a:endParaRPr lang="de-DE" sz="1400" b="1">
            <a:latin typeface="Arial" panose="020B0604020202020204" pitchFamily="34" charset="0"/>
            <a:cs typeface="Arial" panose="020B0604020202020204" pitchFamily="34" charset="0"/>
          </a:endParaRPr>
        </a:p>
      </xdr:txBody>
    </xdr:sp>
    <xdr:clientData/>
  </xdr:twoCellAnchor>
  <xdr:twoCellAnchor editAs="oneCell">
    <xdr:from>
      <xdr:col>4</xdr:col>
      <xdr:colOff>122464</xdr:colOff>
      <xdr:row>7</xdr:row>
      <xdr:rowOff>176893</xdr:rowOff>
    </xdr:from>
    <xdr:to>
      <xdr:col>8</xdr:col>
      <xdr:colOff>274258</xdr:colOff>
      <xdr:row>41</xdr:row>
      <xdr:rowOff>179893</xdr:rowOff>
    </xdr:to>
    <xdr:pic>
      <xdr:nvPicPr>
        <xdr:cNvPr id="9" name="Picture 8">
          <a:extLst>
            <a:ext uri="{FF2B5EF4-FFF2-40B4-BE49-F238E27FC236}">
              <a16:creationId xmlns:a16="http://schemas.microsoft.com/office/drawing/2014/main" id="{EFDB14C6-8EDC-CDD2-E360-84AE2EF8DEA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71750" y="1660072"/>
          <a:ext cx="2601079" cy="648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C67E5-4A37-4E9F-AF55-9DED26D2C0DA}">
  <dimension ref="A1:W13"/>
  <sheetViews>
    <sheetView zoomScaleNormal="100" workbookViewId="0">
      <selection activeCell="D12" sqref="D12"/>
    </sheetView>
  </sheetViews>
  <sheetFormatPr defaultRowHeight="15" x14ac:dyDescent="0.25"/>
  <cols>
    <col min="1" max="1" width="14.5703125" customWidth="1"/>
    <col min="2" max="2" width="13.28515625" bestFit="1" customWidth="1"/>
    <col min="3" max="3" width="7.28515625" bestFit="1" customWidth="1"/>
    <col min="4" max="21" width="5.140625" bestFit="1" customWidth="1"/>
    <col min="22" max="22" width="9" bestFit="1" customWidth="1"/>
    <col min="23" max="23" width="5.140625" bestFit="1" customWidth="1"/>
  </cols>
  <sheetData>
    <row r="1" spans="1:23" ht="30.75" customHeight="1" thickBot="1" x14ac:dyDescent="0.3">
      <c r="A1" s="29" t="s">
        <v>122</v>
      </c>
      <c r="B1" s="30"/>
      <c r="C1" s="30"/>
      <c r="D1" s="30"/>
      <c r="E1" s="30"/>
      <c r="F1" s="30"/>
      <c r="G1" s="30"/>
      <c r="H1" s="30"/>
      <c r="I1" s="30"/>
      <c r="J1" s="30"/>
      <c r="K1" s="30"/>
      <c r="L1" s="30"/>
      <c r="M1" s="30"/>
      <c r="N1" s="30"/>
      <c r="O1" s="30"/>
      <c r="P1" s="30"/>
      <c r="Q1" s="30"/>
      <c r="R1" s="30"/>
      <c r="S1" s="30"/>
      <c r="T1" s="30"/>
      <c r="U1" s="30"/>
      <c r="V1" s="30"/>
      <c r="W1" s="31"/>
    </row>
    <row r="2" spans="1:23" x14ac:dyDescent="0.25">
      <c r="A2" s="8"/>
      <c r="B2" s="8"/>
      <c r="C2" s="8"/>
      <c r="D2" s="8"/>
      <c r="E2" s="8"/>
      <c r="F2" s="8"/>
      <c r="G2" s="8"/>
      <c r="H2" s="8"/>
      <c r="I2" s="8"/>
      <c r="J2" s="8"/>
      <c r="K2" s="8"/>
      <c r="L2" s="8"/>
      <c r="M2" s="8"/>
      <c r="N2" s="8"/>
      <c r="O2" s="8"/>
      <c r="P2" s="8"/>
      <c r="Q2" s="8"/>
      <c r="R2" s="8"/>
      <c r="S2" s="8"/>
      <c r="T2" s="8"/>
      <c r="U2" s="8"/>
      <c r="V2" s="8"/>
      <c r="W2" s="8"/>
    </row>
    <row r="3" spans="1:23" x14ac:dyDescent="0.25">
      <c r="A3" s="11"/>
      <c r="B3" s="11" t="s">
        <v>70</v>
      </c>
      <c r="C3" s="11" t="s">
        <v>104</v>
      </c>
      <c r="D3" s="11" t="s">
        <v>64</v>
      </c>
      <c r="E3" s="11" t="s">
        <v>65</v>
      </c>
      <c r="F3" s="11" t="s">
        <v>71</v>
      </c>
      <c r="G3" s="11" t="s">
        <v>72</v>
      </c>
      <c r="H3" s="11" t="s">
        <v>92</v>
      </c>
      <c r="I3" s="11" t="s">
        <v>93</v>
      </c>
      <c r="J3" s="11" t="s">
        <v>27</v>
      </c>
      <c r="K3" s="11" t="s">
        <v>73</v>
      </c>
      <c r="L3" s="11" t="s">
        <v>94</v>
      </c>
      <c r="M3" s="11" t="s">
        <v>95</v>
      </c>
      <c r="N3" s="11" t="s">
        <v>96</v>
      </c>
      <c r="O3" s="11" t="s">
        <v>97</v>
      </c>
      <c r="P3" s="11" t="s">
        <v>98</v>
      </c>
      <c r="Q3" s="11" t="s">
        <v>99</v>
      </c>
      <c r="R3" s="11" t="s">
        <v>100</v>
      </c>
      <c r="S3" s="11" t="s">
        <v>101</v>
      </c>
      <c r="T3" s="11" t="s">
        <v>102</v>
      </c>
      <c r="U3" s="11" t="s">
        <v>103</v>
      </c>
      <c r="V3" s="11" t="s">
        <v>84</v>
      </c>
      <c r="W3" s="11" t="s">
        <v>91</v>
      </c>
    </row>
    <row r="4" spans="1:23" x14ac:dyDescent="0.25">
      <c r="A4" s="10" t="s">
        <v>66</v>
      </c>
      <c r="B4" s="11" t="s">
        <v>71</v>
      </c>
      <c r="C4" s="15">
        <v>4</v>
      </c>
      <c r="D4" s="12">
        <v>0.6</v>
      </c>
      <c r="E4" s="12">
        <v>0.73899999999999999</v>
      </c>
      <c r="F4" s="12">
        <v>0</v>
      </c>
      <c r="G4" s="12">
        <v>0.98599999999999999</v>
      </c>
      <c r="H4" s="12"/>
      <c r="I4" s="12"/>
      <c r="J4" s="12"/>
      <c r="K4" s="12"/>
      <c r="L4" s="12"/>
      <c r="M4" s="12"/>
      <c r="N4" s="12"/>
      <c r="O4" s="12"/>
      <c r="P4" s="12"/>
      <c r="Q4" s="12"/>
      <c r="R4" s="12"/>
      <c r="S4" s="12"/>
      <c r="T4" s="12"/>
      <c r="U4" s="12"/>
      <c r="V4" s="12">
        <f t="shared" ref="V4:V9" si="0">AVERAGE(D4:G4)</f>
        <v>0.58125000000000004</v>
      </c>
      <c r="W4" s="12">
        <f>_xlfn.STDEV.P(D4:G4)</f>
        <v>0.36294309126914093</v>
      </c>
    </row>
    <row r="5" spans="1:23" x14ac:dyDescent="0.25">
      <c r="A5" s="10" t="s">
        <v>1</v>
      </c>
      <c r="B5" s="11" t="s">
        <v>72</v>
      </c>
      <c r="C5" s="15">
        <v>4</v>
      </c>
      <c r="D5" s="12">
        <v>0.42799999999999999</v>
      </c>
      <c r="E5" s="12">
        <v>0.45300000000000001</v>
      </c>
      <c r="F5" s="12">
        <v>1.024</v>
      </c>
      <c r="G5" s="12">
        <v>0</v>
      </c>
      <c r="H5" s="12"/>
      <c r="I5" s="12"/>
      <c r="J5" s="12"/>
      <c r="K5" s="12"/>
      <c r="L5" s="12"/>
      <c r="M5" s="12"/>
      <c r="N5" s="12"/>
      <c r="O5" s="12"/>
      <c r="P5" s="12"/>
      <c r="Q5" s="12"/>
      <c r="R5" s="12"/>
      <c r="S5" s="12"/>
      <c r="T5" s="12"/>
      <c r="U5" s="12"/>
      <c r="V5" s="12">
        <f t="shared" si="0"/>
        <v>0.47625000000000001</v>
      </c>
      <c r="W5" s="12">
        <f t="shared" ref="W5:W11" si="1">_xlfn.STDEV.P(D5:G5)</f>
        <v>0.36390683903988391</v>
      </c>
    </row>
    <row r="6" spans="1:23" x14ac:dyDescent="0.25">
      <c r="A6" s="10" t="s">
        <v>2</v>
      </c>
      <c r="B6" s="11" t="s">
        <v>64</v>
      </c>
      <c r="C6" s="15">
        <v>4</v>
      </c>
      <c r="D6" s="12">
        <v>0.79900000000000004</v>
      </c>
      <c r="E6" s="12">
        <v>1.109</v>
      </c>
      <c r="F6" s="12">
        <v>0</v>
      </c>
      <c r="G6" s="12">
        <v>0.76</v>
      </c>
      <c r="H6" s="12"/>
      <c r="I6" s="12"/>
      <c r="J6" s="12"/>
      <c r="K6" s="12"/>
      <c r="L6" s="12"/>
      <c r="M6" s="12"/>
      <c r="N6" s="12"/>
      <c r="O6" s="12"/>
      <c r="P6" s="12"/>
      <c r="Q6" s="12"/>
      <c r="R6" s="12"/>
      <c r="S6" s="12"/>
      <c r="T6" s="12"/>
      <c r="U6" s="12"/>
      <c r="V6" s="12">
        <f t="shared" si="0"/>
        <v>0.66700000000000004</v>
      </c>
      <c r="W6" s="12">
        <f t="shared" si="1"/>
        <v>0.40814396969696859</v>
      </c>
    </row>
    <row r="7" spans="1:23" x14ac:dyDescent="0.25">
      <c r="A7" s="10" t="s">
        <v>3</v>
      </c>
      <c r="B7" s="11" t="s">
        <v>64</v>
      </c>
      <c r="C7" s="15">
        <v>1</v>
      </c>
      <c r="D7" s="12">
        <v>0</v>
      </c>
      <c r="E7" s="12"/>
      <c r="F7" s="12"/>
      <c r="G7" s="12"/>
      <c r="H7" s="12"/>
      <c r="I7" s="12"/>
      <c r="J7" s="12"/>
      <c r="K7" s="12"/>
      <c r="L7" s="12"/>
      <c r="M7" s="12"/>
      <c r="N7" s="12"/>
      <c r="O7" s="12"/>
      <c r="P7" s="12"/>
      <c r="Q7" s="12"/>
      <c r="R7" s="12"/>
      <c r="S7" s="12"/>
      <c r="T7" s="12"/>
      <c r="U7" s="12"/>
      <c r="V7" s="12"/>
      <c r="W7" s="12"/>
    </row>
    <row r="8" spans="1:23" x14ac:dyDescent="0.25">
      <c r="A8" s="10" t="s">
        <v>4</v>
      </c>
      <c r="B8" s="11" t="s">
        <v>65</v>
      </c>
      <c r="C8" s="15">
        <v>4</v>
      </c>
      <c r="D8" s="12">
        <v>0.53600000000000003</v>
      </c>
      <c r="E8" s="12">
        <v>0</v>
      </c>
      <c r="F8" s="12">
        <v>0.47799999999999998</v>
      </c>
      <c r="G8" s="12">
        <v>0.58299999999999996</v>
      </c>
      <c r="H8" s="12"/>
      <c r="I8" s="12"/>
      <c r="J8" s="12"/>
      <c r="K8" s="12"/>
      <c r="L8" s="12"/>
      <c r="M8" s="12"/>
      <c r="N8" s="12"/>
      <c r="O8" s="12"/>
      <c r="P8" s="12"/>
      <c r="Q8" s="12"/>
      <c r="R8" s="12"/>
      <c r="S8" s="12"/>
      <c r="T8" s="12"/>
      <c r="U8" s="12"/>
      <c r="V8" s="12">
        <f t="shared" si="0"/>
        <v>0.39924999999999999</v>
      </c>
      <c r="W8" s="12">
        <f t="shared" si="1"/>
        <v>0.23348808856127976</v>
      </c>
    </row>
    <row r="9" spans="1:23" x14ac:dyDescent="0.25">
      <c r="A9" s="10" t="s">
        <v>5</v>
      </c>
      <c r="B9" s="11" t="s">
        <v>64</v>
      </c>
      <c r="C9" s="15">
        <v>4</v>
      </c>
      <c r="D9" s="12">
        <v>0</v>
      </c>
      <c r="E9" s="12">
        <v>0.185</v>
      </c>
      <c r="F9" s="12">
        <v>1.2809999999999999</v>
      </c>
      <c r="G9" s="12">
        <v>1.042</v>
      </c>
      <c r="H9" s="12"/>
      <c r="I9" s="12"/>
      <c r="J9" s="12"/>
      <c r="K9" s="12"/>
      <c r="L9" s="12"/>
      <c r="M9" s="12"/>
      <c r="N9" s="12"/>
      <c r="O9" s="12"/>
      <c r="P9" s="12"/>
      <c r="Q9" s="12"/>
      <c r="R9" s="12"/>
      <c r="S9" s="12"/>
      <c r="T9" s="12"/>
      <c r="U9" s="12"/>
      <c r="V9" s="12">
        <f t="shared" si="0"/>
        <v>0.627</v>
      </c>
      <c r="W9" s="12">
        <f t="shared" si="1"/>
        <v>0.54507660012148751</v>
      </c>
    </row>
    <row r="10" spans="1:23" x14ac:dyDescent="0.25">
      <c r="A10" s="10" t="s">
        <v>6</v>
      </c>
      <c r="B10" s="11" t="s">
        <v>73</v>
      </c>
      <c r="C10" s="15">
        <v>16</v>
      </c>
      <c r="D10" s="12">
        <v>1.0840000000000001</v>
      </c>
      <c r="E10" s="12">
        <v>0.68200000000000005</v>
      </c>
      <c r="F10" s="12">
        <v>1.298</v>
      </c>
      <c r="G10" s="12">
        <v>1.3049999999999999</v>
      </c>
      <c r="H10" s="12">
        <v>0.68799999999999994</v>
      </c>
      <c r="I10" s="12">
        <v>0.45200000000000001</v>
      </c>
      <c r="J10" s="12">
        <v>0.63500000000000001</v>
      </c>
      <c r="K10" s="12">
        <v>0</v>
      </c>
      <c r="L10" s="12">
        <v>0.78900000000000003</v>
      </c>
      <c r="M10" s="12">
        <v>0.628</v>
      </c>
      <c r="N10" s="12">
        <v>0.64400000000000002</v>
      </c>
      <c r="O10" s="12">
        <v>0.85299999999999998</v>
      </c>
      <c r="P10" s="12">
        <v>0.312</v>
      </c>
      <c r="Q10" s="12">
        <v>0.53800000000000003</v>
      </c>
      <c r="R10" s="12">
        <v>0.626</v>
      </c>
      <c r="S10" s="12">
        <v>1.1299999999999999</v>
      </c>
      <c r="T10" s="12">
        <v>1.256</v>
      </c>
      <c r="U10" s="12">
        <v>1.0369999999999999</v>
      </c>
      <c r="V10" s="12">
        <f>AVERAGE(D10:U10)</f>
        <v>0.77538888888888868</v>
      </c>
      <c r="W10" s="12">
        <f t="shared" si="1"/>
        <v>0.25296677153333841</v>
      </c>
    </row>
    <row r="11" spans="1:23" x14ac:dyDescent="0.25">
      <c r="A11" s="10" t="s">
        <v>69</v>
      </c>
      <c r="B11" s="11" t="s">
        <v>64</v>
      </c>
      <c r="C11" s="15">
        <v>2</v>
      </c>
      <c r="D11" s="12">
        <v>0</v>
      </c>
      <c r="E11" s="12">
        <v>0.66</v>
      </c>
      <c r="F11" s="12"/>
      <c r="G11" s="12"/>
      <c r="H11" s="12"/>
      <c r="I11" s="12"/>
      <c r="J11" s="12"/>
      <c r="K11" s="12"/>
      <c r="L11" s="12"/>
      <c r="M11" s="12"/>
      <c r="N11" s="12"/>
      <c r="O11" s="12"/>
      <c r="P11" s="12"/>
      <c r="Q11" s="12"/>
      <c r="R11" s="12"/>
      <c r="S11" s="12"/>
      <c r="T11" s="12"/>
      <c r="U11" s="12"/>
      <c r="V11" s="12">
        <f>AVERAGE(D11:G11)</f>
        <v>0.33</v>
      </c>
      <c r="W11" s="12">
        <f t="shared" si="1"/>
        <v>0.33</v>
      </c>
    </row>
    <row r="12" spans="1:23" x14ac:dyDescent="0.25">
      <c r="A12" s="10" t="s">
        <v>8</v>
      </c>
      <c r="B12" s="11" t="s">
        <v>64</v>
      </c>
      <c r="C12" s="15">
        <v>1</v>
      </c>
      <c r="D12" s="12">
        <v>0</v>
      </c>
      <c r="E12" s="12"/>
      <c r="F12" s="12"/>
      <c r="G12" s="12"/>
      <c r="H12" s="12"/>
      <c r="I12" s="12"/>
      <c r="J12" s="12"/>
      <c r="K12" s="12"/>
      <c r="L12" s="12"/>
      <c r="M12" s="12"/>
      <c r="N12" s="12"/>
      <c r="O12" s="12"/>
      <c r="P12" s="12"/>
      <c r="Q12" s="12"/>
      <c r="R12" s="12"/>
      <c r="S12" s="12"/>
      <c r="T12" s="12"/>
      <c r="U12" s="12"/>
      <c r="V12" s="12"/>
      <c r="W12" s="12"/>
    </row>
    <row r="13" spans="1:23" x14ac:dyDescent="0.25">
      <c r="A13" s="10" t="s">
        <v>9</v>
      </c>
      <c r="B13" s="11" t="s">
        <v>71</v>
      </c>
      <c r="C13" s="15">
        <v>4</v>
      </c>
      <c r="D13" s="12">
        <v>0.76200000000000001</v>
      </c>
      <c r="E13" s="12">
        <v>0.76600000000000001</v>
      </c>
      <c r="F13" s="12">
        <v>0</v>
      </c>
      <c r="G13" s="12">
        <v>1.379</v>
      </c>
      <c r="H13" s="12"/>
      <c r="I13" s="12"/>
      <c r="J13" s="12"/>
      <c r="K13" s="12"/>
      <c r="L13" s="12"/>
      <c r="M13" s="12"/>
      <c r="N13" s="12"/>
      <c r="O13" s="12"/>
      <c r="P13" s="12"/>
      <c r="Q13" s="12"/>
      <c r="R13" s="12"/>
      <c r="S13" s="12"/>
      <c r="T13" s="12"/>
      <c r="U13" s="12"/>
      <c r="V13" s="12">
        <f>AVERAGE(D13:G13)</f>
        <v>0.72675000000000001</v>
      </c>
      <c r="W13" s="12">
        <f>_xlfn.STDEV.P(D13:G13)</f>
        <v>0.48897309486310192</v>
      </c>
    </row>
  </sheetData>
  <mergeCells count="1">
    <mergeCell ref="A1:W1"/>
  </mergeCells>
  <pageMargins left="0.7" right="0.7" top="0.75" bottom="0.75" header="0.3" footer="0.3"/>
  <ignoredErrors>
    <ignoredError sqref="W4:W6 V4:V9 V11:V13 W8:W11" formulaRange="1"/>
    <ignoredError sqref="V10" formula="1"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6651A-A540-49EB-BD00-A95013445A52}">
  <dimension ref="A1:AP2"/>
  <sheetViews>
    <sheetView zoomScale="39" zoomScaleNormal="39" zoomScaleSheetLayoutView="44" workbookViewId="0">
      <selection activeCell="X38" sqref="X38"/>
    </sheetView>
  </sheetViews>
  <sheetFormatPr defaultRowHeight="15" x14ac:dyDescent="0.25"/>
  <sheetData>
    <row r="1" spans="1:42" ht="36" customHeight="1" x14ac:dyDescent="0.25">
      <c r="A1" s="32" t="s">
        <v>127</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row>
    <row r="2" spans="1:42" ht="15" customHeight="1" x14ac:dyDescent="0.25">
      <c r="A2" s="32"/>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row>
  </sheetData>
  <mergeCells count="1">
    <mergeCell ref="A1:AP2"/>
  </mergeCells>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1B365-CCA1-4894-A674-E3FC35BB4271}">
  <dimension ref="A1:Z9"/>
  <sheetViews>
    <sheetView zoomScale="80" zoomScaleNormal="80" workbookViewId="0">
      <selection sqref="A1:Z1"/>
    </sheetView>
  </sheetViews>
  <sheetFormatPr defaultRowHeight="15" x14ac:dyDescent="0.25"/>
  <cols>
    <col min="24" max="24" width="17.7109375" customWidth="1"/>
  </cols>
  <sheetData>
    <row r="1" spans="1:26" ht="64.5" customHeight="1" thickBot="1" x14ac:dyDescent="0.4">
      <c r="A1" s="34" t="s">
        <v>128</v>
      </c>
      <c r="B1" s="35"/>
      <c r="C1" s="35"/>
      <c r="D1" s="35"/>
      <c r="E1" s="35"/>
      <c r="F1" s="35"/>
      <c r="G1" s="35"/>
      <c r="H1" s="35"/>
      <c r="I1" s="35"/>
      <c r="J1" s="35"/>
      <c r="K1" s="35"/>
      <c r="L1" s="35"/>
      <c r="M1" s="35"/>
      <c r="N1" s="35"/>
      <c r="O1" s="35"/>
      <c r="P1" s="35"/>
      <c r="Q1" s="35"/>
      <c r="R1" s="35"/>
      <c r="S1" s="35"/>
      <c r="T1" s="35"/>
      <c r="U1" s="35"/>
      <c r="V1" s="35"/>
      <c r="W1" s="35"/>
      <c r="X1" s="35"/>
      <c r="Y1" s="35"/>
      <c r="Z1" s="36"/>
    </row>
    <row r="3" spans="1:26" x14ac:dyDescent="0.25">
      <c r="P3" s="37" t="s">
        <v>106</v>
      </c>
      <c r="Q3" s="38" t="s">
        <v>74</v>
      </c>
      <c r="R3" s="38"/>
      <c r="S3" s="38" t="s">
        <v>107</v>
      </c>
      <c r="T3" s="38"/>
      <c r="U3" s="38" t="s">
        <v>76</v>
      </c>
      <c r="V3" s="38"/>
      <c r="W3" s="20" t="s">
        <v>108</v>
      </c>
      <c r="X3" s="20" t="s">
        <v>109</v>
      </c>
    </row>
    <row r="4" spans="1:26" ht="18" x14ac:dyDescent="0.35">
      <c r="P4" s="37"/>
      <c r="Q4" s="21" t="s">
        <v>78</v>
      </c>
      <c r="R4" s="21" t="s">
        <v>79</v>
      </c>
      <c r="S4" s="21" t="s">
        <v>80</v>
      </c>
      <c r="T4" s="21" t="s">
        <v>81</v>
      </c>
      <c r="U4" s="21" t="s">
        <v>82</v>
      </c>
      <c r="V4" s="21" t="s">
        <v>83</v>
      </c>
      <c r="W4" s="20" t="s">
        <v>111</v>
      </c>
      <c r="X4" s="20" t="s">
        <v>110</v>
      </c>
    </row>
    <row r="5" spans="1:26" x14ac:dyDescent="0.25">
      <c r="P5" s="23" t="s">
        <v>37</v>
      </c>
      <c r="Q5" s="24">
        <v>0.30399999999999999</v>
      </c>
      <c r="R5" s="24">
        <v>0.32800000000000001</v>
      </c>
      <c r="S5" s="24">
        <v>0.28100000000000003</v>
      </c>
      <c r="T5" s="24">
        <v>0.41699999999999998</v>
      </c>
      <c r="U5" s="24">
        <v>0.35199999999999998</v>
      </c>
      <c r="V5" s="24">
        <v>0.32300000000000001</v>
      </c>
      <c r="W5" s="25">
        <f>AVERAGE(Q5:V5)</f>
        <v>0.33416666666666667</v>
      </c>
      <c r="X5" s="25">
        <f>STDEV(Q5:V5)</f>
        <v>4.7071930772666144E-2</v>
      </c>
    </row>
    <row r="6" spans="1:26" x14ac:dyDescent="0.25">
      <c r="P6" s="23" t="s">
        <v>41</v>
      </c>
      <c r="Q6" s="24">
        <v>0.11600000000000001</v>
      </c>
      <c r="R6" s="24">
        <v>0.12</v>
      </c>
      <c r="S6" s="24">
        <v>8.8999999999999996E-2</v>
      </c>
      <c r="T6" s="24">
        <v>0.127</v>
      </c>
      <c r="U6" s="24">
        <v>0.13300000000000001</v>
      </c>
      <c r="V6" s="24">
        <v>0.13200000000000001</v>
      </c>
      <c r="W6" s="25">
        <f t="shared" ref="W6:W9" si="0">AVERAGE(Q6:V6)</f>
        <v>0.1195</v>
      </c>
      <c r="X6" s="25">
        <f t="shared" ref="X6:X9" si="1">STDEV(Q6:V6)</f>
        <v>1.6355427233796158E-2</v>
      </c>
    </row>
    <row r="7" spans="1:26" x14ac:dyDescent="0.25">
      <c r="P7" s="23" t="s">
        <v>85</v>
      </c>
      <c r="Q7" s="24">
        <v>0.312</v>
      </c>
      <c r="R7" s="24">
        <v>0.25600000000000001</v>
      </c>
      <c r="S7" s="24">
        <v>0.44900000000000001</v>
      </c>
      <c r="T7" s="24">
        <v>0.42399999999999999</v>
      </c>
      <c r="U7" s="24">
        <v>0.48</v>
      </c>
      <c r="V7" s="24">
        <v>0.40799999999999997</v>
      </c>
      <c r="W7" s="25">
        <f t="shared" si="0"/>
        <v>0.38816666666666672</v>
      </c>
      <c r="X7" s="25">
        <f t="shared" si="1"/>
        <v>8.6117168245748776E-2</v>
      </c>
    </row>
    <row r="8" spans="1:26" x14ac:dyDescent="0.25">
      <c r="P8" s="23" t="s">
        <v>42</v>
      </c>
      <c r="Q8" s="24">
        <v>8.5000000000000006E-2</v>
      </c>
      <c r="R8" s="24">
        <v>8.4000000000000005E-2</v>
      </c>
      <c r="S8" s="24">
        <v>8.7999999999999995E-2</v>
      </c>
      <c r="T8" s="24">
        <v>0.13200000000000001</v>
      </c>
      <c r="U8" s="24">
        <v>0.14099999999999999</v>
      </c>
      <c r="V8" s="24">
        <v>0.14000000000000001</v>
      </c>
      <c r="W8" s="25">
        <f t="shared" si="0"/>
        <v>0.11166666666666668</v>
      </c>
      <c r="X8" s="25">
        <f t="shared" si="1"/>
        <v>2.8682166352398543E-2</v>
      </c>
    </row>
    <row r="9" spans="1:26" x14ac:dyDescent="0.25">
      <c r="P9" s="23" t="s">
        <v>40</v>
      </c>
      <c r="Q9" s="24">
        <v>18.989999999999998</v>
      </c>
      <c r="R9" s="24">
        <v>14.82</v>
      </c>
      <c r="S9" s="24">
        <v>17.86</v>
      </c>
      <c r="T9" s="24">
        <v>18.68</v>
      </c>
      <c r="U9" s="24">
        <v>16.09</v>
      </c>
      <c r="V9" s="24">
        <v>16.34</v>
      </c>
      <c r="W9" s="25">
        <f t="shared" si="0"/>
        <v>17.13</v>
      </c>
      <c r="X9" s="25">
        <f t="shared" si="1"/>
        <v>1.639316930919704</v>
      </c>
    </row>
  </sheetData>
  <mergeCells count="5">
    <mergeCell ref="A1:Z1"/>
    <mergeCell ref="P3:P4"/>
    <mergeCell ref="Q3:R3"/>
    <mergeCell ref="S3:T3"/>
    <mergeCell ref="U3:V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9683D-9D3A-41A8-AAE4-9B6BF9413A82}">
  <dimension ref="A1:Z8"/>
  <sheetViews>
    <sheetView zoomScale="80" zoomScaleNormal="80" workbookViewId="0">
      <selection activeCell="R18" sqref="R18"/>
    </sheetView>
  </sheetViews>
  <sheetFormatPr defaultRowHeight="15" x14ac:dyDescent="0.25"/>
  <cols>
    <col min="23" max="23" width="18.140625" customWidth="1"/>
  </cols>
  <sheetData>
    <row r="1" spans="1:26" ht="48.75" customHeight="1" thickBot="1" x14ac:dyDescent="0.4">
      <c r="A1" s="34" t="s">
        <v>129</v>
      </c>
      <c r="B1" s="35"/>
      <c r="C1" s="35"/>
      <c r="D1" s="35"/>
      <c r="E1" s="35"/>
      <c r="F1" s="35"/>
      <c r="G1" s="35"/>
      <c r="H1" s="35"/>
      <c r="I1" s="35"/>
      <c r="J1" s="35"/>
      <c r="K1" s="35"/>
      <c r="L1" s="35"/>
      <c r="M1" s="35"/>
      <c r="N1" s="35"/>
      <c r="O1" s="35"/>
      <c r="P1" s="35"/>
      <c r="Q1" s="35"/>
      <c r="R1" s="35"/>
      <c r="S1" s="35"/>
      <c r="T1" s="35"/>
      <c r="U1" s="35"/>
      <c r="V1" s="35"/>
      <c r="W1" s="35"/>
      <c r="X1" s="35"/>
      <c r="Y1" s="35"/>
      <c r="Z1" s="36"/>
    </row>
    <row r="4" spans="1:26" x14ac:dyDescent="0.25">
      <c r="O4" s="37" t="s">
        <v>106</v>
      </c>
      <c r="P4" s="38" t="s">
        <v>74</v>
      </c>
      <c r="Q4" s="38"/>
      <c r="R4" s="38" t="s">
        <v>107</v>
      </c>
      <c r="S4" s="38"/>
      <c r="T4" s="38" t="s">
        <v>76</v>
      </c>
      <c r="U4" s="38"/>
      <c r="V4" s="20" t="s">
        <v>108</v>
      </c>
      <c r="W4" s="20" t="s">
        <v>109</v>
      </c>
    </row>
    <row r="5" spans="1:26" ht="18" x14ac:dyDescent="0.35">
      <c r="O5" s="37"/>
      <c r="P5" s="21" t="s">
        <v>78</v>
      </c>
      <c r="Q5" s="21" t="s">
        <v>79</v>
      </c>
      <c r="R5" s="21" t="s">
        <v>80</v>
      </c>
      <c r="S5" s="21" t="s">
        <v>81</v>
      </c>
      <c r="T5" s="21" t="s">
        <v>82</v>
      </c>
      <c r="U5" s="21" t="s">
        <v>83</v>
      </c>
      <c r="V5" s="20" t="s">
        <v>111</v>
      </c>
      <c r="W5" s="20" t="s">
        <v>110</v>
      </c>
    </row>
    <row r="6" spans="1:26" x14ac:dyDescent="0.25">
      <c r="O6" s="23" t="s">
        <v>37</v>
      </c>
      <c r="P6" s="24">
        <v>0.30399999999999999</v>
      </c>
      <c r="Q6" s="24">
        <v>0.32800000000000001</v>
      </c>
      <c r="R6" s="24">
        <v>0.28100000000000003</v>
      </c>
      <c r="S6" s="24">
        <v>0.41699999999999998</v>
      </c>
      <c r="T6" s="24">
        <v>0.35199999999999998</v>
      </c>
      <c r="U6" s="24">
        <v>0.32300000000000001</v>
      </c>
      <c r="V6" s="25">
        <f>AVERAGE(P6:U6)</f>
        <v>0.33416666666666667</v>
      </c>
      <c r="W6" s="25">
        <f>STDEV(P6:U6)</f>
        <v>4.7071930772666144E-2</v>
      </c>
    </row>
    <row r="7" spans="1:26" x14ac:dyDescent="0.25">
      <c r="O7" s="23" t="s">
        <v>40</v>
      </c>
      <c r="P7" s="24">
        <v>18.989999999999998</v>
      </c>
      <c r="Q7" s="24">
        <v>14.82</v>
      </c>
      <c r="R7" s="24">
        <v>17.86</v>
      </c>
      <c r="S7" s="24">
        <v>18.68</v>
      </c>
      <c r="T7" s="24">
        <v>16.09</v>
      </c>
      <c r="U7" s="24">
        <v>16.34</v>
      </c>
      <c r="V7" s="25">
        <f t="shared" ref="V7:V8" si="0">AVERAGE(P7:U7)</f>
        <v>17.13</v>
      </c>
      <c r="W7" s="25">
        <f t="shared" ref="W7:W8" si="1">STDEV(P7:U7)</f>
        <v>1.639316930919704</v>
      </c>
    </row>
    <row r="8" spans="1:26" x14ac:dyDescent="0.25">
      <c r="O8" s="23" t="s">
        <v>43</v>
      </c>
      <c r="P8" s="24">
        <v>8.57</v>
      </c>
      <c r="Q8" s="24">
        <v>7.93</v>
      </c>
      <c r="R8" s="24">
        <v>8.09</v>
      </c>
      <c r="S8" s="24">
        <v>7.09</v>
      </c>
      <c r="T8" s="24">
        <v>6.82</v>
      </c>
      <c r="U8" s="24">
        <v>10.56</v>
      </c>
      <c r="V8" s="25">
        <f t="shared" si="0"/>
        <v>8.1766666666666676</v>
      </c>
      <c r="W8" s="25">
        <f t="shared" si="1"/>
        <v>1.3360189619412843</v>
      </c>
    </row>
  </sheetData>
  <mergeCells count="5">
    <mergeCell ref="A1:Z1"/>
    <mergeCell ref="O4:O5"/>
    <mergeCell ref="P4:Q4"/>
    <mergeCell ref="R4:S4"/>
    <mergeCell ref="T4:U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683CA-96A2-4C26-860E-4D17CA1CB3DB}">
  <dimension ref="A1:X12"/>
  <sheetViews>
    <sheetView zoomScale="77" zoomScaleNormal="77" workbookViewId="0">
      <selection sqref="A1:V1"/>
    </sheetView>
  </sheetViews>
  <sheetFormatPr defaultRowHeight="15" x14ac:dyDescent="0.25"/>
  <cols>
    <col min="24" max="24" width="18.42578125" bestFit="1" customWidth="1"/>
  </cols>
  <sheetData>
    <row r="1" spans="1:24" ht="57.75" customHeight="1" x14ac:dyDescent="0.25">
      <c r="A1" s="33" t="s">
        <v>131</v>
      </c>
      <c r="B1" s="33"/>
      <c r="C1" s="33"/>
      <c r="D1" s="33"/>
      <c r="E1" s="33"/>
      <c r="F1" s="33"/>
      <c r="G1" s="33"/>
      <c r="H1" s="33"/>
      <c r="I1" s="33"/>
      <c r="J1" s="33"/>
      <c r="K1" s="33"/>
      <c r="L1" s="33"/>
      <c r="M1" s="33"/>
      <c r="N1" s="33"/>
      <c r="O1" s="33"/>
      <c r="P1" s="33"/>
      <c r="Q1" s="33"/>
      <c r="R1" s="33"/>
      <c r="S1" s="33"/>
      <c r="T1" s="33"/>
      <c r="U1" s="33"/>
      <c r="V1" s="33"/>
    </row>
    <row r="4" spans="1:24" x14ac:dyDescent="0.25">
      <c r="P4" s="11"/>
      <c r="Q4" s="39" t="s">
        <v>74</v>
      </c>
      <c r="R4" s="39"/>
      <c r="S4" s="39" t="s">
        <v>75</v>
      </c>
      <c r="T4" s="39"/>
      <c r="U4" s="39" t="s">
        <v>76</v>
      </c>
      <c r="V4" s="39"/>
      <c r="W4" s="40" t="s">
        <v>108</v>
      </c>
      <c r="X4" s="40" t="s">
        <v>109</v>
      </c>
    </row>
    <row r="5" spans="1:24" x14ac:dyDescent="0.25">
      <c r="P5" s="14" t="s">
        <v>77</v>
      </c>
      <c r="Q5" s="13" t="s">
        <v>78</v>
      </c>
      <c r="R5" s="13" t="s">
        <v>79</v>
      </c>
      <c r="S5" s="13" t="s">
        <v>80</v>
      </c>
      <c r="T5" s="13" t="s">
        <v>81</v>
      </c>
      <c r="U5" s="13" t="s">
        <v>82</v>
      </c>
      <c r="V5" s="13" t="s">
        <v>83</v>
      </c>
      <c r="W5" s="41"/>
      <c r="X5" s="41"/>
    </row>
    <row r="6" spans="1:24" x14ac:dyDescent="0.25">
      <c r="P6" s="14" t="s">
        <v>37</v>
      </c>
      <c r="Q6" s="14">
        <v>50.2</v>
      </c>
      <c r="R6" s="14">
        <v>50.2</v>
      </c>
      <c r="S6" s="14">
        <v>49.5</v>
      </c>
      <c r="T6" s="14">
        <v>49.4</v>
      </c>
      <c r="U6" s="14">
        <v>50.3</v>
      </c>
      <c r="V6" s="14">
        <v>50.2</v>
      </c>
      <c r="W6" s="12">
        <f>AVERAGE(Q6:V6)</f>
        <v>49.966666666666669</v>
      </c>
      <c r="X6" s="12">
        <f>STDEV(R6:W6)</f>
        <v>0.38725051705964642</v>
      </c>
    </row>
    <row r="7" spans="1:24" x14ac:dyDescent="0.25">
      <c r="P7" s="14" t="s">
        <v>41</v>
      </c>
      <c r="Q7" s="14">
        <v>49.4</v>
      </c>
      <c r="R7" s="14">
        <v>49.5</v>
      </c>
      <c r="S7" s="14">
        <v>48.5</v>
      </c>
      <c r="T7" s="14">
        <v>48.6</v>
      </c>
      <c r="U7" s="14">
        <v>49.5</v>
      </c>
      <c r="V7" s="14">
        <v>49.4</v>
      </c>
      <c r="W7" s="12">
        <f t="shared" ref="W7:W8" si="0">AVERAGE(Q7:V7)</f>
        <v>49.15</v>
      </c>
      <c r="X7" s="12">
        <f t="shared" ref="X7:X8" si="1">STDEV(R7:W7)</f>
        <v>0.45212461409070204</v>
      </c>
    </row>
    <row r="8" spans="1:24" x14ac:dyDescent="0.25">
      <c r="P8" s="14" t="s">
        <v>86</v>
      </c>
      <c r="Q8" s="14">
        <v>49</v>
      </c>
      <c r="R8" s="14">
        <v>49.1</v>
      </c>
      <c r="S8" s="14">
        <v>48.5</v>
      </c>
      <c r="T8" s="14">
        <v>48.4</v>
      </c>
      <c r="U8" s="14">
        <v>49.1</v>
      </c>
      <c r="V8" s="14">
        <v>49.2</v>
      </c>
      <c r="W8" s="12">
        <f t="shared" si="0"/>
        <v>48.883333333333333</v>
      </c>
      <c r="X8" s="12">
        <f t="shared" si="1"/>
        <v>0.33836480422872245</v>
      </c>
    </row>
    <row r="9" spans="1:24" x14ac:dyDescent="0.25">
      <c r="P9" s="14" t="s">
        <v>89</v>
      </c>
      <c r="Q9" s="14">
        <v>24.4</v>
      </c>
      <c r="R9" s="14">
        <v>23.8</v>
      </c>
      <c r="S9" s="14">
        <v>24.5</v>
      </c>
      <c r="T9" s="14">
        <v>24.2</v>
      </c>
      <c r="U9" s="14">
        <v>23.6</v>
      </c>
      <c r="V9" s="14">
        <v>24.1</v>
      </c>
      <c r="W9" s="12">
        <f>AVERAGE(Q9:V9)</f>
        <v>24.099999999999998</v>
      </c>
      <c r="X9" s="12">
        <f>STDEV(R9:W9)</f>
        <v>0.31464265445104483</v>
      </c>
    </row>
    <row r="10" spans="1:24" x14ac:dyDescent="0.25">
      <c r="P10" s="14" t="s">
        <v>90</v>
      </c>
      <c r="Q10" s="14">
        <v>38.700000000000003</v>
      </c>
      <c r="R10" s="14">
        <v>38.9</v>
      </c>
      <c r="S10" s="14">
        <v>39</v>
      </c>
      <c r="T10" s="14">
        <v>39.299999999999997</v>
      </c>
      <c r="U10" s="14">
        <v>40</v>
      </c>
      <c r="V10" s="14">
        <v>40.6</v>
      </c>
      <c r="W10" s="12">
        <f>AVERAGE(Q10:V10)</f>
        <v>39.416666666666664</v>
      </c>
      <c r="X10" s="12">
        <f>STDEV(R10:W10)</f>
        <v>0.6494798488591278</v>
      </c>
    </row>
    <row r="11" spans="1:24" x14ac:dyDescent="0.25">
      <c r="P11" s="14" t="s">
        <v>38</v>
      </c>
      <c r="Q11" s="14">
        <v>44.8</v>
      </c>
      <c r="R11" s="14">
        <v>44.9</v>
      </c>
      <c r="S11" s="14">
        <v>44.7</v>
      </c>
      <c r="T11" s="14">
        <v>44.7</v>
      </c>
      <c r="U11" s="14">
        <v>44.8</v>
      </c>
      <c r="V11" s="14">
        <v>44.8</v>
      </c>
      <c r="W11" s="12">
        <f>AVERAGE(Q11:V11)</f>
        <v>44.783333333333331</v>
      </c>
      <c r="X11" s="12">
        <f>STDEV(R11:W11)</f>
        <v>7.4845519918372905E-2</v>
      </c>
    </row>
    <row r="12" spans="1:24" x14ac:dyDescent="0.25">
      <c r="P12" s="14" t="s">
        <v>39</v>
      </c>
      <c r="Q12" s="14">
        <v>49.5</v>
      </c>
      <c r="R12" s="14">
        <v>49.4</v>
      </c>
      <c r="S12" s="14">
        <v>48.7</v>
      </c>
      <c r="T12" s="14">
        <v>48.7</v>
      </c>
      <c r="U12" s="14">
        <v>49.6</v>
      </c>
      <c r="V12" s="14">
        <v>49.4</v>
      </c>
      <c r="W12" s="12">
        <f>AVERAGE(Q12:V12)</f>
        <v>49.216666666666669</v>
      </c>
      <c r="X12" s="12">
        <f>STDEV(R12:W12)</f>
        <v>0.38332125584838639</v>
      </c>
    </row>
  </sheetData>
  <mergeCells count="6">
    <mergeCell ref="A1:V1"/>
    <mergeCell ref="Q4:R4"/>
    <mergeCell ref="S4:T4"/>
    <mergeCell ref="U4:V4"/>
    <mergeCell ref="W4:W5"/>
    <mergeCell ref="X4:X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6A354-B99A-4AF5-9370-433A52394B46}">
  <dimension ref="A1:Z35"/>
  <sheetViews>
    <sheetView zoomScale="85" zoomScaleNormal="85" workbookViewId="0">
      <selection activeCell="N45" sqref="N45"/>
    </sheetView>
  </sheetViews>
  <sheetFormatPr defaultRowHeight="15" x14ac:dyDescent="0.25"/>
  <cols>
    <col min="10" max="10" width="15" customWidth="1"/>
    <col min="23" max="23" width="17.7109375" customWidth="1"/>
  </cols>
  <sheetData>
    <row r="1" spans="1:26" ht="60" customHeight="1" thickBot="1" x14ac:dyDescent="0.4">
      <c r="A1" s="34" t="s">
        <v>130</v>
      </c>
      <c r="B1" s="35"/>
      <c r="C1" s="35"/>
      <c r="D1" s="35"/>
      <c r="E1" s="35"/>
      <c r="F1" s="35"/>
      <c r="G1" s="35"/>
      <c r="H1" s="35"/>
      <c r="I1" s="35"/>
      <c r="J1" s="35"/>
      <c r="K1" s="35"/>
      <c r="L1" s="35"/>
      <c r="M1" s="35"/>
      <c r="N1" s="35"/>
      <c r="O1" s="35"/>
      <c r="P1" s="35"/>
      <c r="Q1" s="35"/>
      <c r="R1" s="35"/>
      <c r="S1" s="35"/>
      <c r="T1" s="35"/>
      <c r="U1" s="35"/>
      <c r="V1" s="35"/>
      <c r="W1" s="35"/>
      <c r="X1" s="35"/>
      <c r="Y1" s="35"/>
      <c r="Z1" s="36"/>
    </row>
    <row r="30" spans="2:23" x14ac:dyDescent="0.25">
      <c r="B30" s="37" t="s">
        <v>106</v>
      </c>
      <c r="C30" s="38" t="s">
        <v>74</v>
      </c>
      <c r="D30" s="38"/>
      <c r="E30" s="38" t="s">
        <v>107</v>
      </c>
      <c r="F30" s="38"/>
      <c r="G30" s="38" t="s">
        <v>76</v>
      </c>
      <c r="H30" s="38"/>
      <c r="I30" s="20" t="s">
        <v>108</v>
      </c>
      <c r="J30" s="20" t="s">
        <v>109</v>
      </c>
      <c r="O30" s="37" t="s">
        <v>112</v>
      </c>
      <c r="P30" s="38" t="s">
        <v>74</v>
      </c>
      <c r="Q30" s="38"/>
      <c r="R30" s="38" t="s">
        <v>107</v>
      </c>
      <c r="S30" s="38"/>
      <c r="T30" s="38" t="s">
        <v>76</v>
      </c>
      <c r="U30" s="38"/>
      <c r="V30" s="20" t="s">
        <v>108</v>
      </c>
      <c r="W30" s="20" t="s">
        <v>109</v>
      </c>
    </row>
    <row r="31" spans="2:23" ht="18" x14ac:dyDescent="0.35">
      <c r="B31" s="37"/>
      <c r="C31" s="21" t="s">
        <v>78</v>
      </c>
      <c r="D31" s="21" t="s">
        <v>79</v>
      </c>
      <c r="E31" s="21" t="s">
        <v>80</v>
      </c>
      <c r="F31" s="21" t="s">
        <v>81</v>
      </c>
      <c r="G31" s="21" t="s">
        <v>82</v>
      </c>
      <c r="H31" s="21" t="s">
        <v>83</v>
      </c>
      <c r="I31" s="20" t="s">
        <v>111</v>
      </c>
      <c r="J31" s="20" t="s">
        <v>110</v>
      </c>
      <c r="O31" s="37"/>
      <c r="P31" s="21" t="s">
        <v>78</v>
      </c>
      <c r="Q31" s="21" t="s">
        <v>79</v>
      </c>
      <c r="R31" s="21" t="s">
        <v>80</v>
      </c>
      <c r="S31" s="21" t="s">
        <v>81</v>
      </c>
      <c r="T31" s="21" t="s">
        <v>82</v>
      </c>
      <c r="U31" s="21" t="s">
        <v>83</v>
      </c>
      <c r="V31" s="20" t="s">
        <v>111</v>
      </c>
      <c r="W31" s="20" t="s">
        <v>110</v>
      </c>
    </row>
    <row r="32" spans="2:23" x14ac:dyDescent="0.25">
      <c r="B32" s="23" t="s">
        <v>37</v>
      </c>
      <c r="C32" s="24">
        <v>0.30399999999999999</v>
      </c>
      <c r="D32" s="24">
        <v>0.32800000000000001</v>
      </c>
      <c r="E32" s="24">
        <v>0.28100000000000003</v>
      </c>
      <c r="F32" s="24">
        <v>0.41699999999999998</v>
      </c>
      <c r="G32" s="24">
        <v>0.35199999999999998</v>
      </c>
      <c r="H32" s="24">
        <v>0.32300000000000001</v>
      </c>
      <c r="I32" s="25">
        <f>AVERAGE(C32:H32)</f>
        <v>0.33416666666666667</v>
      </c>
      <c r="J32" s="25">
        <f>STDEV(C32:H32)</f>
        <v>4.7071930772666144E-2</v>
      </c>
      <c r="O32" s="23" t="s">
        <v>37</v>
      </c>
      <c r="P32" s="24">
        <v>11.47</v>
      </c>
      <c r="Q32" s="24">
        <v>14.16</v>
      </c>
      <c r="R32" s="24">
        <v>12.36</v>
      </c>
      <c r="S32" s="24">
        <v>13.8</v>
      </c>
      <c r="T32" s="24">
        <v>15.19</v>
      </c>
      <c r="U32" s="24">
        <v>17.8</v>
      </c>
      <c r="V32" s="25">
        <f t="shared" ref="V32:V35" si="0">AVERAGE(P32:U32)</f>
        <v>14.13</v>
      </c>
      <c r="W32" s="25">
        <f t="shared" ref="W32:W35" si="1">STDEV(P32:U32)</f>
        <v>2.2320752675481224</v>
      </c>
    </row>
    <row r="33" spans="2:23" x14ac:dyDescent="0.25">
      <c r="B33" s="23" t="s">
        <v>38</v>
      </c>
      <c r="C33" s="24">
        <v>1.1200000000000001</v>
      </c>
      <c r="D33" s="24">
        <v>1.72</v>
      </c>
      <c r="E33" s="24">
        <v>2.33</v>
      </c>
      <c r="F33" s="24">
        <v>1.83</v>
      </c>
      <c r="G33" s="24">
        <v>1.08</v>
      </c>
      <c r="H33" s="24">
        <v>1.0900000000000001</v>
      </c>
      <c r="I33" s="25">
        <f>AVERAGE(C33:H33)</f>
        <v>1.5283333333333333</v>
      </c>
      <c r="J33" s="25">
        <f>STDEV(C33:H33)</f>
        <v>0.51580681138064355</v>
      </c>
      <c r="O33" s="23" t="s">
        <v>38</v>
      </c>
      <c r="P33" s="24">
        <v>8.35</v>
      </c>
      <c r="Q33" s="24">
        <v>7.19</v>
      </c>
      <c r="R33" s="24">
        <v>6.38</v>
      </c>
      <c r="S33" s="24">
        <v>9.49</v>
      </c>
      <c r="T33" s="24">
        <v>10.86</v>
      </c>
      <c r="U33" s="24">
        <v>9.76</v>
      </c>
      <c r="V33" s="25">
        <f t="shared" si="0"/>
        <v>8.6716666666666651</v>
      </c>
      <c r="W33" s="25">
        <f t="shared" si="1"/>
        <v>1.6848432172361594</v>
      </c>
    </row>
    <row r="34" spans="2:23" x14ac:dyDescent="0.25">
      <c r="B34" s="23" t="s">
        <v>39</v>
      </c>
      <c r="C34" s="24">
        <v>1.1299999999999999</v>
      </c>
      <c r="D34" s="24">
        <v>1.31</v>
      </c>
      <c r="E34" s="24">
        <v>1.28</v>
      </c>
      <c r="F34" s="24">
        <v>1.21</v>
      </c>
      <c r="G34" s="24">
        <v>1.36</v>
      </c>
      <c r="H34" s="24">
        <v>1.39</v>
      </c>
      <c r="I34" s="25">
        <f>AVERAGE(C34:H34)</f>
        <v>1.28</v>
      </c>
      <c r="J34" s="25">
        <f>STDEV(C34:H34)</f>
        <v>9.674709297958263E-2</v>
      </c>
      <c r="O34" s="23" t="s">
        <v>39</v>
      </c>
      <c r="P34" s="24">
        <v>9.16</v>
      </c>
      <c r="Q34" s="24">
        <v>5.25</v>
      </c>
      <c r="R34" s="24">
        <v>5.26</v>
      </c>
      <c r="S34" s="24">
        <v>7.39</v>
      </c>
      <c r="T34" s="24">
        <v>6.46</v>
      </c>
      <c r="U34" s="24">
        <v>6.7</v>
      </c>
      <c r="V34" s="25">
        <f t="shared" si="0"/>
        <v>6.703333333333334</v>
      </c>
      <c r="W34" s="25">
        <f t="shared" si="1"/>
        <v>1.4670605531697221</v>
      </c>
    </row>
    <row r="35" spans="2:23" x14ac:dyDescent="0.25">
      <c r="B35" s="23" t="s">
        <v>40</v>
      </c>
      <c r="C35" s="24">
        <v>18.989999999999998</v>
      </c>
      <c r="D35" s="24">
        <v>14.82</v>
      </c>
      <c r="E35" s="24">
        <v>17.86</v>
      </c>
      <c r="F35" s="24">
        <v>18.68</v>
      </c>
      <c r="G35" s="24">
        <v>16.09</v>
      </c>
      <c r="H35" s="24">
        <v>16.34</v>
      </c>
      <c r="I35" s="25">
        <f>AVERAGE(C35:H35)</f>
        <v>17.13</v>
      </c>
      <c r="J35" s="25">
        <f>STDEV(C35:H35)</f>
        <v>1.639316930919704</v>
      </c>
      <c r="O35" s="23" t="s">
        <v>40</v>
      </c>
      <c r="P35" s="24">
        <v>59.76</v>
      </c>
      <c r="Q35" s="24">
        <v>52.23</v>
      </c>
      <c r="R35" s="24">
        <v>66.95</v>
      </c>
      <c r="S35" s="24">
        <v>57.13</v>
      </c>
      <c r="T35" s="24">
        <v>64.38</v>
      </c>
      <c r="U35" s="24">
        <v>58.35</v>
      </c>
      <c r="V35" s="25">
        <f t="shared" si="0"/>
        <v>59.800000000000004</v>
      </c>
      <c r="W35" s="25">
        <f t="shared" si="1"/>
        <v>5.2656775442482244</v>
      </c>
    </row>
  </sheetData>
  <mergeCells count="9">
    <mergeCell ref="A1:Z1"/>
    <mergeCell ref="O30:O31"/>
    <mergeCell ref="P30:Q30"/>
    <mergeCell ref="R30:S30"/>
    <mergeCell ref="T30:U30"/>
    <mergeCell ref="B30:B31"/>
    <mergeCell ref="C30:D30"/>
    <mergeCell ref="E30:F30"/>
    <mergeCell ref="G30:H30"/>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F937B-B9BC-4FA8-9829-E9F07931C7EB}">
  <dimension ref="A3:X28"/>
  <sheetViews>
    <sheetView zoomScale="90" zoomScaleNormal="90" workbookViewId="0">
      <selection activeCell="T32" sqref="T32"/>
    </sheetView>
  </sheetViews>
  <sheetFormatPr defaultRowHeight="15" x14ac:dyDescent="0.25"/>
  <cols>
    <col min="9" max="9" width="18.28515625" customWidth="1"/>
    <col min="22" max="22" width="40.140625" customWidth="1"/>
    <col min="23" max="23" width="53.7109375" customWidth="1"/>
    <col min="24" max="24" width="78.7109375" customWidth="1"/>
  </cols>
  <sheetData>
    <row r="3" spans="1:24" x14ac:dyDescent="0.25">
      <c r="A3" s="9"/>
      <c r="B3" s="9"/>
      <c r="C3" s="9"/>
      <c r="D3" s="9"/>
      <c r="E3" s="9"/>
      <c r="F3" s="9"/>
      <c r="G3" s="9"/>
      <c r="H3" s="9"/>
      <c r="I3" s="9"/>
      <c r="J3" s="9"/>
      <c r="K3" s="46" t="s">
        <v>123</v>
      </c>
      <c r="L3" s="46"/>
      <c r="M3" s="46"/>
      <c r="N3" s="46"/>
      <c r="O3" s="46"/>
      <c r="P3" s="46"/>
      <c r="Q3" s="46"/>
      <c r="R3" s="46"/>
      <c r="S3" s="16"/>
      <c r="T3" s="16"/>
      <c r="U3" s="16"/>
      <c r="V3" s="8"/>
      <c r="W3" s="8"/>
      <c r="X3" s="8"/>
    </row>
    <row r="4" spans="1:24" ht="20.25" x14ac:dyDescent="0.3">
      <c r="A4" s="9"/>
      <c r="B4" s="9"/>
      <c r="C4" s="9"/>
      <c r="D4" s="9"/>
      <c r="E4" s="9"/>
      <c r="F4" s="9"/>
      <c r="G4" s="9"/>
      <c r="H4" s="9"/>
      <c r="I4" s="9"/>
      <c r="J4" s="9"/>
      <c r="K4" s="46"/>
      <c r="L4" s="46"/>
      <c r="M4" s="46"/>
      <c r="N4" s="46"/>
      <c r="O4" s="46"/>
      <c r="P4" s="46"/>
      <c r="Q4" s="46"/>
      <c r="R4" s="46"/>
      <c r="S4" s="16"/>
      <c r="T4" s="16"/>
      <c r="U4" s="47" t="s">
        <v>125</v>
      </c>
      <c r="V4" s="47"/>
      <c r="W4" s="47"/>
      <c r="X4" s="47"/>
    </row>
    <row r="6" spans="1:24" x14ac:dyDescent="0.25">
      <c r="K6" s="42"/>
      <c r="L6" s="42"/>
      <c r="M6" s="42"/>
      <c r="N6" s="42"/>
      <c r="O6" s="42"/>
      <c r="P6" s="42"/>
      <c r="Q6" s="42"/>
      <c r="R6" s="42"/>
      <c r="U6" s="50" t="s">
        <v>115</v>
      </c>
      <c r="V6" s="50"/>
      <c r="W6" s="42"/>
      <c r="X6" s="42"/>
    </row>
    <row r="7" spans="1:24" x14ac:dyDescent="0.25">
      <c r="K7" s="42"/>
      <c r="L7" s="42"/>
      <c r="M7" s="42"/>
      <c r="N7" s="42"/>
      <c r="O7" s="42"/>
      <c r="P7" s="42"/>
      <c r="Q7" s="42"/>
      <c r="R7" s="42"/>
      <c r="U7" s="50"/>
      <c r="V7" s="50"/>
      <c r="W7" s="42"/>
      <c r="X7" s="42"/>
    </row>
    <row r="8" spans="1:24" x14ac:dyDescent="0.25">
      <c r="A8" s="37" t="s">
        <v>106</v>
      </c>
      <c r="B8" s="38" t="s">
        <v>74</v>
      </c>
      <c r="C8" s="38"/>
      <c r="D8" s="38" t="s">
        <v>107</v>
      </c>
      <c r="E8" s="38"/>
      <c r="F8" s="38" t="s">
        <v>76</v>
      </c>
      <c r="G8" s="38"/>
      <c r="H8" s="20" t="s">
        <v>108</v>
      </c>
      <c r="I8" s="20" t="s">
        <v>109</v>
      </c>
      <c r="K8" s="49" t="s">
        <v>113</v>
      </c>
      <c r="L8" s="49"/>
      <c r="M8" s="38" t="s">
        <v>74</v>
      </c>
      <c r="N8" s="38"/>
      <c r="O8" s="38" t="s">
        <v>107</v>
      </c>
      <c r="P8" s="38"/>
      <c r="Q8" s="38" t="s">
        <v>76</v>
      </c>
      <c r="R8" s="38"/>
      <c r="T8" s="7"/>
      <c r="U8" s="48"/>
      <c r="V8" s="44" t="s">
        <v>116</v>
      </c>
      <c r="W8" s="44" t="s">
        <v>117</v>
      </c>
      <c r="X8" s="20"/>
    </row>
    <row r="9" spans="1:24" ht="18" x14ac:dyDescent="0.35">
      <c r="A9" s="37"/>
      <c r="B9" s="21" t="s">
        <v>78</v>
      </c>
      <c r="C9" s="21" t="s">
        <v>79</v>
      </c>
      <c r="D9" s="21" t="s">
        <v>80</v>
      </c>
      <c r="E9" s="21" t="s">
        <v>81</v>
      </c>
      <c r="F9" s="21" t="s">
        <v>82</v>
      </c>
      <c r="G9" s="21" t="s">
        <v>83</v>
      </c>
      <c r="H9" s="20" t="s">
        <v>111</v>
      </c>
      <c r="I9" s="20" t="s">
        <v>110</v>
      </c>
      <c r="K9" s="49"/>
      <c r="L9" s="49"/>
      <c r="M9" s="21" t="s">
        <v>78</v>
      </c>
      <c r="N9" s="21" t="s">
        <v>79</v>
      </c>
      <c r="O9" s="21" t="s">
        <v>80</v>
      </c>
      <c r="P9" s="21" t="s">
        <v>81</v>
      </c>
      <c r="Q9" s="21" t="s">
        <v>82</v>
      </c>
      <c r="R9" s="21" t="s">
        <v>83</v>
      </c>
      <c r="T9" s="7"/>
      <c r="U9" s="48"/>
      <c r="V9" s="44"/>
      <c r="W9" s="44"/>
      <c r="X9" s="22" t="s">
        <v>118</v>
      </c>
    </row>
    <row r="10" spans="1:24" x14ac:dyDescent="0.25">
      <c r="A10" s="23" t="s">
        <v>37</v>
      </c>
      <c r="B10" s="24">
        <v>0.30399999999999999</v>
      </c>
      <c r="C10" s="24">
        <v>0.32800000000000001</v>
      </c>
      <c r="D10" s="24">
        <v>0.28100000000000003</v>
      </c>
      <c r="E10" s="24">
        <v>0.41699999999999998</v>
      </c>
      <c r="F10" s="24">
        <v>0.35199999999999998</v>
      </c>
      <c r="G10" s="24">
        <v>0.32300000000000001</v>
      </c>
      <c r="H10" s="25">
        <f>AVERAGE(B10:G10)</f>
        <v>0.33416666666666667</v>
      </c>
      <c r="I10" s="25">
        <f>STDEV(B10:G10)</f>
        <v>4.7071930772666144E-2</v>
      </c>
      <c r="J10" s="17"/>
      <c r="K10" s="21"/>
      <c r="L10" s="21" t="s">
        <v>37</v>
      </c>
      <c r="M10" s="24">
        <f>B10/$H$10</f>
        <v>0.90972568578553614</v>
      </c>
      <c r="N10" s="24">
        <f t="shared" ref="N10:R10" si="0">C10/$H$10</f>
        <v>0.98154613466334173</v>
      </c>
      <c r="O10" s="24">
        <f t="shared" si="0"/>
        <v>0.84089775561097269</v>
      </c>
      <c r="P10" s="24">
        <f t="shared" si="0"/>
        <v>1.2478802992518703</v>
      </c>
      <c r="Q10" s="24">
        <f t="shared" si="0"/>
        <v>1.053366583541147</v>
      </c>
      <c r="R10" s="24">
        <f t="shared" si="0"/>
        <v>0.96658354114713219</v>
      </c>
      <c r="U10" s="20" t="s">
        <v>37</v>
      </c>
      <c r="V10" s="25">
        <f>H10/H$10</f>
        <v>1</v>
      </c>
      <c r="W10" s="25">
        <f>I10/H10</f>
        <v>0.14086363323491116</v>
      </c>
      <c r="X10" s="25">
        <f>V10*(SQRT(((W10)^2)+(W10)^2))</f>
        <v>0.19921126056596083</v>
      </c>
    </row>
    <row r="11" spans="1:24" x14ac:dyDescent="0.25">
      <c r="A11" s="23" t="s">
        <v>38</v>
      </c>
      <c r="B11" s="24">
        <v>1.1200000000000001</v>
      </c>
      <c r="C11" s="24">
        <v>1.72</v>
      </c>
      <c r="D11" s="24">
        <v>2.33</v>
      </c>
      <c r="E11" s="24">
        <v>1.83</v>
      </c>
      <c r="F11" s="24">
        <v>1.08</v>
      </c>
      <c r="G11" s="24">
        <v>1.0900000000000001</v>
      </c>
      <c r="H11" s="25">
        <f t="shared" ref="H11:H12" si="1">AVERAGE(B11:G11)</f>
        <v>1.5283333333333333</v>
      </c>
      <c r="I11" s="25">
        <f t="shared" ref="I11:I12" si="2">STDEV(B11:G11)</f>
        <v>0.51580681138064355</v>
      </c>
      <c r="J11" s="17"/>
      <c r="K11" s="21"/>
      <c r="L11" s="21" t="s">
        <v>38</v>
      </c>
      <c r="M11" s="24">
        <f>B11/$H$10</f>
        <v>3.3516209476309231</v>
      </c>
      <c r="N11" s="24">
        <f t="shared" ref="N11:R12" si="3">C11/$H$10</f>
        <v>5.1471321695760599</v>
      </c>
      <c r="O11" s="24">
        <f t="shared" si="3"/>
        <v>6.9725685785536164</v>
      </c>
      <c r="P11" s="24">
        <f t="shared" si="3"/>
        <v>5.4763092269326688</v>
      </c>
      <c r="Q11" s="24">
        <f t="shared" si="3"/>
        <v>3.2319201995012472</v>
      </c>
      <c r="R11" s="24">
        <f t="shared" si="3"/>
        <v>3.2618453865336661</v>
      </c>
      <c r="U11" s="20" t="s">
        <v>38</v>
      </c>
      <c r="V11" s="25">
        <f>H11/H$10</f>
        <v>4.5735660847880295</v>
      </c>
      <c r="W11" s="25">
        <f>I11/H11</f>
        <v>0.33749627789355086</v>
      </c>
      <c r="X11" s="25">
        <f>V11*(SQRT(((W10)^2)+(W11)^2))</f>
        <v>1.6726144643999936</v>
      </c>
    </row>
    <row r="12" spans="1:24" x14ac:dyDescent="0.25">
      <c r="A12" s="23" t="s">
        <v>39</v>
      </c>
      <c r="B12" s="24">
        <v>1.1299999999999999</v>
      </c>
      <c r="C12" s="24">
        <v>1.31</v>
      </c>
      <c r="D12" s="24">
        <v>1.28</v>
      </c>
      <c r="E12" s="24">
        <v>1.21</v>
      </c>
      <c r="F12" s="24">
        <v>1.36</v>
      </c>
      <c r="G12" s="24">
        <v>1.39</v>
      </c>
      <c r="H12" s="25">
        <f t="shared" si="1"/>
        <v>1.28</v>
      </c>
      <c r="I12" s="25">
        <f t="shared" si="2"/>
        <v>9.674709297958263E-2</v>
      </c>
      <c r="J12" s="17"/>
      <c r="K12" s="21"/>
      <c r="L12" s="21" t="s">
        <v>39</v>
      </c>
      <c r="M12" s="24">
        <f>B12/$H$10</f>
        <v>3.3815461346633415</v>
      </c>
      <c r="N12" s="24">
        <f t="shared" si="3"/>
        <v>3.9201995012468829</v>
      </c>
      <c r="O12" s="24">
        <f t="shared" si="3"/>
        <v>3.8304239401496258</v>
      </c>
      <c r="P12" s="24">
        <f t="shared" si="3"/>
        <v>3.6209476309226933</v>
      </c>
      <c r="Q12" s="24">
        <f t="shared" si="3"/>
        <v>4.0698254364089781</v>
      </c>
      <c r="R12" s="24">
        <f t="shared" si="3"/>
        <v>4.1596009975062342</v>
      </c>
      <c r="U12" s="20" t="s">
        <v>39</v>
      </c>
      <c r="V12" s="25">
        <f>H12/H$10</f>
        <v>3.8304239401496258</v>
      </c>
      <c r="W12" s="25">
        <f>I12/H12</f>
        <v>7.5583666390298926E-2</v>
      </c>
      <c r="X12" s="25">
        <f>V12*(SQRT(((W10)^2)+(W12)^2))</f>
        <v>0.61233437683033631</v>
      </c>
    </row>
    <row r="13" spans="1:24" x14ac:dyDescent="0.25">
      <c r="A13" s="19"/>
      <c r="B13" s="17"/>
      <c r="C13" s="17"/>
      <c r="D13" s="17"/>
      <c r="E13" s="17"/>
      <c r="F13" s="17"/>
      <c r="G13" s="17"/>
      <c r="H13" s="17"/>
      <c r="I13" s="17"/>
      <c r="J13" s="17"/>
      <c r="K13" s="21"/>
      <c r="L13" s="21"/>
      <c r="M13" s="24"/>
      <c r="N13" s="24"/>
      <c r="O13" s="24"/>
      <c r="P13" s="24"/>
      <c r="Q13" s="24"/>
      <c r="R13" s="24"/>
      <c r="U13" s="20"/>
      <c r="V13" s="25"/>
      <c r="W13" s="25"/>
      <c r="X13" s="25"/>
    </row>
    <row r="14" spans="1:24" x14ac:dyDescent="0.25">
      <c r="A14" s="37" t="s">
        <v>112</v>
      </c>
      <c r="B14" s="38" t="s">
        <v>74</v>
      </c>
      <c r="C14" s="38"/>
      <c r="D14" s="38" t="s">
        <v>107</v>
      </c>
      <c r="E14" s="38"/>
      <c r="F14" s="38" t="s">
        <v>76</v>
      </c>
      <c r="G14" s="38"/>
      <c r="H14" s="20" t="s">
        <v>108</v>
      </c>
      <c r="I14" s="20" t="s">
        <v>109</v>
      </c>
      <c r="K14" s="49" t="s">
        <v>114</v>
      </c>
      <c r="L14" s="49"/>
      <c r="M14" s="38" t="s">
        <v>74</v>
      </c>
      <c r="N14" s="38"/>
      <c r="O14" s="38" t="s">
        <v>107</v>
      </c>
      <c r="P14" s="38"/>
      <c r="Q14" s="38" t="s">
        <v>76</v>
      </c>
      <c r="R14" s="38"/>
      <c r="T14" s="7"/>
      <c r="U14" s="28"/>
      <c r="V14" s="44" t="s">
        <v>119</v>
      </c>
      <c r="W14" s="44" t="s">
        <v>117</v>
      </c>
      <c r="X14" s="27"/>
    </row>
    <row r="15" spans="1:24" ht="18" x14ac:dyDescent="0.35">
      <c r="A15" s="37"/>
      <c r="B15" s="21" t="s">
        <v>78</v>
      </c>
      <c r="C15" s="21" t="s">
        <v>79</v>
      </c>
      <c r="D15" s="21" t="s">
        <v>80</v>
      </c>
      <c r="E15" s="21" t="s">
        <v>81</v>
      </c>
      <c r="F15" s="21" t="s">
        <v>82</v>
      </c>
      <c r="G15" s="21" t="s">
        <v>83</v>
      </c>
      <c r="H15" s="20" t="s">
        <v>111</v>
      </c>
      <c r="I15" s="20" t="s">
        <v>110</v>
      </c>
      <c r="K15" s="49"/>
      <c r="L15" s="49"/>
      <c r="M15" s="21" t="s">
        <v>78</v>
      </c>
      <c r="N15" s="21" t="s">
        <v>79</v>
      </c>
      <c r="O15" s="21" t="s">
        <v>80</v>
      </c>
      <c r="P15" s="21" t="s">
        <v>81</v>
      </c>
      <c r="Q15" s="21" t="s">
        <v>82</v>
      </c>
      <c r="R15" s="21" t="s">
        <v>83</v>
      </c>
      <c r="T15" s="7"/>
      <c r="U15" s="28"/>
      <c r="V15" s="44"/>
      <c r="W15" s="44"/>
      <c r="X15" s="27"/>
    </row>
    <row r="16" spans="1:24" x14ac:dyDescent="0.25">
      <c r="A16" s="23" t="s">
        <v>37</v>
      </c>
      <c r="B16" s="24">
        <v>11.47</v>
      </c>
      <c r="C16" s="24">
        <v>14.16</v>
      </c>
      <c r="D16" s="24">
        <v>12.36</v>
      </c>
      <c r="E16" s="24">
        <v>13.8</v>
      </c>
      <c r="F16" s="24">
        <v>15.19</v>
      </c>
      <c r="G16" s="24">
        <v>17.8</v>
      </c>
      <c r="H16" s="25">
        <f>AVERAGE(B16:G16)</f>
        <v>14.13</v>
      </c>
      <c r="I16" s="25">
        <f>STDEV(B16:G16)</f>
        <v>2.2320752675481224</v>
      </c>
      <c r="J16" s="17"/>
      <c r="K16" s="21"/>
      <c r="L16" s="21" t="s">
        <v>37</v>
      </c>
      <c r="M16" s="24">
        <f>B16/$H$16</f>
        <v>0.81174805378627035</v>
      </c>
      <c r="N16" s="24">
        <f t="shared" ref="N16:R18" si="4">C16/$H$16</f>
        <v>1.0021231422505308</v>
      </c>
      <c r="O16" s="24">
        <f t="shared" si="4"/>
        <v>0.87473460721868357</v>
      </c>
      <c r="P16" s="24">
        <f t="shared" si="4"/>
        <v>0.97664543524416136</v>
      </c>
      <c r="Q16" s="24">
        <f t="shared" si="4"/>
        <v>1.0750176928520876</v>
      </c>
      <c r="R16" s="24">
        <f t="shared" si="4"/>
        <v>1.2597310686482661</v>
      </c>
      <c r="U16" s="20" t="s">
        <v>37</v>
      </c>
      <c r="V16" s="25">
        <f>H16/H$16</f>
        <v>1</v>
      </c>
      <c r="W16" s="25">
        <f>I16/H16</f>
        <v>0.1579671102298742</v>
      </c>
      <c r="X16" s="27"/>
    </row>
    <row r="17" spans="1:24" x14ac:dyDescent="0.25">
      <c r="A17" s="23" t="s">
        <v>38</v>
      </c>
      <c r="B17" s="24">
        <v>8.35</v>
      </c>
      <c r="C17" s="24">
        <v>7.19</v>
      </c>
      <c r="D17" s="24">
        <v>6.38</v>
      </c>
      <c r="E17" s="24">
        <v>9.49</v>
      </c>
      <c r="F17" s="24">
        <v>10.86</v>
      </c>
      <c r="G17" s="24">
        <v>9.76</v>
      </c>
      <c r="H17" s="25">
        <f>AVERAGE(B17:G17)</f>
        <v>8.6716666666666651</v>
      </c>
      <c r="I17" s="25">
        <f>STDEV(B17:G17)</f>
        <v>1.6848432172361594</v>
      </c>
      <c r="J17" s="17"/>
      <c r="K17" s="21"/>
      <c r="L17" s="21" t="s">
        <v>38</v>
      </c>
      <c r="M17" s="24">
        <f>B17/$H$16</f>
        <v>0.59094125973106859</v>
      </c>
      <c r="N17" s="24">
        <f t="shared" si="4"/>
        <v>0.50884642604387831</v>
      </c>
      <c r="O17" s="24">
        <f t="shared" si="4"/>
        <v>0.45152158527954706</v>
      </c>
      <c r="P17" s="24">
        <f t="shared" si="4"/>
        <v>0.67162066525123842</v>
      </c>
      <c r="Q17" s="24">
        <f t="shared" si="4"/>
        <v>0.76857749469214431</v>
      </c>
      <c r="R17" s="24">
        <f t="shared" si="4"/>
        <v>0.69072894550601549</v>
      </c>
      <c r="U17" s="20" t="s">
        <v>38</v>
      </c>
      <c r="V17" s="25">
        <f>H17/H$16</f>
        <v>0.61370606275064854</v>
      </c>
      <c r="W17" s="25">
        <f t="shared" ref="W17:W18" si="5">I17/H17</f>
        <v>0.19429289454962442</v>
      </c>
      <c r="X17" s="27"/>
    </row>
    <row r="18" spans="1:24" x14ac:dyDescent="0.25">
      <c r="A18" s="23" t="s">
        <v>39</v>
      </c>
      <c r="B18" s="24">
        <v>9.16</v>
      </c>
      <c r="C18" s="24">
        <v>5.25</v>
      </c>
      <c r="D18" s="24">
        <v>5.26</v>
      </c>
      <c r="E18" s="24">
        <v>7.39</v>
      </c>
      <c r="F18" s="24">
        <v>6.46</v>
      </c>
      <c r="G18" s="24">
        <v>6.7</v>
      </c>
      <c r="H18" s="25">
        <f>AVERAGE(B18:G18)</f>
        <v>6.703333333333334</v>
      </c>
      <c r="I18" s="25">
        <f>STDEV(B18:G18)</f>
        <v>1.4670605531697221</v>
      </c>
      <c r="J18" s="17"/>
      <c r="K18" s="21"/>
      <c r="L18" s="21" t="s">
        <v>39</v>
      </c>
      <c r="M18" s="24">
        <f>B18/$H$16</f>
        <v>0.64826610049539979</v>
      </c>
      <c r="N18" s="24">
        <f t="shared" si="4"/>
        <v>0.37154989384288745</v>
      </c>
      <c r="O18" s="24">
        <f t="shared" si="4"/>
        <v>0.37225760792639773</v>
      </c>
      <c r="P18" s="24">
        <f t="shared" si="4"/>
        <v>0.52300070771408347</v>
      </c>
      <c r="Q18" s="24">
        <f t="shared" si="4"/>
        <v>0.45718329794762913</v>
      </c>
      <c r="R18" s="24">
        <f t="shared" si="4"/>
        <v>0.47416843595187541</v>
      </c>
      <c r="U18" s="20" t="s">
        <v>39</v>
      </c>
      <c r="V18" s="25">
        <f>H18/H$16</f>
        <v>0.47440434064637887</v>
      </c>
      <c r="W18" s="25">
        <f t="shared" si="5"/>
        <v>0.2188553783942897</v>
      </c>
      <c r="X18" s="27"/>
    </row>
    <row r="19" spans="1:24" x14ac:dyDescent="0.25">
      <c r="J19" s="17"/>
      <c r="K19" s="46" t="s">
        <v>124</v>
      </c>
      <c r="L19" s="46"/>
      <c r="M19" s="46"/>
      <c r="N19" s="46"/>
      <c r="O19" s="46"/>
      <c r="P19" s="46"/>
      <c r="Q19" s="46"/>
      <c r="R19" s="46"/>
    </row>
    <row r="20" spans="1:24" ht="23.25" customHeight="1" x14ac:dyDescent="0.3">
      <c r="K20" s="46"/>
      <c r="L20" s="46"/>
      <c r="M20" s="46"/>
      <c r="N20" s="46"/>
      <c r="O20" s="46"/>
      <c r="P20" s="46"/>
      <c r="Q20" s="46"/>
      <c r="R20" s="46"/>
      <c r="U20" s="47" t="s">
        <v>126</v>
      </c>
      <c r="V20" s="47"/>
      <c r="W20" s="47"/>
      <c r="X20" s="47"/>
    </row>
    <row r="21" spans="1:24" x14ac:dyDescent="0.25">
      <c r="K21" s="42"/>
      <c r="L21" s="42"/>
      <c r="M21" s="42"/>
      <c r="N21" s="42"/>
      <c r="O21" s="42"/>
      <c r="P21" s="42"/>
      <c r="Q21" s="42"/>
      <c r="R21" s="42"/>
      <c r="U21" s="42"/>
      <c r="V21" s="42"/>
      <c r="X21" s="42"/>
    </row>
    <row r="22" spans="1:24" x14ac:dyDescent="0.25">
      <c r="K22" s="42"/>
      <c r="L22" s="42"/>
      <c r="M22" s="42"/>
      <c r="N22" s="42"/>
      <c r="O22" s="42"/>
      <c r="P22" s="42"/>
      <c r="Q22" s="42"/>
      <c r="R22" s="42"/>
      <c r="U22" s="42"/>
      <c r="V22" s="42"/>
      <c r="X22" s="42"/>
    </row>
    <row r="23" spans="1:24" x14ac:dyDescent="0.25">
      <c r="K23" s="42"/>
      <c r="L23" s="42"/>
      <c r="M23" s="42"/>
      <c r="N23" s="42"/>
      <c r="O23" s="42"/>
      <c r="P23" s="42"/>
      <c r="Q23" s="42"/>
      <c r="R23" s="42"/>
      <c r="U23" s="42"/>
      <c r="V23" s="42"/>
      <c r="X23" s="42"/>
    </row>
    <row r="24" spans="1:24" x14ac:dyDescent="0.25">
      <c r="K24" s="43" t="s">
        <v>120</v>
      </c>
      <c r="L24" s="43"/>
      <c r="M24" s="38" t="s">
        <v>74</v>
      </c>
      <c r="N24" s="38"/>
      <c r="O24" s="38" t="s">
        <v>107</v>
      </c>
      <c r="P24" s="38"/>
      <c r="Q24" s="38" t="s">
        <v>76</v>
      </c>
      <c r="R24" s="38"/>
      <c r="U24" s="27"/>
      <c r="V24" s="44" t="s">
        <v>121</v>
      </c>
      <c r="W24" s="45"/>
      <c r="X24" s="27"/>
    </row>
    <row r="25" spans="1:24" x14ac:dyDescent="0.25">
      <c r="K25" s="43"/>
      <c r="L25" s="43"/>
      <c r="M25" s="21" t="s">
        <v>78</v>
      </c>
      <c r="N25" s="21" t="s">
        <v>79</v>
      </c>
      <c r="O25" s="21" t="s">
        <v>80</v>
      </c>
      <c r="P25" s="21" t="s">
        <v>81</v>
      </c>
      <c r="Q25" s="21" t="s">
        <v>82</v>
      </c>
      <c r="R25" s="21" t="s">
        <v>83</v>
      </c>
      <c r="U25" s="27"/>
      <c r="V25" s="44"/>
      <c r="W25" s="45"/>
      <c r="X25" s="22" t="s">
        <v>118</v>
      </c>
    </row>
    <row r="26" spans="1:24" x14ac:dyDescent="0.25">
      <c r="K26" s="26"/>
      <c r="L26" s="26" t="s">
        <v>37</v>
      </c>
      <c r="M26" s="24">
        <f>B16/$H$10</f>
        <v>34.32418952618454</v>
      </c>
      <c r="N26" s="24">
        <f t="shared" ref="N26:R26" si="6">C16/$H$10</f>
        <v>42.374064837905237</v>
      </c>
      <c r="O26" s="24">
        <f t="shared" si="6"/>
        <v>36.987531172069822</v>
      </c>
      <c r="P26" s="24">
        <f t="shared" si="6"/>
        <v>41.29675810473816</v>
      </c>
      <c r="Q26" s="24">
        <f t="shared" si="6"/>
        <v>45.456359102244384</v>
      </c>
      <c r="R26" s="24">
        <f t="shared" si="6"/>
        <v>53.266832917705734</v>
      </c>
      <c r="S26" s="17"/>
      <c r="U26" s="20" t="s">
        <v>37</v>
      </c>
      <c r="V26" s="25">
        <f>H16/H10</f>
        <v>42.284289276807982</v>
      </c>
      <c r="X26" s="25">
        <f>V26*(SQRT(((W10)^2)+(W16)^2))</f>
        <v>8.9495146351350137</v>
      </c>
    </row>
    <row r="27" spans="1:24" x14ac:dyDescent="0.25">
      <c r="K27" s="26"/>
      <c r="L27" s="26" t="s">
        <v>38</v>
      </c>
      <c r="M27" s="24">
        <f>B17/$H$11</f>
        <v>5.4634678298800434</v>
      </c>
      <c r="N27" s="24">
        <f t="shared" ref="N27:R27" si="7">C17/$H$11</f>
        <v>4.704471101417667</v>
      </c>
      <c r="O27" s="24">
        <f t="shared" si="7"/>
        <v>4.1744820065430748</v>
      </c>
      <c r="P27" s="24">
        <f t="shared" si="7"/>
        <v>6.2093784078516903</v>
      </c>
      <c r="Q27" s="24">
        <f t="shared" si="7"/>
        <v>7.1057797164667393</v>
      </c>
      <c r="R27" s="24">
        <f t="shared" si="7"/>
        <v>6.3860414394765534</v>
      </c>
      <c r="S27" s="17"/>
      <c r="U27" s="20" t="s">
        <v>38</v>
      </c>
      <c r="V27" s="25">
        <f>H17/H11</f>
        <v>5.6739367502726274</v>
      </c>
      <c r="X27" s="25">
        <f>V27*(SQRT(((W11)^2)+(W17)^2))</f>
        <v>2.2095847360637926</v>
      </c>
    </row>
    <row r="28" spans="1:24" ht="15.75" thickBot="1" x14ac:dyDescent="0.3">
      <c r="K28" s="26"/>
      <c r="L28" s="26" t="s">
        <v>39</v>
      </c>
      <c r="M28" s="24">
        <f>B18/$H$12</f>
        <v>7.15625</v>
      </c>
      <c r="N28" s="24">
        <f t="shared" ref="N28:R28" si="8">C18/$H$12</f>
        <v>4.1015625</v>
      </c>
      <c r="O28" s="24">
        <f t="shared" si="8"/>
        <v>4.109375</v>
      </c>
      <c r="P28" s="24">
        <f t="shared" si="8"/>
        <v>5.7734375</v>
      </c>
      <c r="Q28" s="24">
        <f t="shared" si="8"/>
        <v>5.046875</v>
      </c>
      <c r="R28" s="24">
        <f t="shared" si="8"/>
        <v>5.234375</v>
      </c>
      <c r="S28" s="17"/>
      <c r="U28" s="20" t="s">
        <v>39</v>
      </c>
      <c r="V28" s="25">
        <f>H18/H12</f>
        <v>5.236979166666667</v>
      </c>
      <c r="X28" s="18">
        <f>V28*(SQRT(((W12)^2)+(W18)^2))</f>
        <v>1.2125678455569242</v>
      </c>
    </row>
  </sheetData>
  <mergeCells count="38">
    <mergeCell ref="K3:R4"/>
    <mergeCell ref="U4:X4"/>
    <mergeCell ref="K6:R7"/>
    <mergeCell ref="U6:V7"/>
    <mergeCell ref="W6:W7"/>
    <mergeCell ref="X6:X7"/>
    <mergeCell ref="A8:A9"/>
    <mergeCell ref="B8:C8"/>
    <mergeCell ref="D8:E8"/>
    <mergeCell ref="F8:G8"/>
    <mergeCell ref="K8:L9"/>
    <mergeCell ref="A14:A15"/>
    <mergeCell ref="B14:C14"/>
    <mergeCell ref="D14:E14"/>
    <mergeCell ref="F14:G14"/>
    <mergeCell ref="K14:L15"/>
    <mergeCell ref="K19:R20"/>
    <mergeCell ref="U20:X20"/>
    <mergeCell ref="O8:P8"/>
    <mergeCell ref="Q8:R8"/>
    <mergeCell ref="U8:U9"/>
    <mergeCell ref="V8:V9"/>
    <mergeCell ref="W8:W9"/>
    <mergeCell ref="M8:N8"/>
    <mergeCell ref="M14:N14"/>
    <mergeCell ref="O14:P14"/>
    <mergeCell ref="Q14:R14"/>
    <mergeCell ref="V14:V15"/>
    <mergeCell ref="W14:W15"/>
    <mergeCell ref="K21:R23"/>
    <mergeCell ref="U21:V23"/>
    <mergeCell ref="X21:X23"/>
    <mergeCell ref="K24:L25"/>
    <mergeCell ref="M24:N24"/>
    <mergeCell ref="O24:P24"/>
    <mergeCell ref="Q24:R24"/>
    <mergeCell ref="V24:V25"/>
    <mergeCell ref="W24:W25"/>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5BA89-E59F-4BD6-8204-E525F8C91E65}">
  <dimension ref="A1:X37"/>
  <sheetViews>
    <sheetView zoomScale="68" zoomScaleNormal="68" workbookViewId="0">
      <selection activeCell="AC5" sqref="AC5"/>
    </sheetView>
  </sheetViews>
  <sheetFormatPr defaultRowHeight="15" x14ac:dyDescent="0.25"/>
  <cols>
    <col min="13" max="13" width="10.85546875" bestFit="1" customWidth="1"/>
    <col min="23" max="23" width="10.85546875" bestFit="1" customWidth="1"/>
    <col min="24" max="24" width="18.42578125" bestFit="1" customWidth="1"/>
  </cols>
  <sheetData>
    <row r="1" spans="1:24" ht="48" customHeight="1" x14ac:dyDescent="0.25">
      <c r="A1" s="33" t="s">
        <v>131</v>
      </c>
      <c r="B1" s="33"/>
      <c r="C1" s="33"/>
      <c r="D1" s="33"/>
      <c r="E1" s="33"/>
      <c r="F1" s="33"/>
      <c r="G1" s="33"/>
      <c r="H1" s="33"/>
      <c r="I1" s="33"/>
      <c r="J1" s="33"/>
      <c r="K1" s="33"/>
      <c r="L1" s="33"/>
      <c r="M1" s="33"/>
      <c r="N1" s="33"/>
      <c r="O1" s="33"/>
      <c r="P1" s="33"/>
      <c r="Q1" s="33"/>
      <c r="R1" s="33"/>
      <c r="S1" s="33"/>
      <c r="T1" s="33"/>
      <c r="U1" s="33"/>
      <c r="V1" s="33"/>
      <c r="W1" s="33"/>
      <c r="X1" s="33"/>
    </row>
    <row r="3" spans="1:24" ht="20.25" x14ac:dyDescent="0.3">
      <c r="A3" s="3"/>
      <c r="L3" s="3"/>
    </row>
    <row r="4" spans="1:24" x14ac:dyDescent="0.25">
      <c r="P4" s="11"/>
      <c r="Q4" s="39" t="s">
        <v>74</v>
      </c>
      <c r="R4" s="39"/>
      <c r="S4" s="39" t="s">
        <v>75</v>
      </c>
      <c r="T4" s="39"/>
      <c r="U4" s="39" t="s">
        <v>76</v>
      </c>
      <c r="V4" s="39"/>
      <c r="W4" s="40" t="s">
        <v>108</v>
      </c>
      <c r="X4" s="40" t="s">
        <v>109</v>
      </c>
    </row>
    <row r="5" spans="1:24" x14ac:dyDescent="0.25">
      <c r="P5" s="14" t="s">
        <v>77</v>
      </c>
      <c r="Q5" s="13" t="s">
        <v>78</v>
      </c>
      <c r="R5" s="13" t="s">
        <v>79</v>
      </c>
      <c r="S5" s="13" t="s">
        <v>80</v>
      </c>
      <c r="T5" s="13" t="s">
        <v>81</v>
      </c>
      <c r="U5" s="13" t="s">
        <v>82</v>
      </c>
      <c r="V5" s="13" t="s">
        <v>83</v>
      </c>
      <c r="W5" s="41"/>
      <c r="X5" s="41"/>
    </row>
    <row r="6" spans="1:24" x14ac:dyDescent="0.25">
      <c r="P6" s="14" t="s">
        <v>37</v>
      </c>
      <c r="Q6" s="14">
        <v>50.2</v>
      </c>
      <c r="R6" s="14">
        <v>50.2</v>
      </c>
      <c r="S6" s="14">
        <v>49.5</v>
      </c>
      <c r="T6" s="14">
        <v>49.4</v>
      </c>
      <c r="U6" s="14">
        <v>50.3</v>
      </c>
      <c r="V6" s="14">
        <v>50.2</v>
      </c>
      <c r="W6" s="12">
        <f>AVERAGE(Q6:V6)</f>
        <v>49.966666666666669</v>
      </c>
      <c r="X6" s="12">
        <f>STDEV(R6:W6)</f>
        <v>0.38725051705964642</v>
      </c>
    </row>
    <row r="7" spans="1:24" x14ac:dyDescent="0.25">
      <c r="P7" s="14" t="s">
        <v>41</v>
      </c>
      <c r="Q7" s="14">
        <v>49.4</v>
      </c>
      <c r="R7" s="14">
        <v>49.5</v>
      </c>
      <c r="S7" s="14">
        <v>48.5</v>
      </c>
      <c r="T7" s="14">
        <v>48.6</v>
      </c>
      <c r="U7" s="14">
        <v>49.5</v>
      </c>
      <c r="V7" s="14">
        <v>49.4</v>
      </c>
      <c r="W7" s="12">
        <f t="shared" ref="W7:W16" si="0">AVERAGE(Q7:V7)</f>
        <v>49.15</v>
      </c>
      <c r="X7" s="12">
        <f t="shared" ref="X7:X16" si="1">STDEV(R7:W7)</f>
        <v>0.45212461409070204</v>
      </c>
    </row>
    <row r="8" spans="1:24" x14ac:dyDescent="0.25">
      <c r="P8" s="14" t="s">
        <v>85</v>
      </c>
      <c r="Q8" s="14">
        <v>48.2</v>
      </c>
      <c r="R8" s="14">
        <v>48.1</v>
      </c>
      <c r="S8" s="14">
        <v>48.2</v>
      </c>
      <c r="T8" s="14">
        <v>48.3</v>
      </c>
      <c r="U8" s="14">
        <v>48.2</v>
      </c>
      <c r="V8" s="14">
        <v>48.1</v>
      </c>
      <c r="W8" s="12">
        <f t="shared" si="0"/>
        <v>48.183333333333337</v>
      </c>
      <c r="X8" s="12">
        <f t="shared" si="1"/>
        <v>7.4845519918373696E-2</v>
      </c>
    </row>
    <row r="9" spans="1:24" x14ac:dyDescent="0.25">
      <c r="P9" s="14" t="s">
        <v>42</v>
      </c>
      <c r="Q9" s="14">
        <v>49.7</v>
      </c>
      <c r="R9" s="14">
        <v>49.7</v>
      </c>
      <c r="S9" s="14">
        <v>49.3</v>
      </c>
      <c r="T9" s="14">
        <v>49</v>
      </c>
      <c r="U9" s="14">
        <v>49.7</v>
      </c>
      <c r="V9" s="14">
        <v>49.6</v>
      </c>
      <c r="W9" s="12">
        <f t="shared" si="0"/>
        <v>49.5</v>
      </c>
      <c r="X9" s="12">
        <f t="shared" si="1"/>
        <v>0.27325202042559077</v>
      </c>
    </row>
    <row r="10" spans="1:24" x14ac:dyDescent="0.25">
      <c r="P10" s="14" t="s">
        <v>86</v>
      </c>
      <c r="Q10" s="14">
        <v>49</v>
      </c>
      <c r="R10" s="14">
        <v>49.1</v>
      </c>
      <c r="S10" s="14">
        <v>48.5</v>
      </c>
      <c r="T10" s="14">
        <v>48.4</v>
      </c>
      <c r="U10" s="14">
        <v>49.1</v>
      </c>
      <c r="V10" s="14">
        <v>49.2</v>
      </c>
      <c r="W10" s="12">
        <f t="shared" si="0"/>
        <v>48.883333333333333</v>
      </c>
      <c r="X10" s="12">
        <f t="shared" si="1"/>
        <v>0.33836480422872245</v>
      </c>
    </row>
    <row r="11" spans="1:24" x14ac:dyDescent="0.25">
      <c r="P11" s="14" t="s">
        <v>87</v>
      </c>
      <c r="Q11" s="14">
        <v>49.6</v>
      </c>
      <c r="R11" s="14">
        <v>49.6</v>
      </c>
      <c r="S11" s="14">
        <v>49.5</v>
      </c>
      <c r="T11" s="14">
        <v>49.4</v>
      </c>
      <c r="U11" s="14">
        <v>49.8</v>
      </c>
      <c r="V11" s="14">
        <v>49.5</v>
      </c>
      <c r="W11" s="12">
        <f t="shared" si="0"/>
        <v>49.566666666666663</v>
      </c>
      <c r="X11" s="12">
        <f t="shared" si="1"/>
        <v>0.13567390098101861</v>
      </c>
    </row>
    <row r="12" spans="1:24" x14ac:dyDescent="0.25">
      <c r="P12" s="14" t="s">
        <v>88</v>
      </c>
      <c r="Q12" s="14">
        <v>47.5</v>
      </c>
      <c r="R12" s="14">
        <v>47.4</v>
      </c>
      <c r="S12" s="14">
        <v>47.2</v>
      </c>
      <c r="T12" s="14">
        <v>47.1</v>
      </c>
      <c r="U12" s="14">
        <v>47.5</v>
      </c>
      <c r="V12" s="14">
        <v>47.5</v>
      </c>
      <c r="W12" s="12">
        <f t="shared" si="0"/>
        <v>47.366666666666674</v>
      </c>
      <c r="X12" s="12">
        <f t="shared" si="1"/>
        <v>0.16284507520498814</v>
      </c>
    </row>
    <row r="13" spans="1:24" x14ac:dyDescent="0.25">
      <c r="P13" s="14" t="s">
        <v>38</v>
      </c>
      <c r="Q13" s="14">
        <v>44.8</v>
      </c>
      <c r="R13" s="14">
        <v>44.9</v>
      </c>
      <c r="S13" s="14">
        <v>44.7</v>
      </c>
      <c r="T13" s="14">
        <v>44.7</v>
      </c>
      <c r="U13" s="14">
        <v>44.8</v>
      </c>
      <c r="V13" s="14">
        <v>44.8</v>
      </c>
      <c r="W13" s="12">
        <f t="shared" si="0"/>
        <v>44.783333333333331</v>
      </c>
      <c r="X13" s="12">
        <f t="shared" si="1"/>
        <v>7.4845519918372905E-2</v>
      </c>
    </row>
    <row r="14" spans="1:24" x14ac:dyDescent="0.25">
      <c r="P14" s="14" t="s">
        <v>39</v>
      </c>
      <c r="Q14" s="14">
        <v>49.5</v>
      </c>
      <c r="R14" s="14">
        <v>49.4</v>
      </c>
      <c r="S14" s="14">
        <v>48.7</v>
      </c>
      <c r="T14" s="14">
        <v>48.7</v>
      </c>
      <c r="U14" s="14">
        <v>49.6</v>
      </c>
      <c r="V14" s="14">
        <v>49.4</v>
      </c>
      <c r="W14" s="12">
        <f t="shared" si="0"/>
        <v>49.216666666666669</v>
      </c>
      <c r="X14" s="12">
        <f t="shared" si="1"/>
        <v>0.38332125584838639</v>
      </c>
    </row>
    <row r="15" spans="1:24" x14ac:dyDescent="0.25">
      <c r="P15" s="14" t="s">
        <v>43</v>
      </c>
      <c r="Q15" s="14">
        <v>43</v>
      </c>
      <c r="R15" s="14">
        <v>42.9</v>
      </c>
      <c r="S15" s="14">
        <v>41.8</v>
      </c>
      <c r="T15" s="14">
        <v>41.8</v>
      </c>
      <c r="U15" s="14">
        <v>41</v>
      </c>
      <c r="V15" s="14">
        <v>41</v>
      </c>
      <c r="W15" s="12">
        <f t="shared" si="0"/>
        <v>41.916666666666664</v>
      </c>
      <c r="X15" s="12">
        <f t="shared" si="1"/>
        <v>0.7041477643748314</v>
      </c>
    </row>
    <row r="16" spans="1:24" x14ac:dyDescent="0.25">
      <c r="P16" s="14" t="s">
        <v>40</v>
      </c>
      <c r="Q16" s="14">
        <v>49.4</v>
      </c>
      <c r="R16" s="14">
        <v>49.3</v>
      </c>
      <c r="S16" s="14">
        <v>48.7</v>
      </c>
      <c r="T16" s="14">
        <v>48.6</v>
      </c>
      <c r="U16" s="14">
        <v>49.3</v>
      </c>
      <c r="V16" s="14">
        <v>49.5</v>
      </c>
      <c r="W16" s="12">
        <f t="shared" si="0"/>
        <v>49.133333333333326</v>
      </c>
      <c r="X16" s="12">
        <f t="shared" si="1"/>
        <v>0.36065783517632433</v>
      </c>
    </row>
    <row r="17" spans="13:24" x14ac:dyDescent="0.25">
      <c r="P17" s="14" t="s">
        <v>89</v>
      </c>
      <c r="Q17" s="14">
        <v>24.4</v>
      </c>
      <c r="R17" s="14">
        <v>23.8</v>
      </c>
      <c r="S17" s="14">
        <v>24.5</v>
      </c>
      <c r="T17" s="14">
        <v>24.2</v>
      </c>
      <c r="U17" s="14">
        <v>23.6</v>
      </c>
      <c r="V17" s="14">
        <v>24.1</v>
      </c>
      <c r="W17" s="12">
        <f>AVERAGE(Q17:V17)</f>
        <v>24.099999999999998</v>
      </c>
      <c r="X17" s="12">
        <f>STDEV(R17:W17)</f>
        <v>0.31464265445104483</v>
      </c>
    </row>
    <row r="18" spans="13:24" x14ac:dyDescent="0.25">
      <c r="P18" s="14" t="s">
        <v>90</v>
      </c>
      <c r="Q18" s="14">
        <v>38.700000000000003</v>
      </c>
      <c r="R18" s="14">
        <v>38.9</v>
      </c>
      <c r="S18" s="14">
        <v>39</v>
      </c>
      <c r="T18" s="14">
        <v>39.299999999999997</v>
      </c>
      <c r="U18" s="14">
        <v>40</v>
      </c>
      <c r="V18" s="14">
        <v>40.6</v>
      </c>
      <c r="W18" s="12">
        <f>AVERAGE(Q18:V18)</f>
        <v>39.416666666666664</v>
      </c>
      <c r="X18" s="12">
        <f>STDEV(R18:W18)</f>
        <v>0.6494798488591278</v>
      </c>
    </row>
    <row r="25" spans="13:24" x14ac:dyDescent="0.25">
      <c r="N25" s="4"/>
      <c r="O25" s="4"/>
      <c r="P25" s="4"/>
      <c r="Q25" s="4"/>
      <c r="R25" s="4"/>
      <c r="S25" s="7"/>
    </row>
    <row r="26" spans="13:24" x14ac:dyDescent="0.25">
      <c r="M26" s="4"/>
      <c r="N26" s="5"/>
      <c r="O26" s="5"/>
      <c r="P26" s="5"/>
      <c r="Q26" s="5"/>
      <c r="R26" s="4"/>
      <c r="S26" s="7"/>
    </row>
    <row r="27" spans="13:24" x14ac:dyDescent="0.25">
      <c r="M27" s="4"/>
      <c r="N27" s="4"/>
      <c r="O27" s="4"/>
      <c r="P27" s="4"/>
      <c r="Q27" s="4"/>
      <c r="R27" s="6"/>
      <c r="S27" s="6"/>
    </row>
    <row r="28" spans="13:24" x14ac:dyDescent="0.25">
      <c r="M28" s="4"/>
      <c r="N28" s="4"/>
      <c r="O28" s="4"/>
      <c r="P28" s="4"/>
      <c r="Q28" s="4"/>
      <c r="R28" s="6"/>
      <c r="S28" s="6"/>
    </row>
    <row r="29" spans="13:24" x14ac:dyDescent="0.25">
      <c r="M29" s="4"/>
      <c r="N29" s="4"/>
      <c r="O29" s="4"/>
      <c r="P29" s="4"/>
      <c r="Q29" s="4"/>
      <c r="R29" s="6"/>
      <c r="S29" s="6"/>
    </row>
    <row r="30" spans="13:24" x14ac:dyDescent="0.25">
      <c r="M30" s="4"/>
      <c r="N30" s="4"/>
      <c r="O30" s="4"/>
      <c r="P30" s="4"/>
      <c r="Q30" s="4"/>
      <c r="R30" s="6"/>
      <c r="S30" s="6"/>
    </row>
    <row r="31" spans="13:24" x14ac:dyDescent="0.25">
      <c r="M31" s="4"/>
      <c r="N31" s="4"/>
      <c r="O31" s="4"/>
      <c r="P31" s="4"/>
      <c r="Q31" s="4"/>
      <c r="R31" s="6"/>
      <c r="S31" s="6"/>
    </row>
    <row r="32" spans="13:24" x14ac:dyDescent="0.25">
      <c r="M32" s="4"/>
      <c r="N32" s="4"/>
      <c r="O32" s="4"/>
      <c r="P32" s="4"/>
      <c r="Q32" s="4"/>
      <c r="R32" s="6"/>
      <c r="S32" s="6"/>
    </row>
    <row r="33" spans="13:19" x14ac:dyDescent="0.25">
      <c r="M33" s="4"/>
      <c r="N33" s="4"/>
      <c r="O33" s="4"/>
      <c r="P33" s="4"/>
      <c r="Q33" s="4"/>
      <c r="R33" s="6"/>
      <c r="S33" s="6"/>
    </row>
    <row r="34" spans="13:19" x14ac:dyDescent="0.25">
      <c r="M34" s="4"/>
      <c r="N34" s="4"/>
      <c r="O34" s="4"/>
      <c r="P34" s="4"/>
      <c r="Q34" s="4"/>
      <c r="R34" s="6"/>
      <c r="S34" s="6"/>
    </row>
    <row r="35" spans="13:19" x14ac:dyDescent="0.25">
      <c r="M35" s="4"/>
      <c r="N35" s="4"/>
      <c r="O35" s="4"/>
      <c r="P35" s="4"/>
      <c r="Q35" s="4"/>
      <c r="R35" s="6"/>
      <c r="S35" s="6"/>
    </row>
    <row r="36" spans="13:19" x14ac:dyDescent="0.25">
      <c r="M36" s="4"/>
      <c r="N36" s="4"/>
      <c r="O36" s="4"/>
      <c r="P36" s="4"/>
      <c r="Q36" s="4"/>
      <c r="R36" s="6"/>
      <c r="S36" s="6"/>
    </row>
    <row r="37" spans="13:19" x14ac:dyDescent="0.25">
      <c r="M37" s="4"/>
      <c r="N37" s="4"/>
    </row>
  </sheetData>
  <mergeCells count="6">
    <mergeCell ref="X4:X5"/>
    <mergeCell ref="Q4:R4"/>
    <mergeCell ref="S4:T4"/>
    <mergeCell ref="U4:V4"/>
    <mergeCell ref="W4:W5"/>
    <mergeCell ref="A1:X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9EBD8-27DB-405D-9696-4A6F383F6CDE}">
  <dimension ref="A1:Q2"/>
  <sheetViews>
    <sheetView topLeftCell="A6" zoomScale="70" zoomScaleNormal="70" workbookViewId="0">
      <selection activeCell="V34" sqref="V34"/>
    </sheetView>
  </sheetViews>
  <sheetFormatPr defaultRowHeight="15" x14ac:dyDescent="0.25"/>
  <sheetData>
    <row r="1" spans="1:17" x14ac:dyDescent="0.25">
      <c r="A1" s="51" t="s">
        <v>105</v>
      </c>
      <c r="B1" s="52"/>
      <c r="C1" s="52"/>
      <c r="D1" s="52"/>
      <c r="E1" s="52"/>
      <c r="F1" s="52"/>
      <c r="G1" s="52"/>
      <c r="H1" s="52"/>
      <c r="I1" s="52"/>
      <c r="J1" s="52"/>
      <c r="K1" s="52"/>
      <c r="L1" s="52"/>
      <c r="M1" s="52"/>
      <c r="N1" s="52"/>
      <c r="O1" s="52"/>
      <c r="P1" s="52"/>
      <c r="Q1" s="53"/>
    </row>
    <row r="2" spans="1:17" ht="27" customHeight="1" thickBot="1" x14ac:dyDescent="0.3">
      <c r="A2" s="54"/>
      <c r="B2" s="55"/>
      <c r="C2" s="55"/>
      <c r="D2" s="55"/>
      <c r="E2" s="55"/>
      <c r="F2" s="55"/>
      <c r="G2" s="55"/>
      <c r="H2" s="55"/>
      <c r="I2" s="55"/>
      <c r="J2" s="55"/>
      <c r="K2" s="55"/>
      <c r="L2" s="55"/>
      <c r="M2" s="55"/>
      <c r="N2" s="55"/>
      <c r="O2" s="55"/>
      <c r="P2" s="55"/>
      <c r="Q2" s="56"/>
    </row>
  </sheetData>
  <mergeCells count="1">
    <mergeCell ref="A1:Q2"/>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58CBF-61F6-4AEA-A2A6-9047CA3EAF0E}">
  <dimension ref="A1:K32"/>
  <sheetViews>
    <sheetView tabSelected="1" zoomScaleNormal="100" workbookViewId="0">
      <selection sqref="A1:J1"/>
    </sheetView>
  </sheetViews>
  <sheetFormatPr defaultColWidth="9.140625" defaultRowHeight="12.75" x14ac:dyDescent="0.2"/>
  <cols>
    <col min="1" max="1" width="3.28515625" style="2" bestFit="1" customWidth="1"/>
    <col min="2" max="2" width="15.28515625" style="2" bestFit="1" customWidth="1"/>
    <col min="3" max="3" width="22.140625" style="2" bestFit="1" customWidth="1"/>
    <col min="4" max="4" width="17.85546875" style="2" bestFit="1" customWidth="1"/>
    <col min="5" max="5" width="42.5703125" style="2" customWidth="1"/>
    <col min="6" max="6" width="33.7109375" style="2" customWidth="1"/>
    <col min="7" max="8" width="17.85546875" style="2" bestFit="1" customWidth="1"/>
    <col min="9" max="9" width="16.5703125" style="2" customWidth="1"/>
    <col min="10" max="16384" width="9.140625" style="2"/>
  </cols>
  <sheetData>
    <row r="1" spans="1:10" ht="21" thickBot="1" x14ac:dyDescent="0.25">
      <c r="A1" s="57" t="s">
        <v>61</v>
      </c>
      <c r="B1" s="58"/>
      <c r="C1" s="58"/>
      <c r="D1" s="58"/>
      <c r="E1" s="58"/>
      <c r="F1" s="58"/>
      <c r="G1" s="58"/>
      <c r="H1" s="58"/>
      <c r="I1" s="58"/>
      <c r="J1" s="59"/>
    </row>
    <row r="2" spans="1:10" x14ac:dyDescent="0.2">
      <c r="A2" s="1" t="s">
        <v>33</v>
      </c>
      <c r="B2" s="2" t="s">
        <v>0</v>
      </c>
      <c r="C2" s="2" t="s">
        <v>24</v>
      </c>
      <c r="D2" s="2" t="s">
        <v>25</v>
      </c>
      <c r="E2" s="2" t="s">
        <v>36</v>
      </c>
      <c r="F2" s="2" t="s">
        <v>26</v>
      </c>
      <c r="G2" s="2" t="s">
        <v>31</v>
      </c>
      <c r="H2" s="2" t="s">
        <v>32</v>
      </c>
      <c r="I2" s="2" t="s">
        <v>34</v>
      </c>
      <c r="J2" s="2" t="s">
        <v>54</v>
      </c>
    </row>
    <row r="3" spans="1:10" x14ac:dyDescent="0.2">
      <c r="A3" s="2">
        <v>1</v>
      </c>
      <c r="B3" s="2" t="s">
        <v>1</v>
      </c>
      <c r="C3" s="2" t="s">
        <v>30</v>
      </c>
      <c r="D3" s="2" t="s">
        <v>28</v>
      </c>
      <c r="E3" s="2" t="s">
        <v>35</v>
      </c>
      <c r="F3" s="2" t="s">
        <v>27</v>
      </c>
      <c r="G3" s="2">
        <v>44</v>
      </c>
      <c r="H3" s="2">
        <v>180</v>
      </c>
      <c r="I3" s="2">
        <v>33264373</v>
      </c>
      <c r="J3" s="2" t="s">
        <v>55</v>
      </c>
    </row>
    <row r="4" spans="1:10" x14ac:dyDescent="0.2">
      <c r="A4" s="2">
        <v>2</v>
      </c>
      <c r="B4" s="2" t="s">
        <v>2</v>
      </c>
      <c r="C4" s="2" t="s">
        <v>30</v>
      </c>
      <c r="D4" s="2" t="s">
        <v>28</v>
      </c>
      <c r="E4" s="2" t="s">
        <v>35</v>
      </c>
      <c r="F4" s="2" t="s">
        <v>27</v>
      </c>
      <c r="G4" s="2">
        <v>44</v>
      </c>
      <c r="H4" s="2">
        <v>180</v>
      </c>
      <c r="I4" s="2">
        <v>33264373</v>
      </c>
      <c r="J4" s="2" t="s">
        <v>55</v>
      </c>
    </row>
    <row r="5" spans="1:10" x14ac:dyDescent="0.2">
      <c r="A5" s="2">
        <v>3</v>
      </c>
      <c r="B5" s="2" t="s">
        <v>3</v>
      </c>
      <c r="C5" s="2" t="s">
        <v>30</v>
      </c>
      <c r="D5" s="2" t="s">
        <v>28</v>
      </c>
      <c r="E5" s="2" t="s">
        <v>35</v>
      </c>
      <c r="F5" s="2" t="s">
        <v>27</v>
      </c>
      <c r="G5" s="2">
        <v>44</v>
      </c>
      <c r="H5" s="2">
        <v>180</v>
      </c>
      <c r="I5" s="2">
        <v>33264373</v>
      </c>
      <c r="J5" s="2" t="s">
        <v>55</v>
      </c>
    </row>
    <row r="6" spans="1:10" x14ac:dyDescent="0.2">
      <c r="A6" s="2">
        <v>4</v>
      </c>
      <c r="B6" s="2" t="s">
        <v>4</v>
      </c>
      <c r="C6" s="2" t="s">
        <v>30</v>
      </c>
      <c r="D6" s="2" t="s">
        <v>28</v>
      </c>
      <c r="E6" s="2" t="s">
        <v>35</v>
      </c>
      <c r="F6" s="2" t="s">
        <v>27</v>
      </c>
      <c r="G6" s="2">
        <v>44</v>
      </c>
      <c r="H6" s="2">
        <v>180</v>
      </c>
      <c r="I6" s="2">
        <v>33264373</v>
      </c>
      <c r="J6" s="2" t="s">
        <v>55</v>
      </c>
    </row>
    <row r="7" spans="1:10" x14ac:dyDescent="0.2">
      <c r="A7" s="2">
        <v>5</v>
      </c>
      <c r="B7" s="2" t="s">
        <v>5</v>
      </c>
      <c r="C7" s="2" t="s">
        <v>30</v>
      </c>
      <c r="D7" s="2" t="s">
        <v>28</v>
      </c>
      <c r="E7" s="2" t="s">
        <v>35</v>
      </c>
      <c r="F7" s="2" t="s">
        <v>27</v>
      </c>
      <c r="G7" s="2">
        <v>44</v>
      </c>
      <c r="H7" s="2">
        <v>180</v>
      </c>
      <c r="I7" s="2">
        <v>33264373</v>
      </c>
      <c r="J7" s="2" t="s">
        <v>55</v>
      </c>
    </row>
    <row r="8" spans="1:10" x14ac:dyDescent="0.2">
      <c r="A8" s="2">
        <v>6</v>
      </c>
      <c r="B8" s="2" t="s">
        <v>6</v>
      </c>
      <c r="C8" s="2" t="s">
        <v>30</v>
      </c>
      <c r="D8" s="2" t="s">
        <v>28</v>
      </c>
      <c r="E8" s="2" t="s">
        <v>35</v>
      </c>
      <c r="F8" s="2" t="s">
        <v>27</v>
      </c>
      <c r="G8" s="2">
        <v>44</v>
      </c>
      <c r="H8" s="2">
        <v>180</v>
      </c>
      <c r="I8" s="2">
        <v>33264373</v>
      </c>
      <c r="J8" s="2" t="s">
        <v>55</v>
      </c>
    </row>
    <row r="9" spans="1:10" x14ac:dyDescent="0.2">
      <c r="A9" s="2">
        <v>7</v>
      </c>
      <c r="B9" s="2" t="s">
        <v>7</v>
      </c>
      <c r="C9" s="2" t="s">
        <v>30</v>
      </c>
      <c r="D9" s="2" t="s">
        <v>28</v>
      </c>
      <c r="E9" s="2" t="s">
        <v>35</v>
      </c>
      <c r="F9" s="2" t="s">
        <v>27</v>
      </c>
      <c r="G9" s="2">
        <v>44</v>
      </c>
      <c r="H9" s="2">
        <v>180</v>
      </c>
      <c r="I9" s="2">
        <v>33264373</v>
      </c>
      <c r="J9" s="2" t="s">
        <v>55</v>
      </c>
    </row>
    <row r="10" spans="1:10" x14ac:dyDescent="0.2">
      <c r="A10" s="2">
        <v>8</v>
      </c>
      <c r="B10" s="2" t="s">
        <v>8</v>
      </c>
      <c r="C10" s="2" t="s">
        <v>30</v>
      </c>
      <c r="D10" s="2" t="s">
        <v>28</v>
      </c>
      <c r="E10" s="2" t="s">
        <v>35</v>
      </c>
      <c r="F10" s="2" t="s">
        <v>27</v>
      </c>
      <c r="G10" s="2">
        <v>44</v>
      </c>
      <c r="H10" s="2">
        <v>180</v>
      </c>
      <c r="I10" s="2">
        <v>33264373</v>
      </c>
      <c r="J10" s="2" t="s">
        <v>55</v>
      </c>
    </row>
    <row r="11" spans="1:10" x14ac:dyDescent="0.2">
      <c r="A11" s="2">
        <v>9</v>
      </c>
      <c r="B11" s="2" t="s">
        <v>9</v>
      </c>
      <c r="C11" s="2" t="s">
        <v>30</v>
      </c>
      <c r="D11" s="2" t="s">
        <v>28</v>
      </c>
      <c r="E11" s="2" t="s">
        <v>35</v>
      </c>
      <c r="F11" s="2" t="s">
        <v>27</v>
      </c>
      <c r="G11" s="2">
        <v>44</v>
      </c>
      <c r="H11" s="2">
        <v>180</v>
      </c>
      <c r="I11" s="2">
        <v>33264373</v>
      </c>
      <c r="J11" s="2" t="s">
        <v>55</v>
      </c>
    </row>
    <row r="12" spans="1:10" x14ac:dyDescent="0.2">
      <c r="A12" s="2">
        <v>10</v>
      </c>
      <c r="B12" s="2" t="s">
        <v>10</v>
      </c>
      <c r="C12" s="2" t="s">
        <v>30</v>
      </c>
      <c r="D12" s="2" t="s">
        <v>28</v>
      </c>
      <c r="E12" s="2" t="s">
        <v>35</v>
      </c>
      <c r="F12" s="2" t="s">
        <v>27</v>
      </c>
      <c r="G12" s="2">
        <v>44</v>
      </c>
      <c r="H12" s="2">
        <v>180</v>
      </c>
      <c r="I12" s="2">
        <v>33264373</v>
      </c>
      <c r="J12" s="2" t="s">
        <v>55</v>
      </c>
    </row>
    <row r="13" spans="1:10" x14ac:dyDescent="0.2">
      <c r="A13" s="2">
        <v>11</v>
      </c>
      <c r="B13" s="2" t="s">
        <v>11</v>
      </c>
      <c r="C13" s="2" t="s">
        <v>30</v>
      </c>
      <c r="D13" s="2" t="s">
        <v>28</v>
      </c>
      <c r="E13" s="2" t="s">
        <v>35</v>
      </c>
      <c r="F13" s="2" t="s">
        <v>27</v>
      </c>
      <c r="G13" s="2">
        <v>44</v>
      </c>
      <c r="H13" s="2">
        <v>180</v>
      </c>
      <c r="I13" s="2">
        <v>33264373</v>
      </c>
      <c r="J13" s="2" t="s">
        <v>55</v>
      </c>
    </row>
    <row r="14" spans="1:10" x14ac:dyDescent="0.2">
      <c r="A14" s="2">
        <v>12</v>
      </c>
      <c r="B14" s="2" t="s">
        <v>12</v>
      </c>
      <c r="C14" s="2" t="s">
        <v>30</v>
      </c>
      <c r="D14" s="2" t="s">
        <v>28</v>
      </c>
      <c r="E14" s="2" t="s">
        <v>35</v>
      </c>
      <c r="F14" s="2" t="s">
        <v>27</v>
      </c>
      <c r="G14" s="2">
        <v>44</v>
      </c>
      <c r="H14" s="2">
        <v>180</v>
      </c>
      <c r="I14" s="2">
        <v>33264373</v>
      </c>
      <c r="J14" s="2" t="s">
        <v>55</v>
      </c>
    </row>
    <row r="15" spans="1:10" x14ac:dyDescent="0.2">
      <c r="A15" s="2">
        <v>13</v>
      </c>
      <c r="B15" s="2" t="s">
        <v>13</v>
      </c>
      <c r="C15" s="2" t="s">
        <v>30</v>
      </c>
      <c r="D15" s="2" t="s">
        <v>28</v>
      </c>
      <c r="E15" s="2" t="s">
        <v>35</v>
      </c>
      <c r="F15" s="2" t="s">
        <v>29</v>
      </c>
      <c r="G15" s="2">
        <v>41</v>
      </c>
      <c r="H15" s="2">
        <v>174</v>
      </c>
      <c r="I15" s="2">
        <v>32363136</v>
      </c>
      <c r="J15" s="2" t="s">
        <v>55</v>
      </c>
    </row>
    <row r="16" spans="1:10" x14ac:dyDescent="0.2">
      <c r="A16" s="2">
        <v>14</v>
      </c>
      <c r="B16" s="2" t="s">
        <v>14</v>
      </c>
      <c r="C16" s="2" t="s">
        <v>30</v>
      </c>
      <c r="D16" s="2" t="s">
        <v>28</v>
      </c>
      <c r="E16" s="2" t="s">
        <v>35</v>
      </c>
      <c r="F16" s="2" t="s">
        <v>29</v>
      </c>
      <c r="G16" s="2">
        <v>41</v>
      </c>
      <c r="H16" s="2">
        <v>174</v>
      </c>
      <c r="I16" s="2">
        <v>32363136</v>
      </c>
      <c r="J16" s="2" t="s">
        <v>55</v>
      </c>
    </row>
    <row r="17" spans="1:11" x14ac:dyDescent="0.2">
      <c r="A17" s="2">
        <v>15</v>
      </c>
      <c r="B17" s="2" t="s">
        <v>15</v>
      </c>
      <c r="C17" s="2" t="s">
        <v>30</v>
      </c>
      <c r="D17" s="2" t="s">
        <v>28</v>
      </c>
      <c r="E17" s="2" t="s">
        <v>35</v>
      </c>
      <c r="F17" s="2" t="s">
        <v>29</v>
      </c>
      <c r="G17" s="2">
        <v>41</v>
      </c>
      <c r="H17" s="2">
        <v>174</v>
      </c>
      <c r="I17" s="2">
        <v>32363136</v>
      </c>
      <c r="J17" s="2" t="s">
        <v>55</v>
      </c>
    </row>
    <row r="18" spans="1:11" x14ac:dyDescent="0.2">
      <c r="A18" s="2">
        <v>16</v>
      </c>
      <c r="B18" s="2" t="s">
        <v>16</v>
      </c>
      <c r="C18" s="2" t="s">
        <v>30</v>
      </c>
      <c r="D18" s="2" t="s">
        <v>28</v>
      </c>
      <c r="E18" s="2" t="s">
        <v>35</v>
      </c>
      <c r="F18" s="2" t="s">
        <v>29</v>
      </c>
      <c r="G18" s="2">
        <v>41</v>
      </c>
      <c r="H18" s="2">
        <v>174</v>
      </c>
      <c r="I18" s="2">
        <v>32363136</v>
      </c>
      <c r="J18" s="2" t="s">
        <v>55</v>
      </c>
    </row>
    <row r="19" spans="1:11" x14ac:dyDescent="0.2">
      <c r="A19" s="2">
        <v>17</v>
      </c>
      <c r="B19" s="2" t="s">
        <v>17</v>
      </c>
      <c r="C19" s="2" t="s">
        <v>30</v>
      </c>
      <c r="D19" s="2" t="s">
        <v>28</v>
      </c>
      <c r="E19" s="2" t="s">
        <v>35</v>
      </c>
      <c r="F19" s="2" t="s">
        <v>29</v>
      </c>
      <c r="G19" s="2">
        <v>41</v>
      </c>
      <c r="H19" s="2">
        <v>174</v>
      </c>
      <c r="I19" s="2">
        <v>32363136</v>
      </c>
      <c r="J19" s="2" t="s">
        <v>55</v>
      </c>
    </row>
    <row r="20" spans="1:11" x14ac:dyDescent="0.2">
      <c r="A20" s="2">
        <v>18</v>
      </c>
      <c r="B20" s="2" t="s">
        <v>18</v>
      </c>
      <c r="C20" s="2" t="s">
        <v>30</v>
      </c>
      <c r="D20" s="2" t="s">
        <v>28</v>
      </c>
      <c r="E20" s="2" t="s">
        <v>35</v>
      </c>
      <c r="F20" s="2" t="s">
        <v>29</v>
      </c>
      <c r="G20" s="2">
        <v>41</v>
      </c>
      <c r="H20" s="2">
        <v>174</v>
      </c>
      <c r="I20" s="2">
        <v>32363136</v>
      </c>
      <c r="J20" s="2" t="s">
        <v>55</v>
      </c>
    </row>
    <row r="21" spans="1:11" x14ac:dyDescent="0.2">
      <c r="A21" s="2">
        <v>19</v>
      </c>
      <c r="B21" s="2" t="s">
        <v>19</v>
      </c>
      <c r="C21" s="2" t="s">
        <v>30</v>
      </c>
      <c r="D21" s="2" t="s">
        <v>28</v>
      </c>
      <c r="E21" s="2" t="s">
        <v>35</v>
      </c>
      <c r="F21" s="2" t="s">
        <v>29</v>
      </c>
      <c r="G21" s="2">
        <v>41</v>
      </c>
      <c r="H21" s="2">
        <v>174</v>
      </c>
      <c r="I21" s="2">
        <v>32363136</v>
      </c>
      <c r="J21" s="2" t="s">
        <v>55</v>
      </c>
    </row>
    <row r="22" spans="1:11" x14ac:dyDescent="0.2">
      <c r="A22" s="2">
        <v>20</v>
      </c>
      <c r="B22" s="2" t="s">
        <v>20</v>
      </c>
      <c r="C22" s="2" t="s">
        <v>30</v>
      </c>
      <c r="D22" s="2" t="s">
        <v>28</v>
      </c>
      <c r="E22" s="2" t="s">
        <v>35</v>
      </c>
      <c r="F22" s="2" t="s">
        <v>29</v>
      </c>
      <c r="G22" s="2">
        <v>41</v>
      </c>
      <c r="H22" s="2">
        <v>174</v>
      </c>
      <c r="I22" s="2">
        <v>32363136</v>
      </c>
      <c r="J22" s="2" t="s">
        <v>55</v>
      </c>
    </row>
    <row r="23" spans="1:11" x14ac:dyDescent="0.2">
      <c r="A23" s="2">
        <v>21</v>
      </c>
      <c r="B23" s="2" t="s">
        <v>21</v>
      </c>
      <c r="C23" s="2" t="s">
        <v>30</v>
      </c>
      <c r="D23" s="2" t="s">
        <v>28</v>
      </c>
      <c r="E23" s="2" t="s">
        <v>35</v>
      </c>
      <c r="F23" s="2" t="s">
        <v>29</v>
      </c>
      <c r="G23" s="2">
        <v>41</v>
      </c>
      <c r="H23" s="2">
        <v>174</v>
      </c>
      <c r="I23" s="2">
        <v>32363136</v>
      </c>
      <c r="J23" s="2" t="s">
        <v>55</v>
      </c>
    </row>
    <row r="24" spans="1:11" x14ac:dyDescent="0.2">
      <c r="A24" s="2">
        <v>22</v>
      </c>
      <c r="B24" s="2" t="s">
        <v>22</v>
      </c>
      <c r="C24" s="2" t="s">
        <v>30</v>
      </c>
      <c r="D24" s="2" t="s">
        <v>28</v>
      </c>
      <c r="E24" s="2" t="s">
        <v>35</v>
      </c>
      <c r="F24" s="2" t="s">
        <v>29</v>
      </c>
      <c r="G24" s="2">
        <v>41</v>
      </c>
      <c r="H24" s="2">
        <v>174</v>
      </c>
      <c r="I24" s="2">
        <v>32363136</v>
      </c>
      <c r="J24" s="2" t="s">
        <v>55</v>
      </c>
    </row>
    <row r="25" spans="1:11" x14ac:dyDescent="0.2">
      <c r="A25" s="2">
        <v>23</v>
      </c>
      <c r="B25" s="2" t="s">
        <v>23</v>
      </c>
      <c r="C25" s="2" t="s">
        <v>30</v>
      </c>
      <c r="D25" s="2" t="s">
        <v>28</v>
      </c>
      <c r="E25" s="2" t="s">
        <v>35</v>
      </c>
      <c r="F25" s="2" t="s">
        <v>29</v>
      </c>
      <c r="G25" s="2">
        <v>41</v>
      </c>
      <c r="H25" s="2">
        <v>174</v>
      </c>
      <c r="I25" s="2">
        <v>32363136</v>
      </c>
      <c r="J25" s="2" t="s">
        <v>55</v>
      </c>
    </row>
    <row r="27" spans="1:11" ht="13.5" thickBot="1" x14ac:dyDescent="0.25"/>
    <row r="28" spans="1:11" ht="21" thickBot="1" x14ac:dyDescent="0.25">
      <c r="A28" s="57" t="s">
        <v>60</v>
      </c>
      <c r="B28" s="58"/>
      <c r="C28" s="58"/>
      <c r="D28" s="58"/>
      <c r="E28" s="58"/>
      <c r="F28" s="58"/>
      <c r="G28" s="58"/>
      <c r="H28" s="58"/>
      <c r="I28" s="58"/>
      <c r="J28" s="59"/>
    </row>
    <row r="29" spans="1:11" ht="12" customHeight="1" x14ac:dyDescent="0.2">
      <c r="A29" s="1" t="s">
        <v>33</v>
      </c>
      <c r="B29" s="2" t="s">
        <v>0</v>
      </c>
      <c r="C29" s="2" t="s">
        <v>47</v>
      </c>
      <c r="D29" s="2" t="s">
        <v>48</v>
      </c>
      <c r="E29" s="2" t="s">
        <v>49</v>
      </c>
      <c r="F29" s="2" t="s">
        <v>50</v>
      </c>
      <c r="G29" s="60" t="s">
        <v>67</v>
      </c>
      <c r="H29" s="60"/>
      <c r="I29" s="2" t="s">
        <v>62</v>
      </c>
      <c r="K29" s="2" t="s">
        <v>59</v>
      </c>
    </row>
    <row r="30" spans="1:11" x14ac:dyDescent="0.2">
      <c r="A30" s="2">
        <v>1</v>
      </c>
      <c r="B30" s="2" t="s">
        <v>44</v>
      </c>
      <c r="C30" s="2" t="s">
        <v>51</v>
      </c>
      <c r="D30" s="2" t="s">
        <v>53</v>
      </c>
      <c r="E30" s="2">
        <v>83</v>
      </c>
      <c r="F30" s="2">
        <v>149</v>
      </c>
      <c r="G30" s="2" t="s">
        <v>68</v>
      </c>
      <c r="I30" s="2" t="s">
        <v>63</v>
      </c>
      <c r="K30" s="2" t="s">
        <v>56</v>
      </c>
    </row>
    <row r="31" spans="1:11" x14ac:dyDescent="0.2">
      <c r="A31" s="2">
        <v>2</v>
      </c>
      <c r="B31" s="2" t="s">
        <v>45</v>
      </c>
      <c r="C31" s="2" t="s">
        <v>51</v>
      </c>
      <c r="D31" s="2" t="s">
        <v>52</v>
      </c>
      <c r="E31" s="2">
        <v>86</v>
      </c>
      <c r="F31" s="2">
        <v>125</v>
      </c>
      <c r="G31" s="2" t="s">
        <v>68</v>
      </c>
      <c r="I31" s="2" t="s">
        <v>63</v>
      </c>
      <c r="K31" s="2" t="s">
        <v>57</v>
      </c>
    </row>
    <row r="32" spans="1:11" x14ac:dyDescent="0.2">
      <c r="A32" s="2">
        <v>3</v>
      </c>
      <c r="B32" s="2" t="s">
        <v>46</v>
      </c>
      <c r="C32" s="2" t="s">
        <v>51</v>
      </c>
      <c r="D32" s="2" t="s">
        <v>53</v>
      </c>
      <c r="E32" s="2">
        <v>129</v>
      </c>
      <c r="F32" s="2">
        <v>148</v>
      </c>
      <c r="G32" s="2" t="s">
        <v>68</v>
      </c>
      <c r="I32" s="2" t="s">
        <v>63</v>
      </c>
      <c r="K32" s="2" t="s">
        <v>58</v>
      </c>
    </row>
  </sheetData>
  <mergeCells count="3">
    <mergeCell ref="A1:J1"/>
    <mergeCell ref="A28:J28"/>
    <mergeCell ref="G29:H29"/>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Table 1</vt:lpstr>
      <vt:lpstr>Figure 2b</vt:lpstr>
      <vt:lpstr>Figure 2d</vt:lpstr>
      <vt:lpstr>Figure 3c</vt:lpstr>
      <vt:lpstr>Figure 4b</vt:lpstr>
      <vt:lpstr>Figure 5a</vt:lpstr>
      <vt:lpstr>Figure 5b and 5c</vt:lpstr>
      <vt:lpstr>Supplementary Figure 7b</vt:lpstr>
      <vt:lpstr>Supplementary Figure 11c</vt:lpstr>
      <vt:lpstr>Plasmids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Karthikeyan Dhamotharan</dc:creator>
  <cp:lastModifiedBy>Karthikeyan Dhamotharan</cp:lastModifiedBy>
  <dcterms:created xsi:type="dcterms:W3CDTF">2024-05-24T11:46:08Z</dcterms:created>
  <dcterms:modified xsi:type="dcterms:W3CDTF">2024-11-26T12:36:08Z</dcterms:modified>
</cp:coreProperties>
</file>