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nderson\figure arrange\20230711\新建文件夹\Figure_V9\V10\"/>
    </mc:Choice>
  </mc:AlternateContent>
  <bookViews>
    <workbookView xWindow="0" yWindow="0" windowWidth="25125" windowHeight="11580" activeTab="5"/>
  </bookViews>
  <sheets>
    <sheet name="Figure 1" sheetId="1" r:id="rId1"/>
    <sheet name="Figure 2" sheetId="22" r:id="rId2"/>
    <sheet name="Figure 4" sheetId="4" r:id="rId3"/>
    <sheet name="Figure 5" sheetId="5" r:id="rId4"/>
    <sheet name="Figure 6" sheetId="7" r:id="rId5"/>
    <sheet name="Suppl Figure 1" sheetId="6" r:id="rId6"/>
    <sheet name="Suppl Figure 2" sheetId="23" r:id="rId7"/>
    <sheet name="Suppl Figure 3" sheetId="9" r:id="rId8"/>
    <sheet name="Suppl Figure 4" sheetId="10" r:id="rId9"/>
    <sheet name="Suppl Figure 5" sheetId="11" r:id="rId10"/>
    <sheet name="Suppl Figure 6" sheetId="12" r:id="rId11"/>
    <sheet name="Suppl Figure 8" sheetId="14" r:id="rId12"/>
    <sheet name="Suppl Figure 9" sheetId="15" r:id="rId13"/>
    <sheet name="Suppl Figure 11" sheetId="20" r:id="rId14"/>
    <sheet name="Suppl Figure 12" sheetId="16" r:id="rId15"/>
    <sheet name="Suppl Figure 13" sheetId="21" r:id="rId16"/>
    <sheet name="Suppl Figure 14" sheetId="17" r:id="rId17"/>
    <sheet name="Suppl Figure 15" sheetId="18" r:id="rId18"/>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1" i="22" l="1"/>
  <c r="T12" i="22" s="1"/>
  <c r="T10" i="22"/>
  <c r="V11" i="22"/>
  <c r="V12" i="22" s="1"/>
  <c r="U11" i="22"/>
  <c r="U12" i="22" s="1"/>
  <c r="V10" i="22"/>
  <c r="U10" i="22"/>
  <c r="T13" i="5"/>
  <c r="U13" i="5" s="1"/>
  <c r="S13" i="5"/>
  <c r="T12" i="5"/>
  <c r="U12" i="5" s="1"/>
  <c r="S12" i="5"/>
  <c r="T11" i="5"/>
  <c r="U11" i="5" s="1"/>
  <c r="S11" i="5"/>
  <c r="T10" i="5"/>
  <c r="U10" i="5" s="1"/>
  <c r="S10" i="5"/>
  <c r="T9" i="5"/>
  <c r="U9" i="5" s="1"/>
  <c r="S9" i="5"/>
  <c r="U8" i="5"/>
  <c r="T8" i="5"/>
  <c r="S8" i="5"/>
  <c r="T7" i="5"/>
  <c r="U7" i="5" s="1"/>
  <c r="S7" i="5"/>
  <c r="T6" i="5"/>
  <c r="U6" i="5" s="1"/>
  <c r="S6" i="5"/>
  <c r="M6" i="5"/>
  <c r="N13" i="5"/>
  <c r="O13" i="5" s="1"/>
  <c r="M13" i="5"/>
  <c r="N12" i="5"/>
  <c r="O12" i="5" s="1"/>
  <c r="M12" i="5"/>
  <c r="N11" i="5"/>
  <c r="O11" i="5" s="1"/>
  <c r="M11" i="5"/>
  <c r="N10" i="5"/>
  <c r="O10" i="5" s="1"/>
  <c r="M10" i="5"/>
  <c r="N9" i="5"/>
  <c r="O9" i="5" s="1"/>
  <c r="M9" i="5"/>
  <c r="O8" i="5"/>
  <c r="N8" i="5"/>
  <c r="M8" i="5"/>
  <c r="O7" i="5"/>
  <c r="N7" i="5"/>
  <c r="M7" i="5"/>
  <c r="O6" i="5"/>
  <c r="N6" i="5"/>
  <c r="G7" i="5"/>
  <c r="H7" i="5"/>
  <c r="I7" i="5"/>
  <c r="G8" i="5"/>
  <c r="H8" i="5"/>
  <c r="I8" i="5"/>
  <c r="G9" i="5"/>
  <c r="H9" i="5"/>
  <c r="I9" i="5" s="1"/>
  <c r="G10" i="5"/>
  <c r="H10" i="5"/>
  <c r="I10" i="5"/>
  <c r="G11" i="5"/>
  <c r="H11" i="5"/>
  <c r="I11" i="5"/>
  <c r="G12" i="5"/>
  <c r="H12" i="5"/>
  <c r="I12" i="5" s="1"/>
  <c r="G13" i="5"/>
  <c r="H13" i="5"/>
  <c r="I13" i="5"/>
  <c r="I6" i="5"/>
  <c r="H6" i="5"/>
  <c r="G6" i="5"/>
  <c r="D59" i="5"/>
  <c r="D60" i="5"/>
  <c r="D61" i="5" s="1"/>
  <c r="C61" i="5"/>
  <c r="C60" i="5"/>
  <c r="C59" i="5"/>
  <c r="G14" i="18"/>
  <c r="F14" i="18"/>
  <c r="D14" i="18"/>
  <c r="C14" i="18"/>
  <c r="E13" i="17"/>
  <c r="D13" i="17"/>
  <c r="C13" i="17"/>
  <c r="E13" i="16"/>
  <c r="D13" i="16"/>
  <c r="L23" i="15"/>
  <c r="K23" i="15"/>
  <c r="J23" i="15"/>
  <c r="I23" i="15"/>
  <c r="G23" i="15"/>
  <c r="F23" i="15"/>
  <c r="E23" i="15"/>
  <c r="D23" i="15"/>
  <c r="L13" i="15"/>
  <c r="K13" i="15"/>
  <c r="J13" i="15"/>
  <c r="I13" i="15"/>
  <c r="G13" i="15"/>
  <c r="F13" i="15"/>
  <c r="E13" i="15"/>
  <c r="D13" i="15"/>
  <c r="D29" i="12"/>
  <c r="F29" i="12"/>
  <c r="E29" i="12"/>
  <c r="M11" i="12"/>
  <c r="N11" i="12"/>
  <c r="L11" i="12"/>
  <c r="W36" i="11"/>
  <c r="W35" i="11"/>
  <c r="W34" i="11"/>
  <c r="W33" i="11"/>
  <c r="W32" i="11"/>
  <c r="P36" i="11"/>
  <c r="P35" i="11"/>
  <c r="P34" i="11"/>
  <c r="P33" i="11"/>
  <c r="P32" i="11"/>
  <c r="I36" i="11"/>
  <c r="I35" i="11"/>
  <c r="I34" i="11"/>
  <c r="I33" i="11"/>
  <c r="I32" i="11"/>
  <c r="O32" i="11"/>
  <c r="O33" i="11"/>
  <c r="O34" i="11"/>
  <c r="O35" i="11"/>
  <c r="O36" i="11"/>
  <c r="G24" i="11"/>
  <c r="F24" i="11"/>
  <c r="E24" i="11"/>
  <c r="D24" i="11"/>
  <c r="C24" i="11"/>
  <c r="N41" i="10"/>
  <c r="M41" i="10"/>
  <c r="L41" i="10"/>
  <c r="J41" i="10"/>
  <c r="I41" i="10"/>
  <c r="H41" i="10"/>
  <c r="F41" i="10"/>
  <c r="E41" i="10"/>
  <c r="D41" i="10"/>
  <c r="N32" i="10"/>
  <c r="M32" i="10"/>
  <c r="L32" i="10"/>
  <c r="J32" i="10"/>
  <c r="I32" i="10"/>
  <c r="H32" i="10"/>
  <c r="F32" i="10"/>
  <c r="E32" i="10"/>
  <c r="D32" i="10"/>
  <c r="V23" i="10"/>
  <c r="U23" i="10"/>
  <c r="T23" i="10"/>
  <c r="R23" i="10"/>
  <c r="Q23" i="10"/>
  <c r="P23" i="10"/>
  <c r="N23" i="10"/>
  <c r="M23" i="10"/>
  <c r="L23" i="10"/>
  <c r="J23" i="10"/>
  <c r="I23" i="10"/>
  <c r="H23" i="10"/>
  <c r="F23" i="10"/>
  <c r="E23" i="10"/>
  <c r="D23" i="10"/>
  <c r="R14" i="10"/>
  <c r="Q14" i="10"/>
  <c r="P14" i="10"/>
  <c r="N14" i="10"/>
  <c r="M14" i="10"/>
  <c r="L14" i="10"/>
  <c r="J14" i="10"/>
  <c r="I14" i="10"/>
  <c r="H14" i="10"/>
  <c r="F14" i="10"/>
  <c r="E14" i="10"/>
  <c r="D14" i="10"/>
  <c r="E31" i="9"/>
  <c r="D31" i="9"/>
  <c r="E21" i="9"/>
  <c r="D21" i="9"/>
  <c r="E11" i="9"/>
  <c r="D11" i="9"/>
  <c r="E96" i="23"/>
  <c r="D96" i="23"/>
  <c r="V82" i="23"/>
  <c r="V81" i="23"/>
  <c r="V80" i="23"/>
  <c r="V79" i="23"/>
  <c r="V78" i="23"/>
  <c r="K82" i="23"/>
  <c r="K81" i="23"/>
  <c r="K80" i="23"/>
  <c r="K79" i="23"/>
  <c r="K78" i="23"/>
  <c r="J53" i="23"/>
  <c r="I53" i="23"/>
  <c r="H53" i="23"/>
  <c r="F53" i="23"/>
  <c r="E53" i="23"/>
  <c r="D53" i="23"/>
  <c r="K40" i="23"/>
  <c r="J40" i="23"/>
  <c r="I40" i="23"/>
  <c r="F38" i="23"/>
  <c r="E38" i="23"/>
  <c r="D38" i="23"/>
  <c r="Y25" i="23"/>
  <c r="Z25" i="23" s="1"/>
  <c r="X25" i="23"/>
  <c r="Q25" i="23"/>
  <c r="R25" i="23" s="1"/>
  <c r="P25" i="23"/>
  <c r="I25" i="23"/>
  <c r="J25" i="23" s="1"/>
  <c r="H25" i="23"/>
  <c r="Y24" i="23"/>
  <c r="Z24" i="23" s="1"/>
  <c r="X24" i="23"/>
  <c r="Q24" i="23"/>
  <c r="R24" i="23" s="1"/>
  <c r="P24" i="23"/>
  <c r="I24" i="23"/>
  <c r="J24" i="23" s="1"/>
  <c r="H24" i="23"/>
  <c r="Y23" i="23"/>
  <c r="Z23" i="23" s="1"/>
  <c r="X23" i="23"/>
  <c r="Q23" i="23"/>
  <c r="R23" i="23" s="1"/>
  <c r="P23" i="23"/>
  <c r="I23" i="23"/>
  <c r="J23" i="23" s="1"/>
  <c r="H23" i="23"/>
  <c r="Y22" i="23"/>
  <c r="Z22" i="23" s="1"/>
  <c r="X22" i="23"/>
  <c r="Q22" i="23"/>
  <c r="R22" i="23" s="1"/>
  <c r="P22" i="23"/>
  <c r="I22" i="23"/>
  <c r="J22" i="23" s="1"/>
  <c r="H22" i="23"/>
  <c r="Y21" i="23"/>
  <c r="Z21" i="23" s="1"/>
  <c r="X21" i="23"/>
  <c r="Q21" i="23"/>
  <c r="R21" i="23" s="1"/>
  <c r="P21" i="23"/>
  <c r="I21" i="23"/>
  <c r="J21" i="23" s="1"/>
  <c r="H21" i="23"/>
  <c r="Y20" i="23"/>
  <c r="Z20" i="23" s="1"/>
  <c r="X20" i="23"/>
  <c r="Q20" i="23"/>
  <c r="R20" i="23" s="1"/>
  <c r="P20" i="23"/>
  <c r="I20" i="23"/>
  <c r="J20" i="23" s="1"/>
  <c r="H20" i="23"/>
  <c r="F57" i="6"/>
  <c r="E57" i="6"/>
  <c r="D57" i="6"/>
  <c r="F45" i="6"/>
  <c r="E45" i="6"/>
  <c r="D45" i="6"/>
  <c r="AJ31" i="6"/>
  <c r="AI31" i="6"/>
  <c r="AH31" i="6"/>
  <c r="AG31" i="6"/>
  <c r="AF31" i="6"/>
  <c r="AE31" i="6"/>
  <c r="AD31" i="6"/>
  <c r="AA31" i="6"/>
  <c r="Z31" i="6"/>
  <c r="Y31" i="6"/>
  <c r="X31" i="6"/>
  <c r="W31" i="6"/>
  <c r="V31" i="6"/>
  <c r="U31" i="6"/>
  <c r="R31" i="6"/>
  <c r="Q31" i="6"/>
  <c r="P31" i="6"/>
  <c r="O31" i="6"/>
  <c r="N31" i="6"/>
  <c r="M31" i="6"/>
  <c r="L31" i="6"/>
  <c r="I31" i="6"/>
  <c r="H31" i="6"/>
  <c r="G31" i="6"/>
  <c r="F31" i="6"/>
  <c r="E31" i="6"/>
  <c r="D31" i="6"/>
  <c r="C31" i="6"/>
  <c r="J18" i="6"/>
  <c r="I18" i="6"/>
  <c r="G18" i="6"/>
  <c r="F18" i="6"/>
  <c r="D18" i="6"/>
  <c r="C18" i="6"/>
  <c r="D119" i="4"/>
  <c r="C119" i="4"/>
  <c r="D107" i="4"/>
  <c r="C107" i="4"/>
  <c r="D94" i="4"/>
  <c r="C94" i="4"/>
  <c r="U81" i="4"/>
  <c r="U80" i="4"/>
  <c r="U79" i="4"/>
  <c r="U78" i="4"/>
  <c r="U77" i="4"/>
  <c r="U76" i="4"/>
  <c r="U75" i="4"/>
  <c r="U74" i="4"/>
  <c r="U73" i="4"/>
  <c r="U72" i="4"/>
  <c r="O81" i="4"/>
  <c r="O80" i="4"/>
  <c r="O79" i="4"/>
  <c r="O78" i="4"/>
  <c r="O77" i="4"/>
  <c r="O76" i="4"/>
  <c r="O75" i="4"/>
  <c r="O74" i="4"/>
  <c r="O73" i="4"/>
  <c r="O72" i="4"/>
  <c r="F37" i="4"/>
  <c r="F38" i="4" s="1"/>
  <c r="E37" i="4"/>
  <c r="E38" i="4" s="1"/>
  <c r="D37" i="4"/>
  <c r="D38" i="4" s="1"/>
  <c r="C37" i="4"/>
  <c r="C38" i="4" s="1"/>
  <c r="F36" i="4"/>
  <c r="E36" i="4"/>
  <c r="D36" i="4"/>
  <c r="C36" i="4"/>
  <c r="L29" i="4"/>
  <c r="L30" i="4" s="1"/>
  <c r="K29" i="4"/>
  <c r="K30" i="4" s="1"/>
  <c r="J29" i="4"/>
  <c r="J30" i="4" s="1"/>
  <c r="I29" i="4"/>
  <c r="I30" i="4" s="1"/>
  <c r="F29" i="4"/>
  <c r="F30" i="4" s="1"/>
  <c r="E29" i="4"/>
  <c r="E30" i="4" s="1"/>
  <c r="D29" i="4"/>
  <c r="D30" i="4" s="1"/>
  <c r="C29" i="4"/>
  <c r="C30" i="4" s="1"/>
  <c r="L28" i="4"/>
  <c r="K28" i="4"/>
  <c r="J28" i="4"/>
  <c r="I28" i="4"/>
  <c r="F28" i="4"/>
  <c r="E28" i="4"/>
  <c r="D28" i="4"/>
  <c r="C28" i="4"/>
  <c r="J17" i="4"/>
  <c r="J18" i="4" s="1"/>
  <c r="I17" i="4"/>
  <c r="I18" i="4" s="1"/>
  <c r="H17" i="4"/>
  <c r="H18" i="4" s="1"/>
  <c r="E17" i="4"/>
  <c r="E18" i="4" s="1"/>
  <c r="D17" i="4"/>
  <c r="D18" i="4" s="1"/>
  <c r="C17" i="4"/>
  <c r="C18" i="4" s="1"/>
  <c r="J16" i="4"/>
  <c r="I16" i="4"/>
  <c r="H16" i="4"/>
  <c r="E16" i="4"/>
  <c r="D16" i="4"/>
  <c r="C16" i="4"/>
  <c r="J9" i="4"/>
  <c r="J10" i="4" s="1"/>
  <c r="I9" i="4"/>
  <c r="I10" i="4" s="1"/>
  <c r="H9" i="4"/>
  <c r="H10" i="4" s="1"/>
  <c r="E9" i="4"/>
  <c r="E10" i="4" s="1"/>
  <c r="D9" i="4"/>
  <c r="D10" i="4" s="1"/>
  <c r="C9" i="4"/>
  <c r="C10" i="4" s="1"/>
  <c r="J8" i="4"/>
  <c r="I8" i="4"/>
  <c r="H8" i="4"/>
  <c r="E8" i="4"/>
  <c r="D8" i="4"/>
  <c r="C8" i="4"/>
  <c r="M54" i="22"/>
  <c r="L54" i="22"/>
  <c r="K54" i="22"/>
  <c r="I54" i="22"/>
  <c r="H54" i="22"/>
  <c r="G54" i="22"/>
  <c r="E54" i="22"/>
  <c r="D54" i="22"/>
  <c r="C54" i="22"/>
  <c r="D43" i="22"/>
  <c r="C43" i="22"/>
  <c r="E27" i="22"/>
  <c r="D27" i="22"/>
  <c r="C27" i="22"/>
  <c r="E85" i="1"/>
  <c r="D85" i="1"/>
  <c r="CG69" i="1"/>
  <c r="CG68" i="1"/>
  <c r="CG67" i="1"/>
  <c r="CD69" i="1"/>
  <c r="CD68" i="1"/>
  <c r="CD67" i="1"/>
  <c r="I62" i="1"/>
  <c r="H62" i="1"/>
  <c r="G62" i="1"/>
  <c r="E62" i="1"/>
  <c r="D62" i="1"/>
  <c r="C62" i="1"/>
  <c r="U48" i="1"/>
  <c r="U47" i="1"/>
  <c r="U46" i="1"/>
  <c r="Y24" i="1"/>
  <c r="X24" i="1"/>
  <c r="W24" i="1"/>
  <c r="V24" i="1"/>
  <c r="U24" i="1"/>
  <c r="T24" i="1"/>
  <c r="Q24" i="1"/>
  <c r="P24" i="1"/>
  <c r="O24" i="1"/>
  <c r="N24" i="1"/>
  <c r="M24" i="1"/>
  <c r="L24" i="1"/>
  <c r="I24" i="1"/>
  <c r="H24" i="1"/>
  <c r="G24" i="1"/>
  <c r="F24" i="1"/>
  <c r="E24" i="1"/>
  <c r="D24" i="1"/>
  <c r="D36" i="23" l="1"/>
  <c r="E36" i="23"/>
  <c r="F36" i="23"/>
  <c r="D37" i="23"/>
  <c r="E37" i="23"/>
  <c r="F37" i="23"/>
  <c r="I38" i="23"/>
  <c r="J38" i="23"/>
  <c r="K38" i="23"/>
  <c r="I39" i="23"/>
  <c r="J39" i="23"/>
  <c r="K39" i="23"/>
  <c r="D51" i="23"/>
  <c r="E51" i="23"/>
  <c r="F51" i="23"/>
  <c r="H51" i="23"/>
  <c r="I51" i="23"/>
  <c r="J51" i="23"/>
  <c r="D52" i="23"/>
  <c r="E52" i="23"/>
  <c r="F52" i="23"/>
  <c r="H52" i="23"/>
  <c r="I52" i="23"/>
  <c r="J52" i="23"/>
  <c r="I78" i="23"/>
  <c r="J78" i="23"/>
  <c r="T78" i="23"/>
  <c r="U78" i="23"/>
  <c r="I79" i="23"/>
  <c r="J79" i="23"/>
  <c r="T79" i="23"/>
  <c r="U79" i="23"/>
  <c r="I80" i="23"/>
  <c r="J80" i="23"/>
  <c r="T80" i="23"/>
  <c r="U80" i="23"/>
  <c r="I81" i="23"/>
  <c r="J81" i="23"/>
  <c r="T81" i="23"/>
  <c r="U81" i="23"/>
  <c r="I82" i="23"/>
  <c r="J82" i="23"/>
  <c r="T82" i="23"/>
  <c r="U82" i="23"/>
  <c r="D94" i="23"/>
  <c r="E94" i="23"/>
  <c r="D95" i="23"/>
  <c r="E95" i="23"/>
  <c r="C25" i="22" l="1"/>
  <c r="D25" i="22"/>
  <c r="E25" i="22"/>
  <c r="C26" i="22"/>
  <c r="D26" i="22"/>
  <c r="E26" i="22"/>
  <c r="C41" i="22"/>
  <c r="D41" i="22"/>
  <c r="C42" i="22"/>
  <c r="D42" i="22"/>
  <c r="C52" i="22"/>
  <c r="D52" i="22"/>
  <c r="E52" i="22"/>
  <c r="G52" i="22"/>
  <c r="H52" i="22"/>
  <c r="I52" i="22"/>
  <c r="K52" i="22"/>
  <c r="L52" i="22"/>
  <c r="M52" i="22"/>
  <c r="C53" i="22"/>
  <c r="D53" i="22"/>
  <c r="E53" i="22"/>
  <c r="G53" i="22"/>
  <c r="H53" i="22"/>
  <c r="I53" i="22"/>
  <c r="K53" i="22"/>
  <c r="L53" i="22"/>
  <c r="M53" i="22"/>
  <c r="N10" i="12" l="1"/>
  <c r="M10" i="12"/>
  <c r="L10" i="12"/>
  <c r="N9" i="12"/>
  <c r="M9" i="12"/>
  <c r="L9" i="12"/>
  <c r="D118" i="4"/>
  <c r="D117" i="4"/>
  <c r="C118" i="4"/>
  <c r="C117" i="4"/>
  <c r="D105" i="4"/>
  <c r="D106" i="4"/>
  <c r="C106" i="4"/>
  <c r="C105" i="4"/>
  <c r="D93" i="4"/>
  <c r="D92" i="4"/>
  <c r="C93" i="4"/>
  <c r="C92" i="4"/>
  <c r="K62" i="4"/>
  <c r="K63" i="4" s="1"/>
  <c r="J62" i="4"/>
  <c r="J63" i="4" s="1"/>
  <c r="I62" i="4"/>
  <c r="I63" i="4" s="1"/>
  <c r="H62" i="4"/>
  <c r="H63" i="4" s="1"/>
  <c r="K61" i="4"/>
  <c r="J61" i="4"/>
  <c r="I61" i="4"/>
  <c r="H61" i="4"/>
  <c r="F62" i="4"/>
  <c r="F63" i="4" s="1"/>
  <c r="E62" i="4"/>
  <c r="E63" i="4" s="1"/>
  <c r="D62" i="4"/>
  <c r="D63" i="4" s="1"/>
  <c r="C62" i="4"/>
  <c r="C63" i="4" s="1"/>
  <c r="F61" i="4"/>
  <c r="E61" i="4"/>
  <c r="D61" i="4"/>
  <c r="C61" i="4"/>
  <c r="K52" i="4"/>
  <c r="K53" i="4" s="1"/>
  <c r="J52" i="4"/>
  <c r="J53" i="4" s="1"/>
  <c r="I52" i="4"/>
  <c r="I53" i="4" s="1"/>
  <c r="H52" i="4"/>
  <c r="H53" i="4" s="1"/>
  <c r="K51" i="4"/>
  <c r="J51" i="4"/>
  <c r="I51" i="4"/>
  <c r="H51" i="4"/>
  <c r="D51" i="4"/>
  <c r="E51" i="4"/>
  <c r="F51" i="4"/>
  <c r="D52" i="4"/>
  <c r="D53" i="4" s="1"/>
  <c r="E52" i="4"/>
  <c r="E53" i="4" s="1"/>
  <c r="F52" i="4"/>
  <c r="F53" i="4" s="1"/>
  <c r="C52" i="4"/>
  <c r="C53" i="4" s="1"/>
  <c r="C51" i="4"/>
  <c r="V22" i="10" l="1"/>
  <c r="U22" i="10"/>
  <c r="T22" i="10"/>
  <c r="V21" i="10"/>
  <c r="U21" i="10"/>
  <c r="T21" i="10"/>
  <c r="CC68" i="1"/>
  <c r="CC69" i="1"/>
  <c r="CC67" i="1"/>
  <c r="CB68" i="1"/>
  <c r="CB69" i="1"/>
  <c r="CB67" i="1"/>
  <c r="CE67" i="1"/>
  <c r="CF68" i="1"/>
  <c r="CF69" i="1"/>
  <c r="CF67" i="1"/>
  <c r="CE68" i="1"/>
  <c r="CE69" i="1"/>
  <c r="E83" i="1"/>
  <c r="E84" i="1"/>
  <c r="D84" i="1"/>
  <c r="D83" i="1"/>
  <c r="I61" i="1"/>
  <c r="H61" i="1"/>
  <c r="G61" i="1"/>
  <c r="I60" i="1"/>
  <c r="H60" i="1"/>
  <c r="G60" i="1"/>
  <c r="D60" i="1"/>
  <c r="E60" i="1"/>
  <c r="D61" i="1"/>
  <c r="E61" i="1"/>
  <c r="C61" i="1"/>
  <c r="C60" i="1"/>
  <c r="T47" i="1"/>
  <c r="T48" i="1"/>
  <c r="S47" i="1"/>
  <c r="S48" i="1"/>
  <c r="T46" i="1"/>
  <c r="S46" i="1"/>
  <c r="T81" i="4"/>
  <c r="S81" i="4"/>
  <c r="T80" i="4"/>
  <c r="S80" i="4"/>
  <c r="T79" i="4"/>
  <c r="S79" i="4"/>
  <c r="T78" i="4"/>
  <c r="S78" i="4"/>
  <c r="T77" i="4"/>
  <c r="S77" i="4"/>
  <c r="T76" i="4"/>
  <c r="S76" i="4"/>
  <c r="T75" i="4"/>
  <c r="S75" i="4"/>
  <c r="T74" i="4"/>
  <c r="S74" i="4"/>
  <c r="T73" i="4"/>
  <c r="S73" i="4"/>
  <c r="T72" i="4"/>
  <c r="S72" i="4"/>
  <c r="N81" i="4"/>
  <c r="M81" i="4"/>
  <c r="N80" i="4"/>
  <c r="M80" i="4"/>
  <c r="N79" i="4"/>
  <c r="M79" i="4"/>
  <c r="N78" i="4"/>
  <c r="M78" i="4"/>
  <c r="N77" i="4"/>
  <c r="M77" i="4"/>
  <c r="N76" i="4"/>
  <c r="M76" i="4"/>
  <c r="N75" i="4"/>
  <c r="M75" i="4"/>
  <c r="N74" i="4"/>
  <c r="M74" i="4"/>
  <c r="N73" i="4"/>
  <c r="M73" i="4"/>
  <c r="N72" i="4"/>
  <c r="M72" i="4"/>
  <c r="H73" i="4"/>
  <c r="I73" i="4" s="1"/>
  <c r="H74" i="4"/>
  <c r="I74" i="4" s="1"/>
  <c r="H75" i="4"/>
  <c r="I75" i="4" s="1"/>
  <c r="H76" i="4"/>
  <c r="I76" i="4" s="1"/>
  <c r="H77" i="4"/>
  <c r="I77" i="4" s="1"/>
  <c r="H78" i="4"/>
  <c r="I78" i="4" s="1"/>
  <c r="H79" i="4"/>
  <c r="I79" i="4" s="1"/>
  <c r="H80" i="4"/>
  <c r="I80" i="4" s="1"/>
  <c r="H81" i="4"/>
  <c r="I81" i="4" s="1"/>
  <c r="G73" i="4"/>
  <c r="G74" i="4"/>
  <c r="G75" i="4"/>
  <c r="G76" i="4"/>
  <c r="G77" i="4"/>
  <c r="G78" i="4"/>
  <c r="G79" i="4"/>
  <c r="G80" i="4"/>
  <c r="G81" i="4"/>
  <c r="H72" i="4"/>
  <c r="I72" i="4" s="1"/>
  <c r="G72" i="4"/>
  <c r="E26" i="7"/>
  <c r="E27" i="7"/>
  <c r="E28" i="7" s="1"/>
  <c r="D27" i="7"/>
  <c r="D28" i="7" s="1"/>
  <c r="D26" i="7"/>
  <c r="D29" i="9"/>
  <c r="E30" i="9"/>
  <c r="D30" i="9"/>
  <c r="E29" i="9"/>
  <c r="V36" i="11"/>
  <c r="U36" i="11"/>
  <c r="N36" i="11"/>
  <c r="H36" i="11"/>
  <c r="G36" i="11"/>
  <c r="V35" i="11"/>
  <c r="U35" i="11"/>
  <c r="N35" i="11"/>
  <c r="H35" i="11"/>
  <c r="G35" i="11"/>
  <c r="V34" i="11"/>
  <c r="U34" i="11"/>
  <c r="N34" i="11"/>
  <c r="H34" i="11"/>
  <c r="G34" i="11"/>
  <c r="V33" i="11"/>
  <c r="U33" i="11"/>
  <c r="N33" i="11"/>
  <c r="H33" i="11"/>
  <c r="G33" i="11"/>
  <c r="V32" i="11"/>
  <c r="U32" i="11"/>
  <c r="N32" i="11"/>
  <c r="H32" i="11"/>
  <c r="G32" i="11"/>
  <c r="G13" i="18"/>
  <c r="F13" i="18"/>
  <c r="G12" i="18"/>
  <c r="F12" i="18"/>
  <c r="D12" i="18"/>
  <c r="D13" i="18"/>
  <c r="C12" i="18"/>
  <c r="C13" i="18"/>
  <c r="D11" i="17"/>
  <c r="E11" i="17"/>
  <c r="D12" i="17"/>
  <c r="E12" i="17"/>
  <c r="C12" i="17"/>
  <c r="C11" i="17"/>
  <c r="D11" i="16"/>
  <c r="E12" i="16"/>
  <c r="D12" i="16"/>
  <c r="E11" i="16"/>
  <c r="L22" i="15"/>
  <c r="K22" i="15"/>
  <c r="J22" i="15"/>
  <c r="I22" i="15"/>
  <c r="L21" i="15"/>
  <c r="K21" i="15"/>
  <c r="J21" i="15"/>
  <c r="I21" i="15"/>
  <c r="G22" i="15"/>
  <c r="F22" i="15"/>
  <c r="E22" i="15"/>
  <c r="D22" i="15"/>
  <c r="G21" i="15"/>
  <c r="F21" i="15"/>
  <c r="E21" i="15"/>
  <c r="D21" i="15"/>
  <c r="L12" i="15"/>
  <c r="K12" i="15"/>
  <c r="J12" i="15"/>
  <c r="I12" i="15"/>
  <c r="L11" i="15"/>
  <c r="K11" i="15"/>
  <c r="J11" i="15"/>
  <c r="I11" i="15"/>
  <c r="E11" i="15"/>
  <c r="F11" i="15"/>
  <c r="G11" i="15"/>
  <c r="E12" i="15"/>
  <c r="F12" i="15"/>
  <c r="G12" i="15"/>
  <c r="D12" i="15"/>
  <c r="D11" i="15"/>
  <c r="E27" i="12"/>
  <c r="F27" i="12"/>
  <c r="E28" i="12"/>
  <c r="F28" i="12"/>
  <c r="D28" i="12"/>
  <c r="D27" i="12"/>
  <c r="D22" i="11"/>
  <c r="E22" i="11"/>
  <c r="F22" i="11"/>
  <c r="G22" i="11"/>
  <c r="D23" i="11"/>
  <c r="E23" i="11"/>
  <c r="F23" i="11"/>
  <c r="G23" i="11"/>
  <c r="C23" i="11"/>
  <c r="C22" i="11"/>
  <c r="N40" i="10"/>
  <c r="M40" i="10"/>
  <c r="L40" i="10"/>
  <c r="N39" i="10"/>
  <c r="M39" i="10"/>
  <c r="L39" i="10"/>
  <c r="J40" i="10"/>
  <c r="I40" i="10"/>
  <c r="H40" i="10"/>
  <c r="J39" i="10"/>
  <c r="I39" i="10"/>
  <c r="H39" i="10"/>
  <c r="F40" i="10"/>
  <c r="E40" i="10"/>
  <c r="D40" i="10"/>
  <c r="F39" i="10"/>
  <c r="E39" i="10"/>
  <c r="D39" i="10"/>
  <c r="N31" i="10"/>
  <c r="M31" i="10"/>
  <c r="L31" i="10"/>
  <c r="N30" i="10"/>
  <c r="M30" i="10"/>
  <c r="L30" i="10"/>
  <c r="J31" i="10"/>
  <c r="I31" i="10"/>
  <c r="H31" i="10"/>
  <c r="J30" i="10"/>
  <c r="I30" i="10"/>
  <c r="H30" i="10"/>
  <c r="F31" i="10"/>
  <c r="E31" i="10"/>
  <c r="D31" i="10"/>
  <c r="F30" i="10"/>
  <c r="E30" i="10"/>
  <c r="D30" i="10"/>
  <c r="R22" i="10"/>
  <c r="Q22" i="10"/>
  <c r="P22" i="10"/>
  <c r="R21" i="10"/>
  <c r="Q21" i="10"/>
  <c r="P21" i="10"/>
  <c r="N22" i="10"/>
  <c r="M22" i="10"/>
  <c r="L22" i="10"/>
  <c r="N21" i="10"/>
  <c r="M21" i="10"/>
  <c r="L21" i="10"/>
  <c r="J22" i="10"/>
  <c r="I22" i="10"/>
  <c r="H22" i="10"/>
  <c r="J21" i="10"/>
  <c r="I21" i="10"/>
  <c r="H21" i="10"/>
  <c r="F22" i="10"/>
  <c r="E22" i="10"/>
  <c r="D22" i="10"/>
  <c r="F21" i="10"/>
  <c r="E21" i="10"/>
  <c r="D21" i="10"/>
  <c r="R13" i="10"/>
  <c r="Q13" i="10"/>
  <c r="P13" i="10"/>
  <c r="R12" i="10"/>
  <c r="Q12" i="10"/>
  <c r="P12" i="10"/>
  <c r="N13" i="10"/>
  <c r="M13" i="10"/>
  <c r="L13" i="10"/>
  <c r="N12" i="10"/>
  <c r="M12" i="10"/>
  <c r="L12" i="10"/>
  <c r="J13" i="10"/>
  <c r="I13" i="10"/>
  <c r="H13" i="10"/>
  <c r="J12" i="10"/>
  <c r="I12" i="10"/>
  <c r="H12" i="10"/>
  <c r="F12" i="10"/>
  <c r="F13" i="10"/>
  <c r="D13" i="10"/>
  <c r="D12" i="10"/>
  <c r="E13" i="10"/>
  <c r="E12" i="10"/>
  <c r="D20" i="9"/>
  <c r="D19" i="9"/>
  <c r="E20" i="9"/>
  <c r="E19" i="9"/>
  <c r="E9" i="9"/>
  <c r="E10" i="9"/>
  <c r="D10" i="9"/>
  <c r="D9" i="9"/>
  <c r="F16" i="6"/>
  <c r="G16" i="6"/>
  <c r="I16" i="6"/>
  <c r="J16" i="6"/>
  <c r="F17" i="6"/>
  <c r="G17" i="6"/>
  <c r="I17" i="6"/>
  <c r="J17" i="6"/>
  <c r="D16" i="6"/>
  <c r="D17" i="6"/>
  <c r="C17" i="6"/>
  <c r="C16" i="6"/>
  <c r="S100" i="7"/>
  <c r="S101" i="7" s="1"/>
  <c r="R100" i="7"/>
  <c r="R101" i="7" s="1"/>
  <c r="Q100" i="7"/>
  <c r="Q101" i="7" s="1"/>
  <c r="P100" i="7"/>
  <c r="P101" i="7" s="1"/>
  <c r="S99" i="7"/>
  <c r="R99" i="7"/>
  <c r="Q99" i="7"/>
  <c r="P99" i="7"/>
  <c r="M100" i="7"/>
  <c r="M101" i="7" s="1"/>
  <c r="L100" i="7"/>
  <c r="L101" i="7" s="1"/>
  <c r="K100" i="7"/>
  <c r="K101" i="7" s="1"/>
  <c r="J100" i="7"/>
  <c r="J101" i="7" s="1"/>
  <c r="M99" i="7"/>
  <c r="L99" i="7"/>
  <c r="K99" i="7"/>
  <c r="J99" i="7"/>
  <c r="G100" i="7"/>
  <c r="G101" i="7" s="1"/>
  <c r="F100" i="7"/>
  <c r="F101" i="7" s="1"/>
  <c r="E100" i="7"/>
  <c r="E101" i="7" s="1"/>
  <c r="D100" i="7"/>
  <c r="D101" i="7" s="1"/>
  <c r="G99" i="7"/>
  <c r="F99" i="7"/>
  <c r="E99" i="7"/>
  <c r="D99" i="7"/>
  <c r="S84" i="7"/>
  <c r="S85" i="7" s="1"/>
  <c r="R84" i="7"/>
  <c r="R85" i="7" s="1"/>
  <c r="Q84" i="7"/>
  <c r="Q85" i="7" s="1"/>
  <c r="P84" i="7"/>
  <c r="P85" i="7" s="1"/>
  <c r="S83" i="7"/>
  <c r="R83" i="7"/>
  <c r="Q83" i="7"/>
  <c r="P83" i="7"/>
  <c r="M84" i="7"/>
  <c r="M85" i="7" s="1"/>
  <c r="L84" i="7"/>
  <c r="L85" i="7" s="1"/>
  <c r="K84" i="7"/>
  <c r="K85" i="7" s="1"/>
  <c r="J84" i="7"/>
  <c r="J85" i="7" s="1"/>
  <c r="M83" i="7"/>
  <c r="L83" i="7"/>
  <c r="K83" i="7"/>
  <c r="J83" i="7"/>
  <c r="F83" i="7"/>
  <c r="G83" i="7"/>
  <c r="F84" i="7"/>
  <c r="F85" i="7" s="1"/>
  <c r="G84" i="7"/>
  <c r="G85" i="7" s="1"/>
  <c r="D84" i="7"/>
  <c r="D85" i="7" s="1"/>
  <c r="D83" i="7"/>
  <c r="E84" i="7"/>
  <c r="E85" i="7" s="1"/>
  <c r="E83" i="7"/>
  <c r="M64" i="7"/>
  <c r="M65" i="7" s="1"/>
  <c r="L64" i="7"/>
  <c r="L65" i="7" s="1"/>
  <c r="M63" i="7"/>
  <c r="L63" i="7"/>
  <c r="I64" i="7"/>
  <c r="I65" i="7" s="1"/>
  <c r="H64" i="7"/>
  <c r="H65" i="7" s="1"/>
  <c r="I63" i="7"/>
  <c r="H63" i="7"/>
  <c r="E64" i="7"/>
  <c r="E65" i="7" s="1"/>
  <c r="D64" i="7"/>
  <c r="D65" i="7" s="1"/>
  <c r="E63" i="7"/>
  <c r="D63" i="7"/>
  <c r="I47" i="7"/>
  <c r="I48" i="7" s="1"/>
  <c r="H47" i="7"/>
  <c r="H48" i="7" s="1"/>
  <c r="I46" i="7"/>
  <c r="H46" i="7"/>
  <c r="E46" i="7"/>
  <c r="E47" i="7"/>
  <c r="E48" i="7" s="1"/>
  <c r="D47" i="7"/>
  <c r="D48" i="7" s="1"/>
  <c r="D46" i="7"/>
  <c r="Y23" i="1"/>
  <c r="X23" i="1"/>
  <c r="W23" i="1"/>
  <c r="V23" i="1"/>
  <c r="U23" i="1"/>
  <c r="T23" i="1"/>
  <c r="Y22" i="1"/>
  <c r="X22" i="1"/>
  <c r="W22" i="1"/>
  <c r="V22" i="1"/>
  <c r="U22" i="1"/>
  <c r="T22" i="1"/>
  <c r="Q23" i="1"/>
  <c r="P23" i="1"/>
  <c r="O23" i="1"/>
  <c r="N23" i="1"/>
  <c r="M23" i="1"/>
  <c r="L23" i="1"/>
  <c r="Q22" i="1"/>
  <c r="P22" i="1"/>
  <c r="O22" i="1"/>
  <c r="N22" i="1"/>
  <c r="M22" i="1"/>
  <c r="L22" i="1"/>
  <c r="E22" i="1"/>
  <c r="F22" i="1"/>
  <c r="G22" i="1"/>
  <c r="H22" i="1"/>
  <c r="I22" i="1"/>
  <c r="E23" i="1"/>
  <c r="F23" i="1"/>
  <c r="G23" i="1"/>
  <c r="H23" i="1"/>
  <c r="I23" i="1"/>
  <c r="D23" i="1"/>
  <c r="D22" i="1"/>
  <c r="D56" i="6"/>
  <c r="D55" i="6"/>
  <c r="F56" i="6"/>
  <c r="E56" i="6"/>
  <c r="F55" i="6"/>
  <c r="E55" i="6"/>
  <c r="D44" i="6"/>
  <c r="D43" i="6"/>
  <c r="F43" i="6"/>
  <c r="F44" i="6"/>
  <c r="E44" i="6"/>
  <c r="E43" i="6"/>
  <c r="AJ30" i="6"/>
  <c r="AI30" i="6"/>
  <c r="AH30" i="6"/>
  <c r="AG30" i="6"/>
  <c r="AF30" i="6"/>
  <c r="AE30" i="6"/>
  <c r="AD30" i="6"/>
  <c r="AJ29" i="6"/>
  <c r="AI29" i="6"/>
  <c r="AH29" i="6"/>
  <c r="AG29" i="6"/>
  <c r="AF29" i="6"/>
  <c r="AE29" i="6"/>
  <c r="AD29" i="6"/>
  <c r="AA30" i="6"/>
  <c r="Z30" i="6"/>
  <c r="Y30" i="6"/>
  <c r="X30" i="6"/>
  <c r="W30" i="6"/>
  <c r="V30" i="6"/>
  <c r="U30" i="6"/>
  <c r="AA29" i="6"/>
  <c r="Z29" i="6"/>
  <c r="Y29" i="6"/>
  <c r="X29" i="6"/>
  <c r="W29" i="6"/>
  <c r="V29" i="6"/>
  <c r="U29" i="6"/>
  <c r="R30" i="6"/>
  <c r="Q30" i="6"/>
  <c r="P30" i="6"/>
  <c r="O30" i="6"/>
  <c r="N30" i="6"/>
  <c r="M30" i="6"/>
  <c r="L30" i="6"/>
  <c r="R29" i="6"/>
  <c r="Q29" i="6"/>
  <c r="P29" i="6"/>
  <c r="O29" i="6"/>
  <c r="N29" i="6"/>
  <c r="M29" i="6"/>
  <c r="L29" i="6"/>
  <c r="D30" i="6"/>
  <c r="E30" i="6"/>
  <c r="F30" i="6"/>
  <c r="G30" i="6"/>
  <c r="H30" i="6"/>
  <c r="I30" i="6"/>
  <c r="C30" i="6"/>
  <c r="D29" i="6"/>
  <c r="E29" i="6"/>
  <c r="F29" i="6"/>
  <c r="G29" i="6"/>
  <c r="H29" i="6"/>
  <c r="I29" i="6"/>
  <c r="C29" i="6"/>
</calcChain>
</file>

<file path=xl/sharedStrings.xml><?xml version="1.0" encoding="utf-8"?>
<sst xmlns="http://schemas.openxmlformats.org/spreadsheetml/2006/main" count="1443" uniqueCount="412">
  <si>
    <t>Fig. 1C:Quantified normalized photon flux  for mice injected with the indicated cell lines</t>
  </si>
  <si>
    <t>Fig. 1D: Kaplan-Meier surivival analysis for mice injected with the indicated cell lines</t>
  </si>
  <si>
    <t>Fig. 1F: Quantified lung metastatic lesions in control and Brd7 KO mice</t>
  </si>
  <si>
    <t>Fig. 1H: Percentage of tumor cells with positive Ki-67 IF at the indicated times</t>
  </si>
  <si>
    <t>Fig. 1M: Quantified BRD7 IHC staining for  paired primary tumor and lung metastasis sections in breast cancer tissue microarrays</t>
  </si>
  <si>
    <t>Fig. 2C: Immunoblotting for AKT phosphorylation at Ser473</t>
  </si>
  <si>
    <t xml:space="preserve">Fig. 2H: The mean intensity of H-2Kd/H-2Dd flow cytometry </t>
  </si>
  <si>
    <t>Fig. 2L,N,P: In vitro colony formation, tumor sphere, and migration assays for Control and Brd7 KO 4T07-TGL cells</t>
  </si>
  <si>
    <t>Fig. 4A: Luminex analysis on conditioned supernatants for indicated cytokines</t>
  </si>
  <si>
    <t>Fig. 4B: Luminex analysis for indicated cytokines in cells treated with DMSO or LY294002</t>
  </si>
  <si>
    <t>Fig. 4J:  Quantification of IHC staining for MPO+ cells</t>
  </si>
  <si>
    <t>Fig. 4L:  Quantification of IHC staining for NE+ cells</t>
  </si>
  <si>
    <t>Fig. 4N:  Quantification of IHC staining for CD8+ cells</t>
  </si>
  <si>
    <t>Fig. 4G:  Immune compartments in the indicated murine cohorts</t>
  </si>
  <si>
    <t>Fig. 5B:  T cell immune compartments in the indicated murine cohorts</t>
  </si>
  <si>
    <t>Fig. 6B:  Quantified normalized photon flux  for mice treated with anti-Ly6G or isotype control</t>
  </si>
  <si>
    <t>Fig. 6D:  NET extracellular DNA quantification by Sytox Orange fluorescence for the indicated co-cultures.</t>
  </si>
  <si>
    <t>Fig. 6F:  Quantified normalized photon flux  for mice treated with Sivelestat or vehicle</t>
  </si>
  <si>
    <t>Fig. 6H:  Quantified normalized photon flux  for mice treated with immnue blockade</t>
  </si>
  <si>
    <t>Fig. 6I:  Kaplan-Meier survival analysis for the indicated murine cohorts</t>
  </si>
  <si>
    <t>Suppl Figure. 1E:  Quantified normalized photon flux  for mice injected with Smarcb1 knockdown cells</t>
  </si>
  <si>
    <t>Suppl Figure. 1F:  Quantified normalized photon flux  for mice injected with Pbrm1 knockdown cells</t>
  </si>
  <si>
    <t>Suppl Figure. 2F:   Western blot confirming forced overexpression of Brd7 in 4T1-TGL cells</t>
  </si>
  <si>
    <t>Suppl Figure. 4: BAF and PBAF subunit expression in breast cancer cell lines</t>
  </si>
  <si>
    <t>Suppl Figure. 3B: Number of colony formation in control and Brd7 overexpression 4T1 group</t>
  </si>
  <si>
    <t>Suppl Figure. 3C: Number of sphere in control and Brd7 overexpression 4T1 group</t>
  </si>
  <si>
    <t>Suppl Figure. 3D: Number of migrated cells in control and Brd7 overexpression 4T1 group</t>
  </si>
  <si>
    <t>Suppl Figure. 2C: Primary tumor growth in indicated mouse cohorts</t>
  </si>
  <si>
    <t>Suppl Figure. 2E: Number of solitary tumor cells in lung of mouse at the indicated time</t>
  </si>
  <si>
    <t>Suppl Figure. 1A: Number of lung metastatic lesions from initial screen</t>
  </si>
  <si>
    <t>Suppl Figure. 1D: Quantified normalized photon flux  for mice injected with indicated cell lines</t>
  </si>
  <si>
    <t>Suppl Figure. 5B: Quantified normalized photon flux for indicated regions of mouse at 6-week time point</t>
  </si>
  <si>
    <t>Suppl Figure. 5D: Quantified normalized photon flux for indicated organs of mouse at 6-week time point</t>
  </si>
  <si>
    <t>Suppl Figure. 6A: Western blot of Brd7 in indicated cell lines</t>
  </si>
  <si>
    <t>sgCtr</t>
  </si>
  <si>
    <t>Brd7 KO1</t>
  </si>
  <si>
    <t>7 Day</t>
  </si>
  <si>
    <t>14 Day</t>
  </si>
  <si>
    <t>Brd7 KO2</t>
  </si>
  <si>
    <t>% of Ki67+ GFP cells/GFP cells</t>
  </si>
  <si>
    <t>Arid2-shNTC</t>
  </si>
  <si>
    <t>Arid2-shRNA</t>
  </si>
  <si>
    <t>Brd7-shNTC</t>
  </si>
  <si>
    <t>Brd7-shRNA</t>
  </si>
  <si>
    <t>Smarcb1-shNTC</t>
  </si>
  <si>
    <t>Smarcb1-shRNA</t>
  </si>
  <si>
    <t>Suppl Figure. 1C: Knockdown efficiency of indicated shRNAs</t>
  </si>
  <si>
    <t>mean intensity</t>
  </si>
  <si>
    <t>Igg+4T07_sgCtr</t>
  </si>
  <si>
    <t>Anti-Ly6G+4T07_sgCtr</t>
  </si>
  <si>
    <t>Anti-Ly6G+4T07_Brd7KO</t>
  </si>
  <si>
    <t>Brd7-KO1</t>
  </si>
  <si>
    <t>Brd7-KO2</t>
  </si>
  <si>
    <t>tumor sphere</t>
  </si>
  <si>
    <t>migration</t>
  </si>
  <si>
    <t>colony formation</t>
  </si>
  <si>
    <t>Brd7_KO</t>
  </si>
  <si>
    <t xml:space="preserve">MPO </t>
  </si>
  <si>
    <t>NE</t>
  </si>
  <si>
    <t>Suppl Figure. 2G:    Primary tumor growth in 4T1 overexpression indicated mouse cohorts</t>
  </si>
  <si>
    <t>vector</t>
  </si>
  <si>
    <t>empty vector</t>
  </si>
  <si>
    <t>mBRD7</t>
  </si>
  <si>
    <t>days</t>
  </si>
  <si>
    <t>mBrd7-OE</t>
  </si>
  <si>
    <t>Pbrm1 KO1</t>
  </si>
  <si>
    <t>Pbrm1 KO2</t>
  </si>
  <si>
    <t>shNTC</t>
  </si>
  <si>
    <t>Brd7 sh1</t>
  </si>
  <si>
    <t>Brd7 sh4</t>
  </si>
  <si>
    <t>Suppl Figure. 2D: Brd7 knockdown efficiency in D2A1d-TGL cell and number of lung metastasis per mouse injected with indicated cell lines</t>
  </si>
  <si>
    <t>number of lung metastasis</t>
  </si>
  <si>
    <t>Smarcb1-sh5</t>
  </si>
  <si>
    <t>Smarcb1-sh6</t>
  </si>
  <si>
    <t>BRD7 KO-Igg</t>
  </si>
  <si>
    <t>BRD7 KO-anti-LAG3</t>
  </si>
  <si>
    <t>BRD7 KO- anti-CTLA4</t>
  </si>
  <si>
    <t>BRD7 KO-combination</t>
  </si>
  <si>
    <t>Untreated</t>
  </si>
  <si>
    <t>4T07</t>
  </si>
  <si>
    <t>BRD7KO</t>
  </si>
  <si>
    <t>cluster</t>
  </si>
  <si>
    <t>CCL20</t>
  </si>
  <si>
    <t>CCL5</t>
  </si>
  <si>
    <t>CXCL10</t>
  </si>
  <si>
    <t>BRD7 KO-DMSO</t>
  </si>
  <si>
    <t>BRD7 KO-LY treatment</t>
  </si>
  <si>
    <t>4T07-TGL-DMSO</t>
  </si>
  <si>
    <t>4T07-TGL-LY treatment</t>
  </si>
  <si>
    <t>4TO7-TGL-sgCtr</t>
  </si>
  <si>
    <t>Brd7 KO-1</t>
  </si>
  <si>
    <t>Brd7 KO-2</t>
  </si>
  <si>
    <t>CCL2</t>
  </si>
  <si>
    <t>Days</t>
  </si>
  <si>
    <t>4T07-TGL-sgctr</t>
  </si>
  <si>
    <t>4T07-TGL-BRD7 KO1</t>
  </si>
  <si>
    <t>4T07-TGL-BRD7 KO2</t>
  </si>
  <si>
    <t>note：0 survival；1 dead</t>
  </si>
  <si>
    <t>4T07-TGL-Anti-Ly6G</t>
  </si>
  <si>
    <t>BRD7 KO-Anti Ly6G</t>
  </si>
  <si>
    <t>30 mins</t>
  </si>
  <si>
    <t>1 week</t>
  </si>
  <si>
    <t>2 weeks</t>
  </si>
  <si>
    <t>3 weeks</t>
  </si>
  <si>
    <t>4 weeks</t>
  </si>
  <si>
    <t>Anti-LAG3</t>
  </si>
  <si>
    <t>Anti-CTLA4</t>
  </si>
  <si>
    <t>Anti-LAG3+Anti-CTLA4</t>
  </si>
  <si>
    <t>BLC/CXCL13</t>
  </si>
  <si>
    <t>CXCL16</t>
  </si>
  <si>
    <t>EGF</t>
  </si>
  <si>
    <t>Eotaxin</t>
  </si>
  <si>
    <t>G-CSF</t>
  </si>
  <si>
    <t>GM-CSF</t>
  </si>
  <si>
    <t>GranzymeB</t>
  </si>
  <si>
    <t>GROalpha</t>
  </si>
  <si>
    <t>GRObeta</t>
  </si>
  <si>
    <t>IFNgamma</t>
  </si>
  <si>
    <t>IL-10</t>
  </si>
  <si>
    <t>IL-12p70</t>
  </si>
  <si>
    <t>IL-13</t>
  </si>
  <si>
    <t>IL-16</t>
  </si>
  <si>
    <t>IL-17</t>
  </si>
  <si>
    <t>IL-1alpha</t>
  </si>
  <si>
    <t>IL-1beta</t>
  </si>
  <si>
    <t>IL-2</t>
  </si>
  <si>
    <t>IL-27</t>
  </si>
  <si>
    <t>IL-3</t>
  </si>
  <si>
    <t>IL-33</t>
  </si>
  <si>
    <t>IL-4</t>
  </si>
  <si>
    <t>IL-5</t>
  </si>
  <si>
    <t>IL-6</t>
  </si>
  <si>
    <t>IL-7</t>
  </si>
  <si>
    <t>IP-10/CXCL10</t>
  </si>
  <si>
    <t>MCP-1/CCL2</t>
  </si>
  <si>
    <t>MCP-3</t>
  </si>
  <si>
    <t>MCP-5</t>
  </si>
  <si>
    <t>M-CSF</t>
  </si>
  <si>
    <t>MDC</t>
  </si>
  <si>
    <t>MIP-1alpha</t>
  </si>
  <si>
    <t>MIP-1beta</t>
  </si>
  <si>
    <t>MIP-3alpha/CCL20</t>
  </si>
  <si>
    <t>MIP-3beta</t>
  </si>
  <si>
    <t>RANTES/CCL5</t>
  </si>
  <si>
    <t>SDF-1alpha</t>
  </si>
  <si>
    <t>TNFalpha</t>
  </si>
  <si>
    <t>VEGF</t>
  </si>
  <si>
    <t>na</t>
  </si>
  <si>
    <t>na: undetectable</t>
  </si>
  <si>
    <t>4T07-sgCtr (pg/ml)</t>
  </si>
  <si>
    <t>4T07-KO1 (pg/ml)</t>
  </si>
  <si>
    <t>4T07-KO2 (pg/ml)</t>
  </si>
  <si>
    <t>mRNA relative expression</t>
  </si>
  <si>
    <t>Brd7_KO+DMSO</t>
  </si>
  <si>
    <t>Brd7_KO+Sivelestat</t>
  </si>
  <si>
    <t>PD1+ CD8 T cells</t>
  </si>
  <si>
    <t>CTLA-4+ CD8 T cells</t>
  </si>
  <si>
    <t>Core Subunits</t>
  </si>
  <si>
    <t>Smarcb1</t>
  </si>
  <si>
    <t>Smarcc2</t>
  </si>
  <si>
    <t>Smarcd2</t>
  </si>
  <si>
    <t>Smarce1</t>
  </si>
  <si>
    <t>168FARN</t>
  </si>
  <si>
    <t>4T1</t>
  </si>
  <si>
    <t>ATPase module</t>
  </si>
  <si>
    <t>Actl6a</t>
  </si>
  <si>
    <t>Bcl7c</t>
  </si>
  <si>
    <t>Smarca2</t>
  </si>
  <si>
    <t>Smarca4</t>
  </si>
  <si>
    <t>Ss18</t>
  </si>
  <si>
    <t>BAF</t>
  </si>
  <si>
    <t>Arid1a</t>
  </si>
  <si>
    <t>Arid1b</t>
  </si>
  <si>
    <t>Dpf2</t>
  </si>
  <si>
    <t>PBAF</t>
  </si>
  <si>
    <t>Arid2</t>
  </si>
  <si>
    <t>Brd7</t>
  </si>
  <si>
    <t>Pbrm1</t>
  </si>
  <si>
    <t>Brd7KO</t>
  </si>
  <si>
    <t>Naive T cells</t>
  </si>
  <si>
    <t>B cells</t>
  </si>
  <si>
    <t>Natural Killer cells</t>
  </si>
  <si>
    <t>Effetcor T cells</t>
  </si>
  <si>
    <t>Monocytes</t>
  </si>
  <si>
    <t>Neutrophils</t>
  </si>
  <si>
    <t>M2 macrophages</t>
  </si>
  <si>
    <t>M1 macrophages</t>
  </si>
  <si>
    <t>Megakaryocytes</t>
  </si>
  <si>
    <t>Plasma cells</t>
  </si>
  <si>
    <t>percentage(%of Cd45+ cells)</t>
  </si>
  <si>
    <t>0.CD8+ Teff and Tmem</t>
  </si>
  <si>
    <t>1. CD8+ Tex</t>
  </si>
  <si>
    <t>Fig. 5H:  Percentage of CD8+ Teff and Tmem T cells,  Tex T cells in the indicated murine cohorts</t>
  </si>
  <si>
    <t>T0.Naïve CD4+ T cells</t>
  </si>
  <si>
    <t>T1.Naïve CD8+T cells</t>
  </si>
  <si>
    <t>T2.Stress response CD4+ T cells</t>
  </si>
  <si>
    <t>T3.Tregs</t>
  </si>
  <si>
    <t>T4.Effector CD8+ T cells</t>
  </si>
  <si>
    <t>T5.NKT cells</t>
  </si>
  <si>
    <t>T6.Ccr7+ memory T cells</t>
  </si>
  <si>
    <t>T7.Th17 cells</t>
  </si>
  <si>
    <t>4T07-TGL Control</t>
  </si>
  <si>
    <t>epi-2.4k-sh-library</t>
  </si>
  <si>
    <t>mice#1</t>
  </si>
  <si>
    <t>mice#2</t>
  </si>
  <si>
    <t>mice#3</t>
  </si>
  <si>
    <t>mice#4</t>
  </si>
  <si>
    <t>mice#5</t>
  </si>
  <si>
    <t>mice#6</t>
  </si>
  <si>
    <t>mice#7</t>
  </si>
  <si>
    <t>mice#8</t>
  </si>
  <si>
    <t>mice#9</t>
  </si>
  <si>
    <t>mice#10</t>
  </si>
  <si>
    <t>mice#11</t>
  </si>
  <si>
    <t>mice#12</t>
  </si>
  <si>
    <t>mice#13</t>
  </si>
  <si>
    <t>mice#14</t>
  </si>
  <si>
    <t>mice#15</t>
  </si>
  <si>
    <t>mice#16</t>
  </si>
  <si>
    <t>mice#17</t>
  </si>
  <si>
    <t>mice#18</t>
  </si>
  <si>
    <t>mice#19</t>
  </si>
  <si>
    <t>ID</t>
  </si>
  <si>
    <t>lesion number</t>
  </si>
  <si>
    <t>Fig. 4C,D: Immunophenotypic flow cytometry  in the indicated murine cohorts</t>
  </si>
  <si>
    <t>WT Lung</t>
  </si>
  <si>
    <t>4T07 Lung</t>
  </si>
  <si>
    <t>BRD7 KO1 Lung</t>
  </si>
  <si>
    <t>BRD7 KO2 Lung</t>
  </si>
  <si>
    <t>%of CD45+ cells</t>
  </si>
  <si>
    <t>Neutrophils (CD45+CD11b+Ly6G+)</t>
  </si>
  <si>
    <t>Monocytic Cells (CD45+CD11b+Ly6C+Ly6G-)</t>
  </si>
  <si>
    <t>Macrophages (CD45+CD11b+F4/80hi)</t>
  </si>
  <si>
    <t>Dendritic Cells (CD45+CD11b+CD11c+)</t>
  </si>
  <si>
    <t>Granulocytic Cells</t>
  </si>
  <si>
    <t>Cytotoxic T Cells</t>
  </si>
  <si>
    <t>Helper T Cells</t>
  </si>
  <si>
    <t>NK Cells</t>
  </si>
  <si>
    <t>Brd7-sh1</t>
  </si>
  <si>
    <t>Brd7-sh4</t>
  </si>
  <si>
    <t>BRD7 KO-Silv Ctr</t>
  </si>
  <si>
    <t>BRD7 KO-Silv</t>
  </si>
  <si>
    <t>Mice 1</t>
  </si>
  <si>
    <t>Mice 2</t>
  </si>
  <si>
    <t>Mice 3</t>
  </si>
  <si>
    <t>Mice 4</t>
  </si>
  <si>
    <t>Mice 5</t>
  </si>
  <si>
    <t>Mice 6</t>
  </si>
  <si>
    <t>Mice 7</t>
  </si>
  <si>
    <t>Mice 8</t>
  </si>
  <si>
    <t>Mice 9</t>
  </si>
  <si>
    <t>Mice 10</t>
  </si>
  <si>
    <t>30min</t>
  </si>
  <si>
    <t>2 week</t>
  </si>
  <si>
    <t>mice1</t>
  </si>
  <si>
    <t>mice2</t>
  </si>
  <si>
    <t>mice3</t>
  </si>
  <si>
    <t>mice4</t>
  </si>
  <si>
    <t>mice5</t>
  </si>
  <si>
    <t>mice6</t>
  </si>
  <si>
    <t>mice7</t>
  </si>
  <si>
    <t>mice8</t>
  </si>
  <si>
    <t>mice9</t>
  </si>
  <si>
    <t>mice10</t>
  </si>
  <si>
    <t>3 week</t>
  </si>
  <si>
    <t>4 week</t>
  </si>
  <si>
    <t>5 week</t>
  </si>
  <si>
    <t xml:space="preserve">CTLA4 </t>
  </si>
  <si>
    <t>Fig. 5K:   Quantification of IHC staining for CTLA4+ cells</t>
  </si>
  <si>
    <t>sgCtr  ROI (A+B+C)</t>
  </si>
  <si>
    <t>Brd7-KO1 ROI A</t>
  </si>
  <si>
    <t>Brd7-KO2 ROI A</t>
  </si>
  <si>
    <t>Brd7-KO1 ROI (B+C)</t>
  </si>
  <si>
    <t>Brd7-KO2 ROI (B+C)</t>
  </si>
  <si>
    <t>4T1 Vector</t>
  </si>
  <si>
    <t>4T1 Brd7 OE</t>
  </si>
  <si>
    <t>primary tumor</t>
  </si>
  <si>
    <t>paired lung metastasis sample</t>
  </si>
  <si>
    <t>patient #1</t>
  </si>
  <si>
    <t>CD8</t>
  </si>
  <si>
    <t>CD8+ cells/field</t>
  </si>
  <si>
    <t>NE+ cells/field</t>
  </si>
  <si>
    <t>MPO+ cells/field</t>
  </si>
  <si>
    <t>CTLA4+ cells/field</t>
  </si>
  <si>
    <t>% of CD3+ T cells</t>
  </si>
  <si>
    <t>% of effector CD8+ T cells</t>
  </si>
  <si>
    <t>day 0</t>
  </si>
  <si>
    <t>day7</t>
  </si>
  <si>
    <t>day14</t>
  </si>
  <si>
    <t>day21</t>
  </si>
  <si>
    <t>day28</t>
  </si>
  <si>
    <t>day35</t>
  </si>
  <si>
    <t>normalized photon flux</t>
  </si>
  <si>
    <t>Suppl Figure. 2B:  Immunoblotting for Brd7 in indicated cell lines</t>
  </si>
  <si>
    <t>BRD7 KO:Neu</t>
  </si>
  <si>
    <t>4T07-TGL:Neu</t>
  </si>
  <si>
    <t>replication</t>
  </si>
  <si>
    <t>1week</t>
  </si>
  <si>
    <t>2week</t>
  </si>
  <si>
    <t>3week</t>
  </si>
  <si>
    <t>4week</t>
  </si>
  <si>
    <t>5week</t>
  </si>
  <si>
    <t>6week</t>
  </si>
  <si>
    <t>shArid2</t>
  </si>
  <si>
    <t>dead</t>
  </si>
  <si>
    <t>shBrd7</t>
  </si>
  <si>
    <t>shSmarcb1</t>
  </si>
  <si>
    <t>MEAN</t>
  </si>
  <si>
    <t>SD</t>
  </si>
  <si>
    <t>Suppl Figure. 2I:   Quantified photon flux  for mice injected with indicated cell lines</t>
  </si>
  <si>
    <t>Photons/s/cm^2/sr</t>
  </si>
  <si>
    <t>NA</t>
  </si>
  <si>
    <t>Brd7KO1</t>
  </si>
  <si>
    <t>Brd7KO2</t>
  </si>
  <si>
    <t>Lung</t>
  </si>
  <si>
    <t>Liver</t>
  </si>
  <si>
    <t>Heart</t>
  </si>
  <si>
    <t>Kidney</t>
  </si>
  <si>
    <t>Bone</t>
  </si>
  <si>
    <t>patient_ID</t>
  </si>
  <si>
    <t>group</t>
  </si>
  <si>
    <t>Primary</t>
  </si>
  <si>
    <t>Metastasis</t>
  </si>
  <si>
    <t>gene.expression</t>
  </si>
  <si>
    <t>Fig. 1K: PBAF genes expression in primary tumor and metastasis samples</t>
  </si>
  <si>
    <t xml:space="preserve">gene  </t>
  </si>
  <si>
    <t>condition</t>
  </si>
  <si>
    <t xml:space="preserve">p_val  </t>
  </si>
  <si>
    <t xml:space="preserve">statistic significant </t>
  </si>
  <si>
    <t xml:space="preserve"> sig</t>
  </si>
  <si>
    <t>Havcr2</t>
  </si>
  <si>
    <t>4T07_BRD7KO</t>
  </si>
  <si>
    <t>ns</t>
  </si>
  <si>
    <t>Cd160</t>
  </si>
  <si>
    <t>Ctla4</t>
  </si>
  <si>
    <t>****</t>
  </si>
  <si>
    <t>Pdcd1</t>
  </si>
  <si>
    <t>*</t>
  </si>
  <si>
    <t>Lag3</t>
  </si>
  <si>
    <t>Tigit</t>
  </si>
  <si>
    <t>Tox</t>
  </si>
  <si>
    <t>Nr4a1</t>
  </si>
  <si>
    <t>Nfatc1</t>
  </si>
  <si>
    <t>Fig. 5I:  Exhaustion marker gene expression in cluster T4 cells in the indicated murine cohorts.</t>
  </si>
  <si>
    <t>Log2FC</t>
  </si>
  <si>
    <t>Description</t>
  </si>
  <si>
    <t>setSize</t>
  </si>
  <si>
    <t>enrichmentScore</t>
  </si>
  <si>
    <t>NES</t>
  </si>
  <si>
    <t>pvalue</t>
  </si>
  <si>
    <t>p.adjust</t>
  </si>
  <si>
    <t>qvalues</t>
  </si>
  <si>
    <t>GOBP_EXTRACELLULAR_MATRIX_DISASSEMBLY</t>
  </si>
  <si>
    <t>GOBP_REGULATION_OF_LYMPHOCYTE_APOPTOTIC_PROCESS</t>
  </si>
  <si>
    <t>GOBP_NEGATIVE_REGULATION_OF_IMMUNE_SYSTEM_PROCESS</t>
  </si>
  <si>
    <t>GOBP_TOLERANCE_INDUCTION</t>
  </si>
  <si>
    <t>GOBP_NEGATIVE_REGULATION_OF_LEUKOCYTE_CELL_CELL_ADHESION</t>
  </si>
  <si>
    <t>GOBP_NEGATIVE_REGULATION_OF_IMMUNE_RESPONSE</t>
  </si>
  <si>
    <t>GOBP_NEGATIVE_REGULATION_OF_CELL_CELL_ADHESION</t>
  </si>
  <si>
    <t>GOBP_DE_NOVO_PROTEIN_FOLDING</t>
  </si>
  <si>
    <t>GOBP_RESPONSE_TO_HEAT</t>
  </si>
  <si>
    <t>Fig. 5L:   Gene Set Enrichment Analysis (GSEA) of cluster T4 gene expression in Brd7 KO versus control murine cohorts</t>
  </si>
  <si>
    <t>Log-rank (Mantel-Cox) test</t>
  </si>
  <si>
    <t>mm^3</t>
  </si>
  <si>
    <t>DC</t>
  </si>
  <si>
    <t>Bcell</t>
  </si>
  <si>
    <t>Monocyte</t>
  </si>
  <si>
    <t>Macrophage</t>
  </si>
  <si>
    <t>NK</t>
  </si>
  <si>
    <t>Neutrophil</t>
  </si>
  <si>
    <t>CD4_T</t>
  </si>
  <si>
    <t>CD8_T</t>
  </si>
  <si>
    <t>NKT</t>
  </si>
  <si>
    <t>Gamma_delta</t>
  </si>
  <si>
    <t>CD4_naive</t>
  </si>
  <si>
    <t>Tr1</t>
  </si>
  <si>
    <t>nTreg</t>
  </si>
  <si>
    <t>iTreg</t>
  </si>
  <si>
    <t>Th1</t>
  </si>
  <si>
    <t>Th2</t>
  </si>
  <si>
    <t>Th17</t>
  </si>
  <si>
    <t>Tfh</t>
  </si>
  <si>
    <t>CD8_naive</t>
  </si>
  <si>
    <t>Cytotoxic</t>
  </si>
  <si>
    <t>Exhausted</t>
  </si>
  <si>
    <t>MAIT</t>
  </si>
  <si>
    <t>Central_memory</t>
  </si>
  <si>
    <t>Effector_memory</t>
  </si>
  <si>
    <t>Brd7_high</t>
  </si>
  <si>
    <t>Brd7_low</t>
  </si>
  <si>
    <t>p value</t>
  </si>
  <si>
    <t>uncropped blots for Fig. 2C</t>
  </si>
  <si>
    <t>uncropped blots for sFig. 6A</t>
  </si>
  <si>
    <t>uncropped blots for sFig. 2B</t>
  </si>
  <si>
    <t>uncropped blots for sFig. 2F</t>
  </si>
  <si>
    <t>Suppl Figure. 6G: Number of invaded cells in control and Brd7 KO 4T07 groups</t>
  </si>
  <si>
    <t>Suppl Figure. 6F: Number of colony in control and Brd7 knockdown 4T07 cell group</t>
  </si>
  <si>
    <t>Suppl Figure. 9B:  Immunophenotypic flow cytometry on dissociated lungs</t>
  </si>
  <si>
    <t>Suppl Figure. 11B:  Percentage of of inflammatory neutrophils and transitional neutrophils in the indicated murine cohorts</t>
  </si>
  <si>
    <t>Suppl Figure. 12B:  Quantification of the F4/80 + cell in lung metastasis tissue</t>
  </si>
  <si>
    <t>Suppl Figure. 13A:  BRD7 expression correlates with immune cell infiltration</t>
  </si>
  <si>
    <t>Suppl Figure. 14C:  Quantification of neutrophil depletion efficiency</t>
  </si>
  <si>
    <t>Suppl Figure. 15C:  Percentage of CTLA-4+ and PD1+ CD8 T cells in indicated group</t>
  </si>
  <si>
    <t>Note:The samples derive from the same experiment but different gels for Brd7, GAPDH, another for pAKT, AKT were processed in parallel. For Brd7 and GAPDH, the membrane was incubated overnight with Rabbit anti-Brd7 and Mouse anti-GAPDH antibody at same time, and then incubated with anti-rabbit IGg and anti-mouse IGg antibody at same time.</t>
  </si>
  <si>
    <t>Fig. 2J: The mean intensity of MHC-1 IHC staining</t>
  </si>
  <si>
    <t>Note:The membrane was incubated overnight with Rabbit anti-Brd7 and Mouse anti-RhoGDI antibody at same time, and then incubated with anti-rabbit IGg and anti-mouse IGg antibody at same time.</t>
  </si>
  <si>
    <t>Note:The samples were derived from the same experiment and run on same gels for Brd7, RhoGDI, but cut for indicated antibody incubation.</t>
  </si>
  <si>
    <t>Note:The samples were derived from the same experiment and run on same gels for Brd7, Actin.</t>
  </si>
  <si>
    <t>SEM</t>
  </si>
  <si>
    <t>Suppl Figure. 8A: Luminex profiling for panel of 40 cytokines from supernatants of indicated cell lines</t>
  </si>
  <si>
    <t>4T07-TGL-IgG</t>
  </si>
  <si>
    <t>BRD7 KO-IgG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</si>
</sst>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6">
    <font>
      <sz val="11"/>
      <color theme="1"/>
      <name val="Calibri"/>
      <family val="2"/>
      <charset val="134"/>
      <scheme val="minor"/>
    </font>
    <font>
      <b/>
      <sz val="12"/>
      <color theme="1"/>
      <name val="Arial"/>
      <family val="2"/>
    </font>
    <font>
      <sz val="10"/>
      <name val="Arial"/>
      <family val="2"/>
    </font>
    <font>
      <sz val="10"/>
      <name val="Arial"/>
      <family val="2"/>
    </font>
    <font>
      <sz val="12"/>
      <color rgb="FF000000"/>
      <name val="Arial"/>
      <family val="2"/>
    </font>
    <font>
      <sz val="10"/>
      <name val="Arial"/>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3">
    <xf numFmtId="0" fontId="0" fillId="0" borderId="0" xfId="0"/>
    <xf numFmtId="0" fontId="1" fillId="0" borderId="0" xfId="0" applyFont="1"/>
    <xf numFmtId="0" fontId="1" fillId="0" borderId="0" xfId="0" applyFont="1" applyAlignment="1">
      <alignment wrapText="1"/>
    </xf>
    <xf numFmtId="0" fontId="0" fillId="0" borderId="5" xfId="0" applyBorder="1" applyAlignment="1">
      <alignment horizontal="center"/>
    </xf>
    <xf numFmtId="0" fontId="2" fillId="0" borderId="5" xfId="0" applyFont="1" applyBorder="1" applyAlignment="1">
      <alignment horizontal="center"/>
    </xf>
    <xf numFmtId="0" fontId="0" fillId="0" borderId="4" xfId="0" applyBorder="1" applyAlignment="1">
      <alignment horizontal="center"/>
    </xf>
    <xf numFmtId="0" fontId="0" fillId="0" borderId="0" xfId="0" applyAlignment="1">
      <alignment horizontal="center"/>
    </xf>
    <xf numFmtId="0" fontId="2" fillId="0" borderId="5" xfId="0" applyFont="1" applyBorder="1"/>
    <xf numFmtId="0" fontId="0" fillId="0" borderId="5" xfId="0" applyBorder="1"/>
    <xf numFmtId="0" fontId="3" fillId="0" borderId="5" xfId="0" applyFont="1" applyBorder="1" applyAlignment="1">
      <alignment horizontal="center"/>
    </xf>
    <xf numFmtId="0" fontId="3" fillId="0" borderId="5" xfId="0" applyFont="1" applyBorder="1"/>
    <xf numFmtId="0" fontId="3" fillId="0" borderId="0" xfId="0" applyFont="1" applyAlignment="1">
      <alignment horizontal="center"/>
    </xf>
    <xf numFmtId="0" fontId="2" fillId="0" borderId="0" xfId="0" applyFont="1"/>
    <xf numFmtId="0" fontId="2" fillId="0" borderId="0" xfId="0" applyFont="1" applyAlignment="1">
      <alignment horizontal="center"/>
    </xf>
    <xf numFmtId="0" fontId="2" fillId="0" borderId="5" xfId="0" applyFont="1" applyBorder="1" applyAlignment="1">
      <alignment horizontal="left"/>
    </xf>
    <xf numFmtId="2" fontId="2" fillId="0" borderId="5" xfId="0" applyNumberFormat="1" applyFont="1" applyBorder="1" applyAlignment="1">
      <alignment horizontal="center"/>
    </xf>
    <xf numFmtId="2" fontId="2" fillId="0" borderId="5" xfId="0" applyNumberFormat="1" applyFont="1" applyBorder="1" applyAlignment="1">
      <alignment horizontal="left"/>
    </xf>
    <xf numFmtId="2" fontId="2" fillId="0" borderId="5" xfId="0" applyNumberFormat="1" applyFont="1" applyBorder="1"/>
    <xf numFmtId="2" fontId="0" fillId="0" borderId="4" xfId="0" applyNumberFormat="1" applyBorder="1" applyAlignment="1">
      <alignment horizontal="center"/>
    </xf>
    <xf numFmtId="2" fontId="0" fillId="0" borderId="5" xfId="0" applyNumberFormat="1" applyBorder="1" applyAlignment="1">
      <alignment horizontal="center"/>
    </xf>
    <xf numFmtId="2" fontId="0" fillId="0" borderId="6" xfId="0" applyNumberFormat="1" applyBorder="1" applyAlignment="1">
      <alignment horizontal="center"/>
    </xf>
    <xf numFmtId="2" fontId="0" fillId="0" borderId="7" xfId="0" applyNumberFormat="1" applyBorder="1" applyAlignment="1">
      <alignment horizontal="center"/>
    </xf>
    <xf numFmtId="164" fontId="0" fillId="0" borderId="5" xfId="0" applyNumberFormat="1" applyBorder="1"/>
    <xf numFmtId="164" fontId="0" fillId="0" borderId="0" xfId="0" applyNumberFormat="1"/>
    <xf numFmtId="0" fontId="0" fillId="0" borderId="6" xfId="0" applyBorder="1"/>
    <xf numFmtId="0" fontId="4" fillId="2" borderId="5" xfId="0" applyFont="1" applyFill="1" applyBorder="1" applyAlignment="1">
      <alignment horizontal="center" vertical="center"/>
    </xf>
    <xf numFmtId="0" fontId="4" fillId="2" borderId="5" xfId="0" applyFont="1" applyFill="1" applyBorder="1" applyAlignment="1">
      <alignment horizontal="right" vertical="center"/>
    </xf>
    <xf numFmtId="164" fontId="0" fillId="0" borderId="4" xfId="0" applyNumberFormat="1" applyBorder="1"/>
    <xf numFmtId="0" fontId="3" fillId="0" borderId="0" xfId="0" applyFont="1"/>
    <xf numFmtId="2" fontId="0" fillId="0" borderId="5" xfId="0" applyNumberFormat="1" applyBorder="1"/>
    <xf numFmtId="2" fontId="0" fillId="0" borderId="0" xfId="0" applyNumberFormat="1"/>
    <xf numFmtId="11" fontId="0" fillId="0" borderId="5" xfId="0" applyNumberFormat="1" applyBorder="1"/>
    <xf numFmtId="2" fontId="2" fillId="0" borderId="1" xfId="0" applyNumberFormat="1" applyFont="1" applyBorder="1"/>
    <xf numFmtId="2" fontId="2" fillId="0" borderId="3" xfId="0" applyNumberFormat="1" applyFont="1" applyBorder="1"/>
    <xf numFmtId="0" fontId="0" fillId="0" borderId="5" xfId="0" applyBorder="1" applyAlignment="1">
      <alignment horizontal="center"/>
    </xf>
    <xf numFmtId="2" fontId="2" fillId="0" borderId="5" xfId="0" applyNumberFormat="1" applyFont="1" applyBorder="1" applyAlignment="1">
      <alignment horizontal="center"/>
    </xf>
    <xf numFmtId="0" fontId="2" fillId="0" borderId="3" xfId="0" applyFont="1" applyBorder="1" applyAlignment="1">
      <alignment horizont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xf>
    <xf numFmtId="2" fontId="2" fillId="0" borderId="1" xfId="0" applyNumberFormat="1" applyFont="1" applyBorder="1" applyAlignment="1">
      <alignment horizontal="center"/>
    </xf>
    <xf numFmtId="2" fontId="2" fillId="0" borderId="2" xfId="0" applyNumberFormat="1" applyFont="1" applyBorder="1" applyAlignment="1">
      <alignment horizontal="center"/>
    </xf>
    <xf numFmtId="2" fontId="2" fillId="0" borderId="3" xfId="0" applyNumberFormat="1" applyFont="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2" fontId="0" fillId="0" borderId="5" xfId="0" applyNumberFormat="1"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2" fontId="2" fillId="0" borderId="5" xfId="0" applyNumberFormat="1" applyFont="1" applyBorder="1" applyAlignment="1">
      <alignment horizontal="center"/>
    </xf>
    <xf numFmtId="0" fontId="3" fillId="0" borderId="5" xfId="0" applyFont="1" applyBorder="1" applyAlignment="1">
      <alignment horizont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0" xfId="0" applyFont="1" applyAlignment="1">
      <alignment horizontal="center"/>
    </xf>
    <xf numFmtId="0" fontId="0" fillId="0" borderId="5" xfId="0" applyBorder="1" applyAlignment="1">
      <alignment horizontal="center" vertical="center"/>
    </xf>
    <xf numFmtId="0" fontId="0" fillId="0" borderId="0" xfId="0" applyAlignment="1">
      <alignment horizontal="center"/>
    </xf>
    <xf numFmtId="0" fontId="0" fillId="0" borderId="0" xfId="0" applyBorder="1"/>
    <xf numFmtId="0" fontId="0" fillId="0" borderId="0" xfId="0" applyFill="1" applyBorder="1"/>
    <xf numFmtId="2" fontId="0" fillId="0" borderId="0" xfId="0" applyNumberFormat="1" applyBorder="1"/>
    <xf numFmtId="0" fontId="0" fillId="0" borderId="5" xfId="0" applyFill="1" applyBorder="1"/>
    <xf numFmtId="0" fontId="2" fillId="0" borderId="5" xfId="0" applyFont="1" applyBorder="1" applyAlignment="1">
      <alignment horizontal="center"/>
    </xf>
    <xf numFmtId="0" fontId="5" fillId="0" borderId="0" xfId="0" applyFont="1" applyBorder="1"/>
    <xf numFmtId="2" fontId="2" fillId="0" borderId="0" xfId="0" applyNumberFormat="1" applyFont="1" applyBorder="1"/>
    <xf numFmtId="0" fontId="5" fillId="0" borderId="5" xfId="0" applyFont="1" applyBorder="1" applyAlignment="1">
      <alignment horizontal="center"/>
    </xf>
    <xf numFmtId="0" fontId="5" fillId="0" borderId="5" xfId="0" applyFont="1" applyBorder="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oneCellAnchor>
    <xdr:from>
      <xdr:col>9</xdr:col>
      <xdr:colOff>7125</xdr:colOff>
      <xdr:row>4</xdr:row>
      <xdr:rowOff>45225</xdr:rowOff>
    </xdr:from>
    <xdr:ext cx="7186549" cy="1572768"/>
    <xdr:pic>
      <xdr:nvPicPr>
        <xdr:cNvPr id="2" name="图片 3">
          <a:extLst>
            <a:ext uri="{FF2B5EF4-FFF2-40B4-BE49-F238E27FC236}">
              <a16:creationId xmlns:a16="http://schemas.microsoft.com/office/drawing/2014/main" id="{E35D9F4B-E7B3-4E4D-B308-018CC0DC9E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36650" y="816750"/>
          <a:ext cx="7186549" cy="1572768"/>
        </a:xfrm>
        <a:prstGeom prst="rect">
          <a:avLst/>
        </a:prstGeom>
      </xdr:spPr>
    </xdr:pic>
    <xdr:clientData/>
  </xdr:oneCellAnchor>
  <xdr:oneCellAnchor>
    <xdr:from>
      <xdr:col>0</xdr:col>
      <xdr:colOff>0</xdr:colOff>
      <xdr:row>3</xdr:row>
      <xdr:rowOff>161925</xdr:rowOff>
    </xdr:from>
    <xdr:ext cx="7590536" cy="1658112"/>
    <xdr:pic>
      <xdr:nvPicPr>
        <xdr:cNvPr id="3" name="图片 4">
          <a:extLst>
            <a:ext uri="{FF2B5EF4-FFF2-40B4-BE49-F238E27FC236}">
              <a16:creationId xmlns:a16="http://schemas.microsoft.com/office/drawing/2014/main" id="{49F18B0E-1544-CA43-906F-EA95CD34DD2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742950"/>
          <a:ext cx="7590536" cy="16581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504824</xdr:colOff>
      <xdr:row>54</xdr:row>
      <xdr:rowOff>190500</xdr:rowOff>
    </xdr:from>
    <xdr:ext cx="2790826" cy="2870201"/>
    <xdr:pic>
      <xdr:nvPicPr>
        <xdr:cNvPr id="2" name="图片 3">
          <a:extLst>
            <a:ext uri="{FF2B5EF4-FFF2-40B4-BE49-F238E27FC236}">
              <a16:creationId xmlns:a16="http://schemas.microsoft.com/office/drawing/2014/main" id="{0FC5E9D5-104F-7E48-9551-ADCCD31F0E6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0169" t="31002" r="2535" b="27524"/>
        <a:stretch/>
      </xdr:blipFill>
      <xdr:spPr>
        <a:xfrm>
          <a:off x="2435224" y="9906000"/>
          <a:ext cx="2790826" cy="2870201"/>
        </a:xfrm>
        <a:prstGeom prst="rect">
          <a:avLst/>
        </a:prstGeom>
      </xdr:spPr>
    </xdr:pic>
    <xdr:clientData/>
  </xdr:oneCellAnchor>
  <xdr:oneCellAnchor>
    <xdr:from>
      <xdr:col>1</xdr:col>
      <xdr:colOff>657225</xdr:colOff>
      <xdr:row>3</xdr:row>
      <xdr:rowOff>171450</xdr:rowOff>
    </xdr:from>
    <xdr:ext cx="4979543" cy="1072896"/>
    <xdr:pic>
      <xdr:nvPicPr>
        <xdr:cNvPr id="3" name="图片 1">
          <a:extLst>
            <a:ext uri="{FF2B5EF4-FFF2-40B4-BE49-F238E27FC236}">
              <a16:creationId xmlns:a16="http://schemas.microsoft.com/office/drawing/2014/main" id="{32A7E4EE-0A2E-A844-B831-EC26E7E85F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22425" y="742950"/>
          <a:ext cx="4979543" cy="107289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4</xdr:row>
      <xdr:rowOff>0</xdr:rowOff>
    </xdr:from>
    <xdr:to>
      <xdr:col>5</xdr:col>
      <xdr:colOff>108585</xdr:colOff>
      <xdr:row>13</xdr:row>
      <xdr:rowOff>96012</xdr:rowOff>
    </xdr:to>
    <xdr:pic>
      <xdr:nvPicPr>
        <xdr:cNvPr id="3" name="图片 2">
          <a:extLst>
            <a:ext uri="{FF2B5EF4-FFF2-40B4-BE49-F238E27FC236}">
              <a16:creationId xmlns:a16="http://schemas.microsoft.com/office/drawing/2014/main" id="{FDACD87B-C178-3043-9AE8-68C32D972D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30400" y="774700"/>
          <a:ext cx="3004185" cy="1810512"/>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CG85"/>
  <sheetViews>
    <sheetView topLeftCell="A37" workbookViewId="0">
      <selection activeCell="C79" sqref="C79:C82"/>
    </sheetView>
  </sheetViews>
  <sheetFormatPr defaultColWidth="12.7109375" defaultRowHeight="15"/>
  <cols>
    <col min="2" max="2" width="9.7109375" customWidth="1"/>
    <col min="3" max="3" width="14.85546875" customWidth="1"/>
    <col min="4" max="5" width="12.7109375" customWidth="1"/>
  </cols>
  <sheetData>
    <row r="3" spans="2:25" ht="15.75">
      <c r="B3" s="1" t="s">
        <v>0</v>
      </c>
    </row>
    <row r="5" spans="2:25">
      <c r="C5" s="40" t="s">
        <v>34</v>
      </c>
      <c r="D5" s="40"/>
      <c r="E5" s="40"/>
      <c r="F5" s="40"/>
      <c r="G5" s="40"/>
      <c r="H5" s="40"/>
      <c r="I5" s="40"/>
      <c r="K5" s="40" t="s">
        <v>51</v>
      </c>
      <c r="L5" s="40"/>
      <c r="M5" s="40"/>
      <c r="N5" s="40"/>
      <c r="O5" s="40"/>
      <c r="P5" s="40"/>
      <c r="Q5" s="40"/>
      <c r="S5" s="40" t="s">
        <v>52</v>
      </c>
      <c r="T5" s="40"/>
      <c r="U5" s="40"/>
      <c r="V5" s="40"/>
      <c r="W5" s="40"/>
      <c r="X5" s="40"/>
      <c r="Y5" s="40"/>
    </row>
    <row r="6" spans="2:25">
      <c r="C6" s="8"/>
      <c r="D6" s="4" t="s">
        <v>286</v>
      </c>
      <c r="E6" s="4" t="s">
        <v>287</v>
      </c>
      <c r="F6" s="4" t="s">
        <v>288</v>
      </c>
      <c r="G6" s="4" t="s">
        <v>289</v>
      </c>
      <c r="H6" s="4" t="s">
        <v>290</v>
      </c>
      <c r="I6" s="4" t="s">
        <v>291</v>
      </c>
      <c r="K6" s="8"/>
      <c r="L6" s="4" t="s">
        <v>286</v>
      </c>
      <c r="M6" s="4" t="s">
        <v>287</v>
      </c>
      <c r="N6" s="4" t="s">
        <v>288</v>
      </c>
      <c r="O6" s="4" t="s">
        <v>289</v>
      </c>
      <c r="P6" s="4" t="s">
        <v>290</v>
      </c>
      <c r="Q6" s="4" t="s">
        <v>291</v>
      </c>
      <c r="S6" s="8"/>
      <c r="T6" s="4" t="s">
        <v>286</v>
      </c>
      <c r="U6" s="4" t="s">
        <v>287</v>
      </c>
      <c r="V6" s="4" t="s">
        <v>288</v>
      </c>
      <c r="W6" s="4" t="s">
        <v>289</v>
      </c>
      <c r="X6" s="4" t="s">
        <v>290</v>
      </c>
      <c r="Y6" s="4" t="s">
        <v>291</v>
      </c>
    </row>
    <row r="7" spans="2:25">
      <c r="C7" s="8" t="s">
        <v>203</v>
      </c>
      <c r="D7" s="7">
        <v>100</v>
      </c>
      <c r="E7" s="7">
        <v>1.43</v>
      </c>
      <c r="F7" s="7">
        <v>0.26</v>
      </c>
      <c r="G7" s="7">
        <v>0.27600000000000002</v>
      </c>
      <c r="H7" s="7">
        <v>0.27500000000000002</v>
      </c>
      <c r="I7" s="7">
        <v>0.20399999999999999</v>
      </c>
      <c r="K7" s="8" t="s">
        <v>203</v>
      </c>
      <c r="L7" s="7">
        <v>194</v>
      </c>
      <c r="M7" s="7">
        <v>3.28</v>
      </c>
      <c r="N7" s="7">
        <v>12.57</v>
      </c>
      <c r="O7" s="7">
        <v>12.914</v>
      </c>
      <c r="P7" s="7">
        <v>32.229999999999997</v>
      </c>
      <c r="Q7" s="7">
        <v>165</v>
      </c>
      <c r="S7" s="8" t="s">
        <v>203</v>
      </c>
      <c r="T7" s="7">
        <v>284</v>
      </c>
      <c r="U7" s="7">
        <v>0.38200000000000001</v>
      </c>
      <c r="V7" s="7">
        <v>6.7</v>
      </c>
      <c r="W7" s="7">
        <v>15.03</v>
      </c>
      <c r="X7" s="7">
        <v>65.17</v>
      </c>
      <c r="Y7" s="7">
        <v>154.57</v>
      </c>
    </row>
    <row r="8" spans="2:25">
      <c r="C8" s="8" t="s">
        <v>204</v>
      </c>
      <c r="D8" s="7">
        <v>118</v>
      </c>
      <c r="E8" s="7">
        <v>1.26</v>
      </c>
      <c r="F8" s="7">
        <v>0.32400000000000001</v>
      </c>
      <c r="G8" s="7">
        <v>0.24199999999999999</v>
      </c>
      <c r="H8" s="7">
        <v>0.28399999999999997</v>
      </c>
      <c r="I8" s="7">
        <v>0.249</v>
      </c>
      <c r="K8" s="8" t="s">
        <v>204</v>
      </c>
      <c r="L8" s="7">
        <v>252</v>
      </c>
      <c r="M8" s="7">
        <v>2.68</v>
      </c>
      <c r="N8" s="7">
        <v>14.55</v>
      </c>
      <c r="O8" s="7">
        <v>28.17</v>
      </c>
      <c r="P8" s="7">
        <v>55.4</v>
      </c>
      <c r="Q8" s="7">
        <v>191</v>
      </c>
      <c r="S8" s="8" t="s">
        <v>204</v>
      </c>
      <c r="T8" s="7">
        <v>205</v>
      </c>
      <c r="U8" s="7">
        <v>0.46200000000000002</v>
      </c>
      <c r="V8" s="7">
        <v>2.29</v>
      </c>
      <c r="W8" s="7">
        <v>1.17</v>
      </c>
      <c r="X8" s="7">
        <v>12.49</v>
      </c>
      <c r="Y8" s="7" t="s">
        <v>304</v>
      </c>
    </row>
    <row r="9" spans="2:25">
      <c r="C9" s="8" t="s">
        <v>205</v>
      </c>
      <c r="D9" s="7">
        <v>141</v>
      </c>
      <c r="E9" s="7">
        <v>0.254</v>
      </c>
      <c r="F9" s="7">
        <v>0.46100000000000002</v>
      </c>
      <c r="G9" s="7">
        <v>0.245</v>
      </c>
      <c r="H9" s="7">
        <v>0.40100000000000002</v>
      </c>
      <c r="I9" s="7">
        <v>0.28899999999999998</v>
      </c>
      <c r="K9" s="8" t="s">
        <v>205</v>
      </c>
      <c r="L9" s="7">
        <v>175</v>
      </c>
      <c r="M9" s="7">
        <v>1.74</v>
      </c>
      <c r="N9" s="7">
        <v>16.25</v>
      </c>
      <c r="O9" s="7">
        <v>36.840000000000003</v>
      </c>
      <c r="P9" s="7" t="s">
        <v>304</v>
      </c>
      <c r="Q9" s="7" t="s">
        <v>304</v>
      </c>
      <c r="S9" s="8" t="s">
        <v>205</v>
      </c>
      <c r="T9" s="7">
        <v>127</v>
      </c>
      <c r="U9" s="7">
        <v>5.3789999999999996</v>
      </c>
      <c r="V9" s="7">
        <v>22.5</v>
      </c>
      <c r="W9" s="7">
        <v>79.14</v>
      </c>
      <c r="X9" s="7" t="s">
        <v>304</v>
      </c>
      <c r="Y9" s="7" t="s">
        <v>304</v>
      </c>
    </row>
    <row r="10" spans="2:25">
      <c r="C10" s="8" t="s">
        <v>206</v>
      </c>
      <c r="D10" s="7">
        <v>119</v>
      </c>
      <c r="E10" s="7">
        <v>0.36299999999999999</v>
      </c>
      <c r="F10" s="7">
        <v>0.42</v>
      </c>
      <c r="G10" s="7">
        <v>0.61099999999999999</v>
      </c>
      <c r="H10" s="7">
        <v>0.79100000000000004</v>
      </c>
      <c r="I10" s="7">
        <v>0.64</v>
      </c>
      <c r="K10" s="8" t="s">
        <v>206</v>
      </c>
      <c r="L10" s="7">
        <v>272</v>
      </c>
      <c r="M10" s="7">
        <v>0.24399999999999999</v>
      </c>
      <c r="N10" s="7">
        <v>2.31</v>
      </c>
      <c r="O10" s="7">
        <v>15.62</v>
      </c>
      <c r="P10" s="7">
        <v>21.29</v>
      </c>
      <c r="Q10" s="7">
        <v>173</v>
      </c>
      <c r="S10" s="8" t="s">
        <v>206</v>
      </c>
      <c r="T10" s="7">
        <v>193</v>
      </c>
      <c r="U10" s="7">
        <v>1.238</v>
      </c>
      <c r="V10" s="7">
        <v>5.407</v>
      </c>
      <c r="W10" s="7">
        <v>5.38</v>
      </c>
      <c r="X10" s="7">
        <v>35.950000000000003</v>
      </c>
      <c r="Y10" s="7">
        <v>119</v>
      </c>
    </row>
    <row r="11" spans="2:25">
      <c r="C11" s="8" t="s">
        <v>207</v>
      </c>
      <c r="D11" s="7">
        <v>149</v>
      </c>
      <c r="E11" s="7">
        <v>0.41099999999999998</v>
      </c>
      <c r="F11" s="7">
        <v>0.317</v>
      </c>
      <c r="G11" s="7">
        <v>0.22700000000000001</v>
      </c>
      <c r="H11" s="7">
        <v>0.34599999999999997</v>
      </c>
      <c r="I11" s="7">
        <v>0.30299999999999999</v>
      </c>
      <c r="K11" s="8" t="s">
        <v>207</v>
      </c>
      <c r="L11" s="7">
        <v>312</v>
      </c>
      <c r="M11" s="7">
        <v>0.34399999999999997</v>
      </c>
      <c r="N11" s="7">
        <v>0.33500000000000002</v>
      </c>
      <c r="O11" s="7">
        <v>0.46200000000000002</v>
      </c>
      <c r="P11" s="7">
        <v>1.06</v>
      </c>
      <c r="Q11" s="7">
        <v>8.35</v>
      </c>
      <c r="S11" s="8" t="s">
        <v>207</v>
      </c>
      <c r="T11" s="7">
        <v>246</v>
      </c>
      <c r="U11" s="7">
        <v>1.05</v>
      </c>
      <c r="V11" s="7">
        <v>4.7990000000000004</v>
      </c>
      <c r="W11" s="7">
        <v>0.47799999999999998</v>
      </c>
      <c r="X11" s="7">
        <v>5.95</v>
      </c>
      <c r="Y11" s="7">
        <v>3.53</v>
      </c>
    </row>
    <row r="12" spans="2:25">
      <c r="C12" s="8" t="s">
        <v>208</v>
      </c>
      <c r="D12" s="7">
        <v>114</v>
      </c>
      <c r="E12" s="7">
        <v>1.96</v>
      </c>
      <c r="F12" s="7">
        <v>1.0900000000000001</v>
      </c>
      <c r="G12" s="7">
        <v>0.442</v>
      </c>
      <c r="H12" s="7">
        <v>0.64500000000000002</v>
      </c>
      <c r="I12" s="7">
        <v>0.47</v>
      </c>
      <c r="K12" s="8" t="s">
        <v>208</v>
      </c>
      <c r="L12" s="7">
        <v>142</v>
      </c>
      <c r="M12" s="7">
        <v>0.32500000000000001</v>
      </c>
      <c r="N12" s="7">
        <v>10.3</v>
      </c>
      <c r="O12" s="7">
        <v>14.18</v>
      </c>
      <c r="P12" s="7">
        <v>0.502</v>
      </c>
      <c r="Q12" s="7">
        <v>2.54</v>
      </c>
      <c r="S12" s="8" t="s">
        <v>208</v>
      </c>
      <c r="T12" s="7">
        <v>232</v>
      </c>
      <c r="U12" s="7">
        <v>10</v>
      </c>
      <c r="V12" s="7">
        <v>1.61</v>
      </c>
      <c r="W12" s="7">
        <v>0.26500000000000001</v>
      </c>
      <c r="X12" s="7">
        <v>0.623</v>
      </c>
      <c r="Y12" s="7">
        <v>2.52</v>
      </c>
    </row>
    <row r="13" spans="2:25">
      <c r="C13" s="8" t="s">
        <v>209</v>
      </c>
      <c r="D13" s="7">
        <v>182</v>
      </c>
      <c r="E13" s="7">
        <v>4.33</v>
      </c>
      <c r="F13" s="7">
        <v>3.55</v>
      </c>
      <c r="G13" s="7">
        <v>3.13</v>
      </c>
      <c r="H13" s="7">
        <v>1.55</v>
      </c>
      <c r="I13" s="7">
        <v>5.79</v>
      </c>
      <c r="K13" s="8" t="s">
        <v>209</v>
      </c>
      <c r="L13" s="7">
        <v>222</v>
      </c>
      <c r="M13" s="7">
        <v>1.18</v>
      </c>
      <c r="N13" s="7">
        <v>3.62</v>
      </c>
      <c r="O13" s="7">
        <v>28.17</v>
      </c>
      <c r="P13" s="7" t="s">
        <v>304</v>
      </c>
      <c r="Q13" s="7" t="s">
        <v>304</v>
      </c>
      <c r="S13" s="8" t="s">
        <v>209</v>
      </c>
      <c r="T13" s="7">
        <v>181</v>
      </c>
      <c r="U13" s="7">
        <v>0.55000000000000004</v>
      </c>
      <c r="V13" s="7">
        <v>1.29</v>
      </c>
      <c r="W13" s="7">
        <v>10.7</v>
      </c>
      <c r="X13" s="7">
        <v>18.443000000000001</v>
      </c>
      <c r="Y13" s="7">
        <v>172</v>
      </c>
    </row>
    <row r="14" spans="2:25">
      <c r="C14" s="8" t="s">
        <v>210</v>
      </c>
      <c r="D14" s="7">
        <v>244</v>
      </c>
      <c r="E14" s="7">
        <v>0.251</v>
      </c>
      <c r="F14" s="7">
        <v>1.6</v>
      </c>
      <c r="G14" s="7">
        <v>1.2</v>
      </c>
      <c r="H14" s="7">
        <v>0.72</v>
      </c>
      <c r="I14" s="7">
        <v>0.17</v>
      </c>
      <c r="K14" s="8" t="s">
        <v>210</v>
      </c>
      <c r="L14" s="7">
        <v>127</v>
      </c>
      <c r="M14" s="7">
        <v>0.56899999999999995</v>
      </c>
      <c r="N14" s="7">
        <v>0.751</v>
      </c>
      <c r="O14" s="7">
        <v>4.5890000000000004</v>
      </c>
      <c r="P14" s="7">
        <v>15.2</v>
      </c>
      <c r="Q14" s="7">
        <v>204</v>
      </c>
      <c r="S14" s="8" t="s">
        <v>210</v>
      </c>
      <c r="T14" s="7">
        <v>103</v>
      </c>
      <c r="U14" s="7">
        <v>0.997</v>
      </c>
      <c r="V14" s="7">
        <v>2.99</v>
      </c>
      <c r="W14" s="7">
        <v>0.55600000000000005</v>
      </c>
      <c r="X14" s="7">
        <v>3.28</v>
      </c>
      <c r="Y14" s="7">
        <v>11</v>
      </c>
    </row>
    <row r="15" spans="2:25">
      <c r="C15" s="8" t="s">
        <v>211</v>
      </c>
      <c r="D15" s="7">
        <v>231</v>
      </c>
      <c r="E15" s="7">
        <v>0.91800000000000004</v>
      </c>
      <c r="F15" s="7">
        <v>1.25</v>
      </c>
      <c r="G15" s="7">
        <v>0.98099999999999998</v>
      </c>
      <c r="H15" s="7">
        <v>0.44700000000000001</v>
      </c>
      <c r="I15" s="7">
        <v>0.52</v>
      </c>
      <c r="K15" s="8" t="s">
        <v>211</v>
      </c>
      <c r="L15" s="7">
        <v>293</v>
      </c>
      <c r="M15" s="7">
        <v>1.33</v>
      </c>
      <c r="N15" s="7">
        <v>0.38500000000000001</v>
      </c>
      <c r="O15" s="7">
        <v>0.33100000000000002</v>
      </c>
      <c r="P15" s="7">
        <v>0.59199999999999997</v>
      </c>
      <c r="Q15" s="7">
        <v>1.23</v>
      </c>
      <c r="S15" s="8" t="s">
        <v>211</v>
      </c>
      <c r="T15" s="7">
        <v>156</v>
      </c>
      <c r="U15" s="7">
        <v>1.472</v>
      </c>
      <c r="V15" s="7">
        <v>5.48</v>
      </c>
      <c r="W15" s="7">
        <v>4.53</v>
      </c>
      <c r="X15" s="7">
        <v>1.58</v>
      </c>
      <c r="Y15" s="7">
        <v>2.79</v>
      </c>
    </row>
    <row r="16" spans="2:25">
      <c r="C16" s="8" t="s">
        <v>212</v>
      </c>
      <c r="D16" s="7">
        <v>130</v>
      </c>
      <c r="E16" s="7">
        <v>0.21</v>
      </c>
      <c r="F16" s="7">
        <v>2.98</v>
      </c>
      <c r="G16" s="7">
        <v>0.26900000000000002</v>
      </c>
      <c r="H16" s="7">
        <v>0.33700000000000002</v>
      </c>
      <c r="I16" s="7">
        <v>0.28399999999999997</v>
      </c>
      <c r="K16" s="8" t="s">
        <v>212</v>
      </c>
      <c r="L16" s="7">
        <v>256</v>
      </c>
      <c r="M16" s="7">
        <v>0.54600000000000004</v>
      </c>
      <c r="N16" s="7">
        <v>0.26400000000000001</v>
      </c>
      <c r="O16" s="7">
        <v>0.48599999999999999</v>
      </c>
      <c r="P16" s="7">
        <v>0.73299999999999998</v>
      </c>
      <c r="Q16" s="7">
        <v>1.83</v>
      </c>
      <c r="S16" s="8" t="s">
        <v>212</v>
      </c>
      <c r="T16" s="7">
        <v>166</v>
      </c>
      <c r="U16" s="7">
        <v>0.92900000000000005</v>
      </c>
      <c r="V16" s="7">
        <v>10.4</v>
      </c>
      <c r="W16" s="7">
        <v>36.700000000000003</v>
      </c>
      <c r="X16" s="7">
        <v>110.4</v>
      </c>
      <c r="Y16" s="7" t="s">
        <v>304</v>
      </c>
    </row>
    <row r="17" spans="3:25">
      <c r="C17" s="8" t="s">
        <v>213</v>
      </c>
      <c r="D17" s="7">
        <v>219</v>
      </c>
      <c r="E17" s="7">
        <v>2.1</v>
      </c>
      <c r="F17" s="7">
        <v>1.3979999999999999</v>
      </c>
      <c r="G17" s="7">
        <v>0.248</v>
      </c>
      <c r="H17" s="7">
        <v>0.36399999999999999</v>
      </c>
      <c r="I17" s="7">
        <v>0.30499999999999999</v>
      </c>
      <c r="K17" s="8" t="s">
        <v>213</v>
      </c>
      <c r="L17" s="7">
        <v>164</v>
      </c>
      <c r="M17" s="7">
        <v>0.92600000000000005</v>
      </c>
      <c r="N17" s="7">
        <v>3.28</v>
      </c>
      <c r="O17" s="7">
        <v>17</v>
      </c>
      <c r="P17" s="7">
        <v>9.8800000000000008</v>
      </c>
      <c r="Q17" s="7">
        <v>152</v>
      </c>
      <c r="S17" s="8" t="s">
        <v>213</v>
      </c>
      <c r="T17" s="7">
        <v>166</v>
      </c>
      <c r="U17" s="7">
        <v>5.93</v>
      </c>
      <c r="V17" s="7">
        <v>1.31</v>
      </c>
      <c r="W17" s="7">
        <v>2.0099999999999998</v>
      </c>
      <c r="X17" s="7">
        <v>17.899999999999999</v>
      </c>
      <c r="Y17" s="7">
        <v>142</v>
      </c>
    </row>
    <row r="18" spans="3:25">
      <c r="C18" s="8" t="s">
        <v>214</v>
      </c>
      <c r="D18" s="7">
        <v>148</v>
      </c>
      <c r="E18" s="7">
        <v>1.6</v>
      </c>
      <c r="F18" s="7">
        <v>0.36299999999999999</v>
      </c>
      <c r="G18" s="7">
        <v>0.93600000000000005</v>
      </c>
      <c r="H18" s="7">
        <v>0.51100000000000001</v>
      </c>
      <c r="I18" s="7">
        <v>0.21299999999999999</v>
      </c>
      <c r="K18" s="8" t="s">
        <v>214</v>
      </c>
      <c r="L18" s="7">
        <v>198</v>
      </c>
      <c r="M18" s="7">
        <v>0.77</v>
      </c>
      <c r="N18" s="7">
        <v>0.28100000000000003</v>
      </c>
      <c r="O18" s="7">
        <v>0.22500000000000001</v>
      </c>
      <c r="P18" s="7">
        <v>0.83499999999999996</v>
      </c>
      <c r="Q18" s="7">
        <v>0.67600000000000005</v>
      </c>
      <c r="S18" s="8" t="s">
        <v>214</v>
      </c>
      <c r="T18" s="7">
        <v>87.5</v>
      </c>
      <c r="U18" s="7">
        <v>3.66</v>
      </c>
      <c r="V18" s="7">
        <v>2.04</v>
      </c>
      <c r="W18" s="7">
        <v>1.28</v>
      </c>
      <c r="X18" s="7">
        <v>17.899999999999999</v>
      </c>
      <c r="Y18" s="7">
        <v>45.531999999999996</v>
      </c>
    </row>
    <row r="19" spans="3:25">
      <c r="C19" s="8" t="s">
        <v>215</v>
      </c>
      <c r="D19" s="7">
        <v>173</v>
      </c>
      <c r="E19" s="7">
        <v>0.54</v>
      </c>
      <c r="F19" s="7">
        <v>0.41099999999999998</v>
      </c>
      <c r="G19" s="7">
        <v>0.56299999999999994</v>
      </c>
      <c r="H19" s="7">
        <v>0.44500000000000001</v>
      </c>
      <c r="I19" s="7">
        <v>0.32500000000000001</v>
      </c>
      <c r="K19" s="8" t="s">
        <v>215</v>
      </c>
      <c r="L19" s="7">
        <v>285</v>
      </c>
      <c r="M19" s="7">
        <v>0.36499999999999999</v>
      </c>
      <c r="N19" s="7">
        <v>15.93</v>
      </c>
      <c r="O19" s="7">
        <v>10.4</v>
      </c>
      <c r="P19" s="7">
        <v>9.6999999999999993</v>
      </c>
      <c r="Q19" s="7">
        <v>3.6</v>
      </c>
      <c r="S19" s="8" t="s">
        <v>215</v>
      </c>
      <c r="T19" s="7">
        <v>331</v>
      </c>
      <c r="U19" s="7">
        <v>0.47099999999999997</v>
      </c>
      <c r="V19" s="7">
        <v>3.91</v>
      </c>
      <c r="W19" s="7">
        <v>0.379</v>
      </c>
      <c r="X19" s="7">
        <v>0.41399999999999998</v>
      </c>
      <c r="Y19" s="7">
        <v>0.35399999999999998</v>
      </c>
    </row>
    <row r="20" spans="3:25">
      <c r="C20" s="8" t="s">
        <v>216</v>
      </c>
      <c r="D20" s="7">
        <v>135</v>
      </c>
      <c r="E20" s="7">
        <v>0.95699999999999996</v>
      </c>
      <c r="F20" s="7">
        <v>0.47</v>
      </c>
      <c r="G20" s="7">
        <v>0.56699999999999995</v>
      </c>
      <c r="H20" s="7">
        <v>0.69099999999999995</v>
      </c>
      <c r="I20" s="7">
        <v>0.42199999999999999</v>
      </c>
      <c r="K20" s="8" t="s">
        <v>216</v>
      </c>
      <c r="L20" s="7">
        <v>118</v>
      </c>
      <c r="M20" s="7">
        <v>0.34499999999999997</v>
      </c>
      <c r="N20" s="7">
        <v>3.2749999999999999</v>
      </c>
      <c r="O20" s="7">
        <v>26.7</v>
      </c>
      <c r="P20" s="7">
        <v>21.9</v>
      </c>
      <c r="Q20" s="7">
        <v>130</v>
      </c>
      <c r="S20" s="8" t="s">
        <v>216</v>
      </c>
      <c r="T20" s="7">
        <v>159</v>
      </c>
      <c r="U20" s="7">
        <v>0.33900000000000002</v>
      </c>
      <c r="V20" s="7">
        <v>3.64</v>
      </c>
      <c r="W20" s="7">
        <v>4.5119999999999996</v>
      </c>
      <c r="X20" s="7">
        <v>10.321</v>
      </c>
      <c r="Y20" s="7">
        <v>89.4</v>
      </c>
    </row>
    <row r="21" spans="3:25">
      <c r="C21" s="8" t="s">
        <v>217</v>
      </c>
      <c r="D21" s="7">
        <v>143</v>
      </c>
      <c r="E21" s="7">
        <v>1.92</v>
      </c>
      <c r="F21" s="7">
        <v>1.3819999999999999</v>
      </c>
      <c r="G21" s="7">
        <v>0.30399999999999999</v>
      </c>
      <c r="H21" s="7">
        <v>0.76300000000000001</v>
      </c>
      <c r="I21" s="7">
        <v>0.40100000000000002</v>
      </c>
      <c r="K21" s="8" t="s">
        <v>217</v>
      </c>
      <c r="L21" s="7">
        <v>165</v>
      </c>
      <c r="M21" s="7">
        <v>0.377</v>
      </c>
      <c r="N21" s="7">
        <v>5.3010000000000002</v>
      </c>
      <c r="O21" s="7">
        <v>53.53</v>
      </c>
      <c r="P21" s="7">
        <v>150.16</v>
      </c>
      <c r="Q21" s="7" t="s">
        <v>304</v>
      </c>
      <c r="S21" s="8" t="s">
        <v>217</v>
      </c>
      <c r="T21" s="7">
        <v>210</v>
      </c>
      <c r="U21" s="7">
        <v>0.44</v>
      </c>
      <c r="V21" s="7">
        <v>21.4</v>
      </c>
      <c r="W21" s="7">
        <v>21.4</v>
      </c>
      <c r="X21" s="7" t="s">
        <v>304</v>
      </c>
      <c r="Y21" s="7" t="s">
        <v>304</v>
      </c>
    </row>
    <row r="22" spans="3:25">
      <c r="C22" s="8" t="s">
        <v>307</v>
      </c>
      <c r="D22" s="8">
        <f>AVERAGE(D7:D21)</f>
        <v>156.4</v>
      </c>
      <c r="E22" s="8">
        <f t="shared" ref="E22:I22" si="0">AVERAGE(E7:E21)</f>
        <v>1.2335999999999998</v>
      </c>
      <c r="F22" s="8">
        <f t="shared" si="0"/>
        <v>1.0850666666666666</v>
      </c>
      <c r="G22" s="8">
        <f t="shared" si="0"/>
        <v>0.68273333333333341</v>
      </c>
      <c r="H22" s="8">
        <f t="shared" si="0"/>
        <v>0.57133333333333336</v>
      </c>
      <c r="I22" s="8">
        <f t="shared" si="0"/>
        <v>0.70566666666666655</v>
      </c>
      <c r="K22" s="8" t="s">
        <v>307</v>
      </c>
      <c r="L22" s="8">
        <f>AVERAGE(L7:L21)</f>
        <v>211.66666666666666</v>
      </c>
      <c r="M22" s="8">
        <f t="shared" ref="M22" si="1">AVERAGE(M7:M21)</f>
        <v>1.0013999999999998</v>
      </c>
      <c r="N22" s="8">
        <f t="shared" ref="N22" si="2">AVERAGE(N7:N21)</f>
        <v>5.9601333333333351</v>
      </c>
      <c r="O22" s="8">
        <f t="shared" ref="O22" si="3">AVERAGE(O7:O21)</f>
        <v>16.641133333333332</v>
      </c>
      <c r="P22" s="8">
        <f t="shared" ref="P22" si="4">AVERAGE(P7:P21)</f>
        <v>24.575538461538461</v>
      </c>
      <c r="Q22" s="8">
        <f t="shared" ref="Q22" si="5">AVERAGE(Q7:Q21)</f>
        <v>86.102166666666676</v>
      </c>
      <c r="S22" s="8" t="s">
        <v>307</v>
      </c>
      <c r="T22" s="8">
        <f>AVERAGE(T7:T21)</f>
        <v>189.76666666666668</v>
      </c>
      <c r="U22" s="8">
        <f t="shared" ref="U22" si="6">AVERAGE(U7:U21)</f>
        <v>2.2199333333333331</v>
      </c>
      <c r="V22" s="8">
        <f t="shared" ref="V22" si="7">AVERAGE(V7:V21)</f>
        <v>6.3843999999999994</v>
      </c>
      <c r="W22" s="8">
        <f t="shared" ref="W22" si="8">AVERAGE(W7:W21)</f>
        <v>12.235333333333333</v>
      </c>
      <c r="X22" s="8">
        <f t="shared" ref="X22" si="9">AVERAGE(X7:X21)</f>
        <v>23.109307692307691</v>
      </c>
      <c r="Y22" s="8">
        <f t="shared" ref="Y22" si="10">AVERAGE(Y7:Y21)</f>
        <v>67.517818181818186</v>
      </c>
    </row>
    <row r="23" spans="3:25">
      <c r="C23" s="8" t="s">
        <v>308</v>
      </c>
      <c r="D23" s="8">
        <f>STDEV(D7:D21)</f>
        <v>44.431005904821511</v>
      </c>
      <c r="E23" s="8">
        <f t="shared" ref="E23:I23" si="11">STDEV(E7:E21)</f>
        <v>1.0880961617168114</v>
      </c>
      <c r="F23" s="8">
        <f t="shared" si="11"/>
        <v>1.0064385203469188</v>
      </c>
      <c r="G23" s="8">
        <f t="shared" si="11"/>
        <v>0.74465730053367163</v>
      </c>
      <c r="H23" s="8">
        <f t="shared" si="11"/>
        <v>0.32378865829132331</v>
      </c>
      <c r="I23" s="8">
        <f t="shared" si="11"/>
        <v>1.412366942742707</v>
      </c>
      <c r="K23" s="8" t="s">
        <v>308</v>
      </c>
      <c r="L23" s="8">
        <f>STDEV(L7:L21)</f>
        <v>63.520150533586794</v>
      </c>
      <c r="M23" s="8">
        <f t="shared" ref="M23:Q23" si="12">STDEV(M7:M21)</f>
        <v>0.9195417958340526</v>
      </c>
      <c r="N23" s="8">
        <f t="shared" si="12"/>
        <v>6.1515108117166353</v>
      </c>
      <c r="O23" s="8">
        <f t="shared" si="12"/>
        <v>15.582456856838663</v>
      </c>
      <c r="P23" s="8">
        <f t="shared" si="12"/>
        <v>40.990949614143247</v>
      </c>
      <c r="Q23" s="8">
        <f t="shared" si="12"/>
        <v>88.618926574645556</v>
      </c>
      <c r="S23" s="8" t="s">
        <v>308</v>
      </c>
      <c r="T23" s="8">
        <f>STDEV(T7:T21)</f>
        <v>65.271101313419464</v>
      </c>
      <c r="U23" s="8">
        <f t="shared" ref="U23:Y23" si="13">STDEV(U7:U21)</f>
        <v>2.8211419791755734</v>
      </c>
      <c r="V23" s="8">
        <f t="shared" si="13"/>
        <v>6.7665342447751113</v>
      </c>
      <c r="W23" s="8">
        <f t="shared" si="13"/>
        <v>21.112711308818767</v>
      </c>
      <c r="X23" s="8">
        <f t="shared" si="13"/>
        <v>31.725219054627551</v>
      </c>
      <c r="Y23" s="8">
        <f t="shared" si="13"/>
        <v>69.187365282713557</v>
      </c>
    </row>
    <row r="24" spans="3:25">
      <c r="C24" s="8" t="s">
        <v>408</v>
      </c>
      <c r="D24" s="8">
        <f>D23/SQRT(COUNT(D7:D21))</f>
        <v>11.472036394974474</v>
      </c>
      <c r="E24" s="8">
        <f t="shared" ref="E24:I24" si="14">E23/SQRT(COUNT(E7:E21))</f>
        <v>0.28094522089342822</v>
      </c>
      <c r="F24" s="8">
        <f t="shared" si="14"/>
        <v>0.25986130855235007</v>
      </c>
      <c r="G24" s="8">
        <f t="shared" si="14"/>
        <v>0.19226968823991211</v>
      </c>
      <c r="H24" s="8">
        <f t="shared" si="14"/>
        <v>8.3601872083542611E-2</v>
      </c>
      <c r="I24" s="8">
        <f t="shared" si="14"/>
        <v>0.36467157653175925</v>
      </c>
      <c r="J24" s="64"/>
      <c r="K24" s="8" t="s">
        <v>408</v>
      </c>
      <c r="L24" s="8">
        <f>L23/SQRT(COUNT(L7:L21))</f>
        <v>16.400832344344654</v>
      </c>
      <c r="M24" s="8">
        <f t="shared" ref="M24:Q24" si="15">M23/SQRT(COUNT(M7:M21))</f>
        <v>0.23742467076046309</v>
      </c>
      <c r="N24" s="8">
        <f t="shared" si="15"/>
        <v>1.588313261852893</v>
      </c>
      <c r="O24" s="8">
        <f t="shared" si="15"/>
        <v>4.0233730599687805</v>
      </c>
      <c r="P24" s="8">
        <f t="shared" si="15"/>
        <v>11.368843897211869</v>
      </c>
      <c r="Q24" s="8">
        <f t="shared" si="15"/>
        <v>25.582080556583648</v>
      </c>
      <c r="S24" s="8" t="s">
        <v>408</v>
      </c>
      <c r="T24" s="8">
        <f>T23/SQRT(COUNT(T7:T21))</f>
        <v>16.852925891699375</v>
      </c>
      <c r="U24" s="8">
        <f t="shared" ref="U24:W24" si="16">U23/SQRT(COUNT(U7:U21))</f>
        <v>0.72841572684224176</v>
      </c>
      <c r="V24" s="8">
        <f t="shared" si="16"/>
        <v>1.747111629437079</v>
      </c>
      <c r="W24" s="8">
        <f t="shared" si="16"/>
        <v>5.4512786194893383</v>
      </c>
      <c r="X24" s="8">
        <f>X23/SQRT(COUNT(X7:X21))</f>
        <v>8.7989926174451405</v>
      </c>
      <c r="Y24" s="8">
        <f>Y23/SQRT(COUNT(Y7:Y21))</f>
        <v>20.860775534183848</v>
      </c>
    </row>
    <row r="25" spans="3:25">
      <c r="C25" t="s">
        <v>292</v>
      </c>
      <c r="K25" t="s">
        <v>292</v>
      </c>
      <c r="S25" t="s">
        <v>292</v>
      </c>
    </row>
    <row r="33" spans="2:43" ht="15.75">
      <c r="B33" s="1" t="s">
        <v>1</v>
      </c>
    </row>
    <row r="35" spans="2:43">
      <c r="C35" s="9" t="s">
        <v>93</v>
      </c>
      <c r="D35" s="10">
        <v>18</v>
      </c>
      <c r="E35" s="10">
        <v>22</v>
      </c>
      <c r="F35" s="10">
        <v>24</v>
      </c>
      <c r="G35" s="10">
        <v>41</v>
      </c>
      <c r="H35" s="10">
        <v>48</v>
      </c>
      <c r="I35" s="10">
        <v>52</v>
      </c>
      <c r="J35" s="10">
        <v>56</v>
      </c>
      <c r="K35" s="10">
        <v>56</v>
      </c>
      <c r="L35" s="10">
        <v>56</v>
      </c>
      <c r="M35" s="10">
        <v>28</v>
      </c>
      <c r="N35" s="10">
        <v>28</v>
      </c>
      <c r="O35" s="10">
        <v>28</v>
      </c>
      <c r="P35" s="10">
        <v>28</v>
      </c>
      <c r="Q35" s="10">
        <v>28</v>
      </c>
      <c r="R35" s="10">
        <v>28</v>
      </c>
      <c r="S35" s="10">
        <v>28</v>
      </c>
      <c r="T35" s="10">
        <v>28</v>
      </c>
      <c r="U35" s="10">
        <v>28</v>
      </c>
      <c r="V35" s="10">
        <v>28</v>
      </c>
      <c r="W35" s="10">
        <v>28</v>
      </c>
      <c r="X35" s="10">
        <v>56</v>
      </c>
      <c r="Y35" s="10">
        <v>56</v>
      </c>
      <c r="Z35" s="10">
        <v>56</v>
      </c>
      <c r="AA35" s="10">
        <v>56</v>
      </c>
      <c r="AB35" s="10">
        <v>56</v>
      </c>
      <c r="AC35" s="10">
        <v>21</v>
      </c>
      <c r="AD35" s="10">
        <v>22</v>
      </c>
      <c r="AE35" s="10">
        <v>24</v>
      </c>
      <c r="AF35" s="10">
        <v>28</v>
      </c>
      <c r="AG35" s="10">
        <v>43</v>
      </c>
      <c r="AH35" s="10">
        <v>25</v>
      </c>
      <c r="AI35" s="10">
        <v>43</v>
      </c>
      <c r="AJ35" s="10">
        <v>28</v>
      </c>
      <c r="AK35" s="10">
        <v>28</v>
      </c>
      <c r="AL35" s="10">
        <v>28</v>
      </c>
      <c r="AM35" s="10">
        <v>28</v>
      </c>
      <c r="AN35" s="10">
        <v>28</v>
      </c>
      <c r="AO35" s="10">
        <v>28</v>
      </c>
      <c r="AP35" s="10">
        <v>56</v>
      </c>
      <c r="AQ35" s="10">
        <v>56</v>
      </c>
    </row>
    <row r="36" spans="2:43">
      <c r="C36" s="9" t="s">
        <v>94</v>
      </c>
      <c r="D36" s="10"/>
      <c r="E36" s="10"/>
      <c r="F36" s="10"/>
      <c r="G36" s="10"/>
      <c r="H36" s="10"/>
      <c r="I36" s="10"/>
      <c r="J36" s="10"/>
      <c r="K36" s="10"/>
      <c r="L36" s="10"/>
      <c r="M36" s="10"/>
      <c r="N36" s="10">
        <v>0</v>
      </c>
      <c r="O36" s="10">
        <v>0</v>
      </c>
      <c r="P36" s="10">
        <v>0</v>
      </c>
      <c r="Q36" s="10">
        <v>0</v>
      </c>
      <c r="R36" s="10">
        <v>0</v>
      </c>
      <c r="S36" s="10">
        <v>0</v>
      </c>
      <c r="T36" s="10">
        <v>0</v>
      </c>
      <c r="U36" s="10">
        <v>0</v>
      </c>
      <c r="V36" s="10">
        <v>0</v>
      </c>
      <c r="W36" s="10">
        <v>0</v>
      </c>
      <c r="X36" s="10">
        <v>0</v>
      </c>
      <c r="Y36" s="10">
        <v>0</v>
      </c>
      <c r="Z36" s="10">
        <v>0</v>
      </c>
      <c r="AA36" s="10">
        <v>0</v>
      </c>
      <c r="AB36" s="10">
        <v>0</v>
      </c>
      <c r="AC36" s="10"/>
      <c r="AD36" s="10"/>
      <c r="AE36" s="10"/>
      <c r="AF36" s="10"/>
      <c r="AG36" s="10"/>
      <c r="AH36" s="10"/>
      <c r="AI36" s="10"/>
      <c r="AJ36" s="10"/>
      <c r="AK36" s="10"/>
      <c r="AL36" s="10"/>
      <c r="AM36" s="10"/>
      <c r="AN36" s="10"/>
      <c r="AO36" s="10"/>
      <c r="AP36" s="10"/>
      <c r="AQ36" s="10"/>
    </row>
    <row r="37" spans="2:43">
      <c r="C37" s="9" t="s">
        <v>95</v>
      </c>
      <c r="D37" s="10">
        <v>1</v>
      </c>
      <c r="E37" s="10">
        <v>1</v>
      </c>
      <c r="F37" s="10">
        <v>1</v>
      </c>
      <c r="G37" s="10">
        <v>1</v>
      </c>
      <c r="H37" s="10">
        <v>1</v>
      </c>
      <c r="I37" s="10">
        <v>1</v>
      </c>
      <c r="J37" s="10">
        <v>0</v>
      </c>
      <c r="K37" s="10">
        <v>0</v>
      </c>
      <c r="L37" s="10">
        <v>0</v>
      </c>
      <c r="M37" s="10">
        <v>0</v>
      </c>
      <c r="N37" s="10">
        <v>0</v>
      </c>
      <c r="O37" s="10">
        <v>0</v>
      </c>
      <c r="P37" s="10">
        <v>0</v>
      </c>
      <c r="Q37" s="10">
        <v>0</v>
      </c>
      <c r="R37" s="10">
        <v>0</v>
      </c>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row>
    <row r="38" spans="2:43">
      <c r="C38" s="9" t="s">
        <v>96</v>
      </c>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v>1</v>
      </c>
      <c r="AD38" s="10">
        <v>1</v>
      </c>
      <c r="AE38" s="10">
        <v>1</v>
      </c>
      <c r="AF38" s="10">
        <v>1</v>
      </c>
      <c r="AG38" s="10">
        <v>1</v>
      </c>
      <c r="AH38" s="10">
        <v>1</v>
      </c>
      <c r="AI38" s="10">
        <v>0</v>
      </c>
      <c r="AJ38" s="10">
        <v>0</v>
      </c>
      <c r="AK38" s="10">
        <v>0</v>
      </c>
      <c r="AL38" s="10">
        <v>0</v>
      </c>
      <c r="AM38" s="10">
        <v>0</v>
      </c>
      <c r="AN38" s="10">
        <v>0</v>
      </c>
      <c r="AO38" s="10">
        <v>0</v>
      </c>
      <c r="AP38" s="10">
        <v>0</v>
      </c>
      <c r="AQ38" s="10">
        <v>0</v>
      </c>
    </row>
    <row r="39" spans="2:43">
      <c r="C39" s="11" t="s">
        <v>97</v>
      </c>
    </row>
    <row r="40" spans="2:43">
      <c r="C40" t="s">
        <v>362</v>
      </c>
    </row>
    <row r="44" spans="2:43" ht="15.75">
      <c r="B44" s="1" t="s">
        <v>2</v>
      </c>
    </row>
    <row r="45" spans="2:43">
      <c r="S45" s="8" t="s">
        <v>307</v>
      </c>
      <c r="T45" s="8" t="s">
        <v>308</v>
      </c>
      <c r="U45" s="8" t="s">
        <v>408</v>
      </c>
    </row>
    <row r="46" spans="2:43">
      <c r="C46" s="4" t="s">
        <v>34</v>
      </c>
      <c r="D46" s="7">
        <v>0</v>
      </c>
      <c r="E46" s="7">
        <v>0</v>
      </c>
      <c r="F46" s="7">
        <v>0</v>
      </c>
      <c r="G46" s="7">
        <v>3</v>
      </c>
      <c r="H46" s="7">
        <v>0</v>
      </c>
      <c r="I46" s="7">
        <v>0</v>
      </c>
      <c r="J46" s="7">
        <v>3</v>
      </c>
      <c r="K46" s="7">
        <v>4</v>
      </c>
      <c r="L46" s="7">
        <v>1</v>
      </c>
      <c r="M46" s="7">
        <v>0</v>
      </c>
      <c r="N46" s="7">
        <v>9</v>
      </c>
      <c r="O46" s="7">
        <v>1</v>
      </c>
      <c r="P46" s="7">
        <v>0</v>
      </c>
      <c r="Q46" s="7">
        <v>3</v>
      </c>
      <c r="R46" s="7">
        <v>0</v>
      </c>
      <c r="S46" s="8">
        <f>AVERAGE(D46:R46)</f>
        <v>1.6</v>
      </c>
      <c r="T46" s="8">
        <f>STDEV(D46:R46)</f>
        <v>2.5014281634983759</v>
      </c>
      <c r="U46" s="8">
        <f>T46/SQRT(COUNT(D46:R46))</f>
        <v>0.6458659745975609</v>
      </c>
    </row>
    <row r="47" spans="2:43">
      <c r="C47" s="4" t="s">
        <v>35</v>
      </c>
      <c r="D47" s="7">
        <v>1</v>
      </c>
      <c r="E47" s="7">
        <v>0</v>
      </c>
      <c r="F47" s="7">
        <v>51</v>
      </c>
      <c r="G47" s="7">
        <v>3</v>
      </c>
      <c r="H47" s="7">
        <v>0</v>
      </c>
      <c r="I47" s="7">
        <v>3</v>
      </c>
      <c r="J47" s="7">
        <v>33</v>
      </c>
      <c r="K47" s="7">
        <v>15</v>
      </c>
      <c r="L47" s="7">
        <v>8</v>
      </c>
      <c r="M47" s="7">
        <v>3</v>
      </c>
      <c r="N47" s="7">
        <v>21</v>
      </c>
      <c r="O47" s="7">
        <v>51</v>
      </c>
      <c r="P47" s="7">
        <v>0</v>
      </c>
      <c r="Q47" s="7">
        <v>19</v>
      </c>
      <c r="R47" s="7">
        <v>0</v>
      </c>
      <c r="S47" s="8">
        <f t="shared" ref="S47:S48" si="17">AVERAGE(D47:R47)</f>
        <v>13.866666666666667</v>
      </c>
      <c r="T47" s="8">
        <f t="shared" ref="T47:T48" si="18">STDEV(D47:R47)</f>
        <v>17.979618090122681</v>
      </c>
      <c r="U47" s="8">
        <f t="shared" ref="U47:U48" si="19">T47/SQRT(COUNT(D47:R47))</f>
        <v>4.6423174289476501</v>
      </c>
    </row>
    <row r="48" spans="2:43">
      <c r="C48" s="9" t="s">
        <v>38</v>
      </c>
      <c r="D48" s="7">
        <v>19</v>
      </c>
      <c r="E48" s="7">
        <v>0</v>
      </c>
      <c r="F48" s="7">
        <v>6</v>
      </c>
      <c r="G48" s="7">
        <v>17</v>
      </c>
      <c r="H48" s="7">
        <v>52</v>
      </c>
      <c r="I48" s="7">
        <v>0</v>
      </c>
      <c r="J48" s="7">
        <v>1</v>
      </c>
      <c r="K48" s="7">
        <v>9</v>
      </c>
      <c r="L48" s="7">
        <v>36</v>
      </c>
      <c r="M48" s="7">
        <v>4</v>
      </c>
      <c r="N48" s="7">
        <v>42</v>
      </c>
      <c r="O48" s="7">
        <v>6</v>
      </c>
      <c r="P48" s="7">
        <v>18</v>
      </c>
      <c r="Q48" s="7">
        <v>4</v>
      </c>
      <c r="R48" s="7">
        <v>41</v>
      </c>
      <c r="S48" s="8">
        <f t="shared" si="17"/>
        <v>17</v>
      </c>
      <c r="T48" s="8">
        <f t="shared" si="18"/>
        <v>17.464249196572979</v>
      </c>
      <c r="U48" s="8">
        <f t="shared" si="19"/>
        <v>4.5092497528228934</v>
      </c>
    </row>
    <row r="51" spans="2:9" ht="15.75">
      <c r="B51" s="1" t="s">
        <v>3</v>
      </c>
    </row>
    <row r="52" spans="2:9">
      <c r="F52" s="6" t="s">
        <v>39</v>
      </c>
    </row>
    <row r="53" spans="2:9">
      <c r="C53" s="41" t="s">
        <v>36</v>
      </c>
      <c r="D53" s="42"/>
      <c r="E53" s="43"/>
      <c r="F53" s="18"/>
      <c r="G53" s="41" t="s">
        <v>37</v>
      </c>
      <c r="H53" s="42"/>
      <c r="I53" s="43"/>
    </row>
    <row r="54" spans="2:9">
      <c r="C54" s="19" t="s">
        <v>34</v>
      </c>
      <c r="D54" s="19" t="s">
        <v>35</v>
      </c>
      <c r="E54" s="19" t="s">
        <v>38</v>
      </c>
      <c r="F54" s="20"/>
      <c r="G54" s="19" t="s">
        <v>34</v>
      </c>
      <c r="H54" s="19" t="s">
        <v>35</v>
      </c>
      <c r="I54" s="19" t="s">
        <v>38</v>
      </c>
    </row>
    <row r="55" spans="2:9">
      <c r="C55" s="15">
        <v>0</v>
      </c>
      <c r="D55" s="15">
        <v>0.117647</v>
      </c>
      <c r="E55" s="15">
        <v>0.17647099999999999</v>
      </c>
      <c r="F55" s="20"/>
      <c r="G55" s="15">
        <v>0</v>
      </c>
      <c r="H55" s="15">
        <v>0.222222</v>
      </c>
      <c r="I55" s="15">
        <v>0.206349</v>
      </c>
    </row>
    <row r="56" spans="2:9">
      <c r="C56" s="15">
        <v>0</v>
      </c>
      <c r="D56" s="15">
        <v>0</v>
      </c>
      <c r="E56" s="15">
        <v>0.15789500000000001</v>
      </c>
      <c r="F56" s="20"/>
      <c r="G56" s="15">
        <v>0</v>
      </c>
      <c r="H56" s="15">
        <v>0.12790699999999999</v>
      </c>
      <c r="I56" s="15">
        <v>0</v>
      </c>
    </row>
    <row r="57" spans="2:9">
      <c r="C57" s="15">
        <v>6.6667000000000004E-2</v>
      </c>
      <c r="D57" s="15">
        <v>0.25</v>
      </c>
      <c r="E57" s="15">
        <v>0.14285700000000001</v>
      </c>
      <c r="F57" s="20"/>
      <c r="G57" s="15">
        <v>0</v>
      </c>
      <c r="H57" s="15">
        <v>0.18309900000000001</v>
      </c>
      <c r="I57" s="15">
        <v>0</v>
      </c>
    </row>
    <row r="58" spans="2:9">
      <c r="C58" s="15">
        <v>0</v>
      </c>
      <c r="D58" s="15">
        <v>0.111111</v>
      </c>
      <c r="E58" s="15">
        <v>0</v>
      </c>
      <c r="F58" s="20"/>
      <c r="G58" s="15">
        <v>0.05</v>
      </c>
      <c r="H58" s="15">
        <v>0</v>
      </c>
      <c r="I58" s="15">
        <v>0.13461500000000001</v>
      </c>
    </row>
    <row r="59" spans="2:9">
      <c r="C59" s="15">
        <v>9.0909000000000004E-2</v>
      </c>
      <c r="D59" s="15">
        <v>0.214286</v>
      </c>
      <c r="E59" s="15">
        <v>0.1875</v>
      </c>
      <c r="F59" s="21"/>
      <c r="G59" s="15">
        <v>0</v>
      </c>
      <c r="H59" s="15">
        <v>0.106667</v>
      </c>
      <c r="I59" s="15">
        <v>0.17647099999999999</v>
      </c>
    </row>
    <row r="60" spans="2:9">
      <c r="B60" s="8" t="s">
        <v>307</v>
      </c>
      <c r="C60" s="29">
        <f>AVERAGE(C55:C59)</f>
        <v>3.15152E-2</v>
      </c>
      <c r="D60" s="29">
        <f t="shared" ref="D60:E60" si="20">AVERAGE(D55:D59)</f>
        <v>0.1386088</v>
      </c>
      <c r="E60" s="29">
        <f t="shared" si="20"/>
        <v>0.1329446</v>
      </c>
      <c r="F60" s="8" t="s">
        <v>307</v>
      </c>
      <c r="G60" s="29">
        <f>AVERAGE(G55:G59)</f>
        <v>0.01</v>
      </c>
      <c r="H60" s="29">
        <f t="shared" ref="H60" si="21">AVERAGE(H55:H59)</f>
        <v>0.12797900000000001</v>
      </c>
      <c r="I60" s="29">
        <f t="shared" ref="I60" si="22">AVERAGE(I55:I59)</f>
        <v>0.10348700000000002</v>
      </c>
    </row>
    <row r="61" spans="2:9">
      <c r="B61" s="8" t="s">
        <v>308</v>
      </c>
      <c r="C61" s="8">
        <f>STDEV(C55:C59)</f>
        <v>4.3996863566622565E-2</v>
      </c>
      <c r="D61" s="8">
        <f t="shared" ref="D61:E61" si="23">STDEV(D55:D59)</f>
        <v>9.8161809705709896E-2</v>
      </c>
      <c r="E61" s="8">
        <f t="shared" si="23"/>
        <v>7.6265791756855231E-2</v>
      </c>
      <c r="F61" s="8" t="s">
        <v>308</v>
      </c>
      <c r="G61" s="8">
        <f>STDEV(G55:G59)</f>
        <v>2.2360679774997901E-2</v>
      </c>
      <c r="H61" s="8">
        <f t="shared" ref="H61:I61" si="24">STDEV(H55:H59)</f>
        <v>8.4783235987428526E-2</v>
      </c>
      <c r="I61" s="8">
        <f t="shared" si="24"/>
        <v>9.7845958043753622E-2</v>
      </c>
    </row>
    <row r="62" spans="2:9">
      <c r="B62" s="8" t="s">
        <v>408</v>
      </c>
      <c r="C62" s="8">
        <f>C61/SQRT(COUNT(C55:C59))</f>
        <v>1.967599554635038E-2</v>
      </c>
      <c r="D62" s="8">
        <f t="shared" ref="D62:E62" si="25">D61/SQRT(COUNT(D55:D59))</f>
        <v>4.3899295859273185E-2</v>
      </c>
      <c r="E62" s="8">
        <f t="shared" si="25"/>
        <v>3.4107098945234282E-2</v>
      </c>
      <c r="F62" s="8" t="s">
        <v>408</v>
      </c>
      <c r="G62" s="8">
        <f>G61/SQRT(COUNT(G55:G59))</f>
        <v>1.0000000000000002E-2</v>
      </c>
      <c r="H62" s="8">
        <f t="shared" ref="H62:I62" si="26">H61/SQRT(COUNT(H55:H59))</f>
        <v>3.7916215804059336E-2</v>
      </c>
      <c r="I62" s="8">
        <f t="shared" si="26"/>
        <v>4.3758042701885089E-2</v>
      </c>
    </row>
    <row r="64" spans="2:9" ht="15.75">
      <c r="B64" s="1" t="s">
        <v>324</v>
      </c>
    </row>
    <row r="65" spans="2:85">
      <c r="C65" s="8"/>
      <c r="D65" s="8" t="s">
        <v>319</v>
      </c>
      <c r="E65" s="8">
        <v>1</v>
      </c>
      <c r="F65" s="8">
        <v>2</v>
      </c>
      <c r="G65" s="8">
        <v>4</v>
      </c>
      <c r="H65" s="8">
        <v>5</v>
      </c>
      <c r="I65" s="8">
        <v>7</v>
      </c>
      <c r="J65" s="8">
        <v>8</v>
      </c>
      <c r="K65" s="8">
        <v>12</v>
      </c>
      <c r="L65" s="8">
        <v>15</v>
      </c>
      <c r="M65" s="8">
        <v>17</v>
      </c>
      <c r="N65" s="8">
        <v>20</v>
      </c>
      <c r="O65" s="8">
        <v>23</v>
      </c>
      <c r="P65" s="8">
        <v>26</v>
      </c>
      <c r="Q65" s="8">
        <v>28</v>
      </c>
      <c r="R65" s="8">
        <v>30</v>
      </c>
      <c r="S65" s="8">
        <v>34</v>
      </c>
      <c r="T65" s="8">
        <v>1</v>
      </c>
      <c r="U65" s="8">
        <v>1</v>
      </c>
      <c r="V65" s="8">
        <v>1</v>
      </c>
      <c r="W65" s="8">
        <v>1</v>
      </c>
      <c r="X65" s="8">
        <v>1</v>
      </c>
      <c r="Y65" s="8">
        <v>2</v>
      </c>
      <c r="Z65" s="8">
        <v>2</v>
      </c>
      <c r="AA65" s="8">
        <v>2</v>
      </c>
      <c r="AB65" s="8">
        <v>4</v>
      </c>
      <c r="AC65" s="8">
        <v>4</v>
      </c>
      <c r="AD65" s="8">
        <v>5</v>
      </c>
      <c r="AE65" s="8">
        <v>5</v>
      </c>
      <c r="AF65" s="8">
        <v>7</v>
      </c>
      <c r="AG65" s="8">
        <v>7</v>
      </c>
      <c r="AH65" s="8">
        <v>7</v>
      </c>
      <c r="AI65" s="8">
        <v>8</v>
      </c>
      <c r="AJ65" s="8">
        <v>8</v>
      </c>
      <c r="AK65" s="8">
        <v>8</v>
      </c>
      <c r="AL65" s="8">
        <v>8</v>
      </c>
      <c r="AM65" s="8">
        <v>12</v>
      </c>
      <c r="AN65" s="8">
        <v>12</v>
      </c>
      <c r="AO65" s="8">
        <v>12</v>
      </c>
      <c r="AP65" s="8">
        <v>12</v>
      </c>
      <c r="AQ65" s="8">
        <v>12</v>
      </c>
      <c r="AR65" s="8">
        <v>12</v>
      </c>
      <c r="AS65" s="8">
        <v>15</v>
      </c>
      <c r="AT65" s="8">
        <v>15</v>
      </c>
      <c r="AU65" s="8">
        <v>15</v>
      </c>
      <c r="AV65" s="8">
        <v>15</v>
      </c>
      <c r="AW65" s="8">
        <v>15</v>
      </c>
      <c r="AX65" s="8">
        <v>17</v>
      </c>
      <c r="AY65" s="8">
        <v>17</v>
      </c>
      <c r="AZ65" s="8">
        <v>20</v>
      </c>
      <c r="BA65" s="8">
        <v>20</v>
      </c>
      <c r="BB65" s="8">
        <v>20</v>
      </c>
      <c r="BC65" s="8">
        <v>20</v>
      </c>
      <c r="BD65" s="8">
        <v>20</v>
      </c>
      <c r="BE65" s="8">
        <v>23</v>
      </c>
      <c r="BF65" s="8">
        <v>23</v>
      </c>
      <c r="BG65" s="8">
        <v>23</v>
      </c>
      <c r="BH65" s="8">
        <v>23</v>
      </c>
      <c r="BI65" s="8">
        <v>23</v>
      </c>
      <c r="BJ65" s="8">
        <v>26</v>
      </c>
      <c r="BK65" s="8">
        <v>26</v>
      </c>
      <c r="BL65" s="8">
        <v>26</v>
      </c>
      <c r="BM65" s="8">
        <v>28</v>
      </c>
      <c r="BN65" s="8">
        <v>28</v>
      </c>
      <c r="BO65" s="8">
        <v>28</v>
      </c>
      <c r="BP65" s="8">
        <v>28</v>
      </c>
      <c r="BQ65" s="8">
        <v>28</v>
      </c>
      <c r="BR65" s="8">
        <v>28</v>
      </c>
      <c r="BS65" s="8">
        <v>30</v>
      </c>
      <c r="BT65" s="8">
        <v>30</v>
      </c>
      <c r="BU65" s="8">
        <v>30</v>
      </c>
      <c r="BV65" s="8">
        <v>30</v>
      </c>
      <c r="BW65" s="8">
        <v>30</v>
      </c>
      <c r="BX65" s="8">
        <v>34</v>
      </c>
      <c r="BY65" s="8">
        <v>34</v>
      </c>
      <c r="BZ65" s="8">
        <v>34</v>
      </c>
      <c r="CA65" s="8">
        <v>34</v>
      </c>
      <c r="CB65" s="40" t="s">
        <v>321</v>
      </c>
      <c r="CC65" s="40"/>
      <c r="CD65" s="40"/>
      <c r="CE65" s="40" t="s">
        <v>322</v>
      </c>
      <c r="CF65" s="40"/>
      <c r="CG65" s="40"/>
    </row>
    <row r="66" spans="2:85">
      <c r="C66" s="8"/>
      <c r="D66" s="8" t="s">
        <v>320</v>
      </c>
      <c r="E66" s="8" t="s">
        <v>321</v>
      </c>
      <c r="F66" s="8" t="s">
        <v>321</v>
      </c>
      <c r="G66" s="8" t="s">
        <v>321</v>
      </c>
      <c r="H66" s="8" t="s">
        <v>321</v>
      </c>
      <c r="I66" s="8" t="s">
        <v>321</v>
      </c>
      <c r="J66" s="8" t="s">
        <v>321</v>
      </c>
      <c r="K66" s="8" t="s">
        <v>321</v>
      </c>
      <c r="L66" s="8" t="s">
        <v>321</v>
      </c>
      <c r="M66" s="8" t="s">
        <v>321</v>
      </c>
      <c r="N66" s="8" t="s">
        <v>321</v>
      </c>
      <c r="O66" s="8" t="s">
        <v>321</v>
      </c>
      <c r="P66" s="8" t="s">
        <v>321</v>
      </c>
      <c r="Q66" s="8" t="s">
        <v>321</v>
      </c>
      <c r="R66" s="8" t="s">
        <v>321</v>
      </c>
      <c r="S66" s="8" t="s">
        <v>321</v>
      </c>
      <c r="T66" s="8" t="s">
        <v>322</v>
      </c>
      <c r="U66" s="8" t="s">
        <v>322</v>
      </c>
      <c r="V66" s="8" t="s">
        <v>322</v>
      </c>
      <c r="W66" s="8" t="s">
        <v>322</v>
      </c>
      <c r="X66" s="8" t="s">
        <v>322</v>
      </c>
      <c r="Y66" s="8" t="s">
        <v>322</v>
      </c>
      <c r="Z66" s="8" t="s">
        <v>322</v>
      </c>
      <c r="AA66" s="8" t="s">
        <v>322</v>
      </c>
      <c r="AB66" s="8" t="s">
        <v>322</v>
      </c>
      <c r="AC66" s="8" t="s">
        <v>322</v>
      </c>
      <c r="AD66" s="8" t="s">
        <v>322</v>
      </c>
      <c r="AE66" s="8" t="s">
        <v>322</v>
      </c>
      <c r="AF66" s="8" t="s">
        <v>322</v>
      </c>
      <c r="AG66" s="8" t="s">
        <v>322</v>
      </c>
      <c r="AH66" s="8" t="s">
        <v>322</v>
      </c>
      <c r="AI66" s="8" t="s">
        <v>322</v>
      </c>
      <c r="AJ66" s="8" t="s">
        <v>322</v>
      </c>
      <c r="AK66" s="8" t="s">
        <v>322</v>
      </c>
      <c r="AL66" s="8" t="s">
        <v>322</v>
      </c>
      <c r="AM66" s="8" t="s">
        <v>322</v>
      </c>
      <c r="AN66" s="8" t="s">
        <v>322</v>
      </c>
      <c r="AO66" s="8" t="s">
        <v>322</v>
      </c>
      <c r="AP66" s="8" t="s">
        <v>322</v>
      </c>
      <c r="AQ66" s="8" t="s">
        <v>322</v>
      </c>
      <c r="AR66" s="8" t="s">
        <v>322</v>
      </c>
      <c r="AS66" s="8" t="s">
        <v>322</v>
      </c>
      <c r="AT66" s="8" t="s">
        <v>322</v>
      </c>
      <c r="AU66" s="8" t="s">
        <v>322</v>
      </c>
      <c r="AV66" s="8" t="s">
        <v>322</v>
      </c>
      <c r="AW66" s="8" t="s">
        <v>322</v>
      </c>
      <c r="AX66" s="8" t="s">
        <v>322</v>
      </c>
      <c r="AY66" s="8" t="s">
        <v>322</v>
      </c>
      <c r="AZ66" s="8" t="s">
        <v>322</v>
      </c>
      <c r="BA66" s="8" t="s">
        <v>322</v>
      </c>
      <c r="BB66" s="8" t="s">
        <v>322</v>
      </c>
      <c r="BC66" s="8" t="s">
        <v>322</v>
      </c>
      <c r="BD66" s="8" t="s">
        <v>322</v>
      </c>
      <c r="BE66" s="8" t="s">
        <v>322</v>
      </c>
      <c r="BF66" s="8" t="s">
        <v>322</v>
      </c>
      <c r="BG66" s="8" t="s">
        <v>322</v>
      </c>
      <c r="BH66" s="8" t="s">
        <v>322</v>
      </c>
      <c r="BI66" s="8" t="s">
        <v>322</v>
      </c>
      <c r="BJ66" s="8" t="s">
        <v>322</v>
      </c>
      <c r="BK66" s="8" t="s">
        <v>322</v>
      </c>
      <c r="BL66" s="8" t="s">
        <v>322</v>
      </c>
      <c r="BM66" s="8" t="s">
        <v>322</v>
      </c>
      <c r="BN66" s="8" t="s">
        <v>322</v>
      </c>
      <c r="BO66" s="8" t="s">
        <v>322</v>
      </c>
      <c r="BP66" s="8" t="s">
        <v>322</v>
      </c>
      <c r="BQ66" s="8" t="s">
        <v>322</v>
      </c>
      <c r="BR66" s="8" t="s">
        <v>322</v>
      </c>
      <c r="BS66" s="8" t="s">
        <v>322</v>
      </c>
      <c r="BT66" s="8" t="s">
        <v>322</v>
      </c>
      <c r="BU66" s="8" t="s">
        <v>322</v>
      </c>
      <c r="BV66" s="8" t="s">
        <v>322</v>
      </c>
      <c r="BW66" s="8" t="s">
        <v>322</v>
      </c>
      <c r="BX66" s="8" t="s">
        <v>322</v>
      </c>
      <c r="BY66" s="8" t="s">
        <v>322</v>
      </c>
      <c r="BZ66" s="8" t="s">
        <v>322</v>
      </c>
      <c r="CA66" s="8" t="s">
        <v>322</v>
      </c>
      <c r="CB66" s="8" t="s">
        <v>307</v>
      </c>
      <c r="CC66" s="8" t="s">
        <v>308</v>
      </c>
      <c r="CD66" s="8" t="s">
        <v>408</v>
      </c>
      <c r="CE66" s="8" t="s">
        <v>307</v>
      </c>
      <c r="CF66" s="8" t="s">
        <v>308</v>
      </c>
      <c r="CG66" s="8" t="s">
        <v>408</v>
      </c>
    </row>
    <row r="67" spans="2:85">
      <c r="C67" s="8" t="s">
        <v>176</v>
      </c>
      <c r="D67" s="8" t="s">
        <v>323</v>
      </c>
      <c r="E67" s="8">
        <v>10.516785</v>
      </c>
      <c r="F67" s="8">
        <v>6.9657840000000002</v>
      </c>
      <c r="G67" s="8">
        <v>9.1462839999999996</v>
      </c>
      <c r="H67" s="8">
        <v>10.758189</v>
      </c>
      <c r="I67" s="8">
        <v>10.457350999999999</v>
      </c>
      <c r="J67" s="8">
        <v>10.904268999999999</v>
      </c>
      <c r="K67" s="8">
        <v>9.62697</v>
      </c>
      <c r="L67" s="8">
        <v>9.2846849999999996</v>
      </c>
      <c r="M67" s="8">
        <v>10.05274</v>
      </c>
      <c r="N67" s="8">
        <v>10.817657000000001</v>
      </c>
      <c r="O67" s="8">
        <v>10.089874999999999</v>
      </c>
      <c r="P67" s="8">
        <v>9.4033580000000008</v>
      </c>
      <c r="Q67" s="8">
        <v>9.1571499999999997</v>
      </c>
      <c r="R67" s="8">
        <v>9.3124540000000007</v>
      </c>
      <c r="S67" s="8">
        <v>10.996994000000001</v>
      </c>
      <c r="T67" s="8">
        <v>9.9470189999999992</v>
      </c>
      <c r="U67" s="8">
        <v>9.354025</v>
      </c>
      <c r="V67" s="8">
        <v>10.037156</v>
      </c>
      <c r="W67" s="8">
        <v>9.1619440000000001</v>
      </c>
      <c r="X67" s="8">
        <v>10.084258999999999</v>
      </c>
      <c r="Y67" s="8">
        <v>9.4436049999999998</v>
      </c>
      <c r="Z67" s="8">
        <v>9.7079109999999993</v>
      </c>
      <c r="AA67" s="8">
        <v>9.9016789999999997</v>
      </c>
      <c r="AB67" s="8">
        <v>9.1731549999999995</v>
      </c>
      <c r="AC67" s="8">
        <v>9.5995100000000004</v>
      </c>
      <c r="AD67" s="8">
        <v>9.4686669999999999</v>
      </c>
      <c r="AE67" s="8">
        <v>9.0885829999999999</v>
      </c>
      <c r="AF67" s="8">
        <v>9.2002500000000005</v>
      </c>
      <c r="AG67" s="8">
        <v>9.9370770000000004</v>
      </c>
      <c r="AH67" s="8">
        <v>10.095039</v>
      </c>
      <c r="AI67" s="8">
        <v>9.5756890000000006</v>
      </c>
      <c r="AJ67" s="8">
        <v>9.2550849999999993</v>
      </c>
      <c r="AK67" s="8">
        <v>9.8375830000000004</v>
      </c>
      <c r="AL67" s="8">
        <v>9.4800830000000005</v>
      </c>
      <c r="AM67" s="8">
        <v>9.1794440000000002</v>
      </c>
      <c r="AN67" s="8">
        <v>9.3377630000000007</v>
      </c>
      <c r="AO67" s="8">
        <v>9.3742999999999999</v>
      </c>
      <c r="AP67" s="8">
        <v>9.3595459999999999</v>
      </c>
      <c r="AQ67" s="8">
        <v>9.3740550000000002</v>
      </c>
      <c r="AR67" s="8">
        <v>9.1413600000000006</v>
      </c>
      <c r="AS67" s="8">
        <v>9.8505219999999998</v>
      </c>
      <c r="AT67" s="8">
        <v>9.5108739999999994</v>
      </c>
      <c r="AU67" s="8">
        <v>9.9895829999999997</v>
      </c>
      <c r="AV67" s="8">
        <v>8.5473800000000004</v>
      </c>
      <c r="AW67" s="8">
        <v>9.6391100000000005</v>
      </c>
      <c r="AX67" s="8">
        <v>10.052963999999999</v>
      </c>
      <c r="AY67" s="8">
        <v>9.4830670000000001</v>
      </c>
      <c r="AZ67" s="8">
        <v>10.038594</v>
      </c>
      <c r="BA67" s="8">
        <v>9.3061349999999994</v>
      </c>
      <c r="BB67" s="8">
        <v>10.319699</v>
      </c>
      <c r="BC67" s="8">
        <v>9.6153209999999998</v>
      </c>
      <c r="BD67" s="8">
        <v>9.7568750000000009</v>
      </c>
      <c r="BE67" s="8">
        <v>9.1233599999999999</v>
      </c>
      <c r="BF67" s="8">
        <v>9.0114619999999999</v>
      </c>
      <c r="BG67" s="8">
        <v>8.9207029999999996</v>
      </c>
      <c r="BH67" s="8">
        <v>9.4751650000000005</v>
      </c>
      <c r="BI67" s="8">
        <v>9.3732589999999991</v>
      </c>
      <c r="BJ67" s="8">
        <v>8.3796420000000005</v>
      </c>
      <c r="BK67" s="8">
        <v>9.2364090000000001</v>
      </c>
      <c r="BL67" s="8">
        <v>8.58216</v>
      </c>
      <c r="BM67" s="8">
        <v>9.1281739999999996</v>
      </c>
      <c r="BN67" s="8">
        <v>9.1209109999999995</v>
      </c>
      <c r="BO67" s="8">
        <v>9.1461419999999993</v>
      </c>
      <c r="BP67" s="8">
        <v>8.9756999999999998</v>
      </c>
      <c r="BQ67" s="8">
        <v>8.9108029999999996</v>
      </c>
      <c r="BR67" s="8">
        <v>9.1399659999999994</v>
      </c>
      <c r="BS67" s="8">
        <v>9.5412040000000005</v>
      </c>
      <c r="BT67" s="8">
        <v>9.3174620000000008</v>
      </c>
      <c r="BU67" s="8">
        <v>9.4449090000000009</v>
      </c>
      <c r="BV67" s="8">
        <v>9.6484629999999996</v>
      </c>
      <c r="BW67" s="8">
        <v>9.3301099999999995</v>
      </c>
      <c r="BX67" s="8">
        <v>9.3847369999999994</v>
      </c>
      <c r="BY67" s="8">
        <v>9.4707070000000009</v>
      </c>
      <c r="BZ67" s="8">
        <v>9.5647319999999993</v>
      </c>
      <c r="CA67" s="8">
        <v>9.3873990000000003</v>
      </c>
      <c r="CB67" s="29">
        <f>AVERAGE(E67:S67)</f>
        <v>9.8327030000000004</v>
      </c>
      <c r="CC67" s="8">
        <f>STDEV(E67:S67)</f>
        <v>1.0436066023822015</v>
      </c>
      <c r="CD67" s="8">
        <f>CC67/SQRT(COUNT(E67:S67))</f>
        <v>0.26945806606789147</v>
      </c>
      <c r="CE67" s="29">
        <f>AVERAGE(T67:CA67)</f>
        <v>9.4306414999999966</v>
      </c>
      <c r="CF67" s="8">
        <f>STDEV(V67:CA67)</f>
        <v>0.39454212880844924</v>
      </c>
      <c r="CG67" s="8">
        <f>CF67/SQRT(COUNT(T67:CA67))</f>
        <v>5.0935169808411514E-2</v>
      </c>
    </row>
    <row r="68" spans="2:85">
      <c r="C68" s="8" t="s">
        <v>175</v>
      </c>
      <c r="D68" s="8" t="s">
        <v>323</v>
      </c>
      <c r="E68" s="8">
        <v>10.266894000000001</v>
      </c>
      <c r="F68" s="8">
        <v>11.510104999999999</v>
      </c>
      <c r="G68" s="8">
        <v>9.7443220000000004</v>
      </c>
      <c r="H68" s="8">
        <v>10.319172999999999</v>
      </c>
      <c r="I68" s="8">
        <v>8.7552800000000008</v>
      </c>
      <c r="J68" s="8">
        <v>9.7623990000000003</v>
      </c>
      <c r="K68" s="8">
        <v>10.166021000000001</v>
      </c>
      <c r="L68" s="8">
        <v>9.5311529999999998</v>
      </c>
      <c r="M68" s="8">
        <v>11.751056</v>
      </c>
      <c r="N68" s="8">
        <v>12.254305</v>
      </c>
      <c r="O68" s="8">
        <v>11.485962000000001</v>
      </c>
      <c r="P68" s="8">
        <v>11.921585</v>
      </c>
      <c r="Q68" s="8">
        <v>12.112791</v>
      </c>
      <c r="R68" s="8">
        <v>12.098850000000001</v>
      </c>
      <c r="S68" s="8">
        <v>12.655817000000001</v>
      </c>
      <c r="T68" s="8">
        <v>11.226967999999999</v>
      </c>
      <c r="U68" s="8">
        <v>10.072206</v>
      </c>
      <c r="V68" s="8">
        <v>10.86021</v>
      </c>
      <c r="W68" s="8">
        <v>9.5736810000000006</v>
      </c>
      <c r="X68" s="8">
        <v>10.851195000000001</v>
      </c>
      <c r="Y68" s="8">
        <v>11.020068</v>
      </c>
      <c r="Z68" s="8">
        <v>9.1510750000000005</v>
      </c>
      <c r="AA68" s="8">
        <v>9.2926540000000006</v>
      </c>
      <c r="AB68" s="8">
        <v>8.9610819999999993</v>
      </c>
      <c r="AC68" s="8">
        <v>9.9860220000000002</v>
      </c>
      <c r="AD68" s="8">
        <v>9.5301109999999998</v>
      </c>
      <c r="AE68" s="8">
        <v>9.1153449999999996</v>
      </c>
      <c r="AF68" s="8">
        <v>10.271887</v>
      </c>
      <c r="AG68" s="8">
        <v>8.7720409999999998</v>
      </c>
      <c r="AH68" s="8">
        <v>8.7968460000000004</v>
      </c>
      <c r="AI68" s="8">
        <v>9.8523180000000004</v>
      </c>
      <c r="AJ68" s="8">
        <v>10.19455</v>
      </c>
      <c r="AK68" s="8">
        <v>10.224344</v>
      </c>
      <c r="AL68" s="8">
        <v>9.827223</v>
      </c>
      <c r="AM68" s="8">
        <v>9.6538240000000002</v>
      </c>
      <c r="AN68" s="8">
        <v>10.979082</v>
      </c>
      <c r="AO68" s="8">
        <v>11.100372999999999</v>
      </c>
      <c r="AP68" s="8">
        <v>10.4321</v>
      </c>
      <c r="AQ68" s="8">
        <v>9.9926060000000003</v>
      </c>
      <c r="AR68" s="8">
        <v>10.25067</v>
      </c>
      <c r="AS68" s="8">
        <v>9.17178</v>
      </c>
      <c r="AT68" s="8">
        <v>9.0480830000000001</v>
      </c>
      <c r="AU68" s="8">
        <v>9.2619729999999993</v>
      </c>
      <c r="AV68" s="8">
        <v>11.273519</v>
      </c>
      <c r="AW68" s="8">
        <v>9.3001050000000003</v>
      </c>
      <c r="AX68" s="8">
        <v>9.6200829999999993</v>
      </c>
      <c r="AY68" s="8">
        <v>9.1801919999999999</v>
      </c>
      <c r="AZ68" s="8">
        <v>9.9469630000000002</v>
      </c>
      <c r="BA68" s="8">
        <v>9.6835020000000007</v>
      </c>
      <c r="BB68" s="8">
        <v>9.4151299999999996</v>
      </c>
      <c r="BC68" s="8">
        <v>9.7337539999999994</v>
      </c>
      <c r="BD68" s="8">
        <v>9.3192950000000003</v>
      </c>
      <c r="BE68" s="8">
        <v>9.3541799999999995</v>
      </c>
      <c r="BF68" s="8">
        <v>9.3818300000000008</v>
      </c>
      <c r="BG68" s="8">
        <v>8.8209239999999998</v>
      </c>
      <c r="BH68" s="8">
        <v>11.718151000000001</v>
      </c>
      <c r="BI68" s="8">
        <v>9.3641299999999994</v>
      </c>
      <c r="BJ68" s="8">
        <v>9.5692970000000006</v>
      </c>
      <c r="BK68" s="8">
        <v>9.8101669999999999</v>
      </c>
      <c r="BL68" s="8">
        <v>10.740328999999999</v>
      </c>
      <c r="BM68" s="8">
        <v>9.9420979999999997</v>
      </c>
      <c r="BN68" s="8">
        <v>9.9851969999999994</v>
      </c>
      <c r="BO68" s="8">
        <v>10.536906</v>
      </c>
      <c r="BP68" s="8">
        <v>10.199926</v>
      </c>
      <c r="BQ68" s="8">
        <v>10.343724999999999</v>
      </c>
      <c r="BR68" s="8">
        <v>10.053798</v>
      </c>
      <c r="BS68" s="8">
        <v>9.2790479999999995</v>
      </c>
      <c r="BT68" s="8">
        <v>9.0488649999999993</v>
      </c>
      <c r="BU68" s="8">
        <v>9.4766080000000006</v>
      </c>
      <c r="BV68" s="8">
        <v>9.4949259999999995</v>
      </c>
      <c r="BW68" s="8">
        <v>9.030265</v>
      </c>
      <c r="BX68" s="8">
        <v>9.3753229999999999</v>
      </c>
      <c r="BY68" s="8">
        <v>9.5461589999999994</v>
      </c>
      <c r="BZ68" s="8">
        <v>10.761633</v>
      </c>
      <c r="CA68" s="8">
        <v>9.8323560000000008</v>
      </c>
      <c r="CB68" s="29">
        <f t="shared" ref="CB68:CB69" si="27">AVERAGE(E68:S68)</f>
        <v>10.955714199999999</v>
      </c>
      <c r="CC68" s="8">
        <f t="shared" ref="CC68:CC69" si="28">STDEV(E68:S68)</f>
        <v>1.2142690767818309</v>
      </c>
      <c r="CD68" s="8">
        <f t="shared" ref="CD68:CD69" si="29">CC68/SQRT(COUNT(E68:S68))</f>
        <v>0.3135229274793791</v>
      </c>
      <c r="CE68" s="29">
        <f>AVERAGE(T68:CA68)</f>
        <v>9.8434783499999963</v>
      </c>
      <c r="CF68" s="8">
        <f>STDEV(V68:CA68)</f>
        <v>0.68363219823908361</v>
      </c>
      <c r="CG68" s="8">
        <f t="shared" ref="CG68:CG69" si="30">CF68/SQRT(COUNT(T68:CA68))</f>
        <v>8.8256537290371265E-2</v>
      </c>
    </row>
    <row r="69" spans="2:85">
      <c r="C69" s="8" t="s">
        <v>177</v>
      </c>
      <c r="D69" s="8" t="s">
        <v>323</v>
      </c>
      <c r="E69" s="8">
        <v>10.472545999999999</v>
      </c>
      <c r="F69" s="8">
        <v>10.335018</v>
      </c>
      <c r="G69" s="8">
        <v>10.667464000000001</v>
      </c>
      <c r="H69" s="8">
        <v>11.348974999999999</v>
      </c>
      <c r="I69" s="8">
        <v>11.010818</v>
      </c>
      <c r="J69" s="8">
        <v>10.627342000000001</v>
      </c>
      <c r="K69" s="8">
        <v>10.474674</v>
      </c>
      <c r="L69" s="8">
        <v>10.087218999999999</v>
      </c>
      <c r="M69" s="8">
        <v>11.960172</v>
      </c>
      <c r="N69" s="8">
        <v>12.118746</v>
      </c>
      <c r="O69" s="8">
        <v>11.640072</v>
      </c>
      <c r="P69" s="8">
        <v>12.161718</v>
      </c>
      <c r="Q69" s="8">
        <v>11.926895</v>
      </c>
      <c r="R69" s="8">
        <v>11.914183</v>
      </c>
      <c r="S69" s="8">
        <v>12.022036999999999</v>
      </c>
      <c r="T69" s="8">
        <v>11.334702999999999</v>
      </c>
      <c r="U69" s="8">
        <v>10.561152</v>
      </c>
      <c r="V69" s="8">
        <v>10.797739</v>
      </c>
      <c r="W69" s="8">
        <v>10.336722999999999</v>
      </c>
      <c r="X69" s="8">
        <v>10.939094000000001</v>
      </c>
      <c r="Y69" s="8">
        <v>10.517923</v>
      </c>
      <c r="Z69" s="8">
        <v>10.049255</v>
      </c>
      <c r="AA69" s="8">
        <v>10.173408</v>
      </c>
      <c r="AB69" s="8">
        <v>10.274634000000001</v>
      </c>
      <c r="AC69" s="8">
        <v>10.818286000000001</v>
      </c>
      <c r="AD69" s="8">
        <v>10.273614</v>
      </c>
      <c r="AE69" s="8">
        <v>10.014905000000001</v>
      </c>
      <c r="AF69" s="8">
        <v>11.616107</v>
      </c>
      <c r="AG69" s="8">
        <v>10.070943</v>
      </c>
      <c r="AH69" s="8">
        <v>10.786159</v>
      </c>
      <c r="AI69" s="8">
        <v>11.313784999999999</v>
      </c>
      <c r="AJ69" s="8">
        <v>10.561835</v>
      </c>
      <c r="AK69" s="8">
        <v>10.467096</v>
      </c>
      <c r="AL69" s="8">
        <v>10.115319</v>
      </c>
      <c r="AM69" s="8">
        <v>9.9667150000000007</v>
      </c>
      <c r="AN69" s="8">
        <v>10.616612999999999</v>
      </c>
      <c r="AO69" s="8">
        <v>10.849014</v>
      </c>
      <c r="AP69" s="8">
        <v>10.55832</v>
      </c>
      <c r="AQ69" s="8">
        <v>10.309293</v>
      </c>
      <c r="AR69" s="8">
        <v>10.35862</v>
      </c>
      <c r="AS69" s="8">
        <v>10.189999</v>
      </c>
      <c r="AT69" s="8">
        <v>10.290940000000001</v>
      </c>
      <c r="AU69" s="8">
        <v>9.7088830000000002</v>
      </c>
      <c r="AV69" s="8">
        <v>11.178777999999999</v>
      </c>
      <c r="AW69" s="8">
        <v>10.056225</v>
      </c>
      <c r="AX69" s="8">
        <v>9.9608969999999992</v>
      </c>
      <c r="AY69" s="8">
        <v>9.7812230000000007</v>
      </c>
      <c r="AZ69" s="8">
        <v>9.5605460000000004</v>
      </c>
      <c r="BA69" s="8">
        <v>9.7606699999999993</v>
      </c>
      <c r="BB69" s="8">
        <v>9.8477920000000001</v>
      </c>
      <c r="BC69" s="8">
        <v>10.335540999999999</v>
      </c>
      <c r="BD69" s="8">
        <v>9.578538</v>
      </c>
      <c r="BE69" s="8">
        <v>10.370761</v>
      </c>
      <c r="BF69" s="8">
        <v>10.405082</v>
      </c>
      <c r="BG69" s="8">
        <v>9.9947599999999994</v>
      </c>
      <c r="BH69" s="8">
        <v>12.045189000000001</v>
      </c>
      <c r="BI69" s="8">
        <v>9.9219220000000004</v>
      </c>
      <c r="BJ69" s="8">
        <v>9.8207740000000001</v>
      </c>
      <c r="BK69" s="8">
        <v>10.049367999999999</v>
      </c>
      <c r="BL69" s="8">
        <v>9.7696470000000009</v>
      </c>
      <c r="BM69" s="8">
        <v>10.519189000000001</v>
      </c>
      <c r="BN69" s="8">
        <v>10.603828</v>
      </c>
      <c r="BO69" s="8">
        <v>11.014256</v>
      </c>
      <c r="BP69" s="8">
        <v>10.742106</v>
      </c>
      <c r="BQ69" s="8">
        <v>10.232937</v>
      </c>
      <c r="BR69" s="8">
        <v>10.085622000000001</v>
      </c>
      <c r="BS69" s="8">
        <v>10.012456</v>
      </c>
      <c r="BT69" s="8">
        <v>9.7275340000000003</v>
      </c>
      <c r="BU69" s="8">
        <v>10.119854999999999</v>
      </c>
      <c r="BV69" s="8">
        <v>10.157890999999999</v>
      </c>
      <c r="BW69" s="8">
        <v>9.8863559999999993</v>
      </c>
      <c r="BX69" s="8">
        <v>9.4712329999999998</v>
      </c>
      <c r="BY69" s="8">
        <v>9.8881630000000005</v>
      </c>
      <c r="BZ69" s="8">
        <v>10.451729</v>
      </c>
      <c r="CA69" s="8">
        <v>10.235291</v>
      </c>
      <c r="CB69" s="29">
        <f t="shared" si="27"/>
        <v>11.251191933333335</v>
      </c>
      <c r="CC69" s="8">
        <f t="shared" si="28"/>
        <v>0.75245633830622327</v>
      </c>
      <c r="CD69" s="8">
        <f t="shared" si="29"/>
        <v>0.1942833911338811</v>
      </c>
      <c r="CE69" s="29">
        <f>AVERAGE(T69:CA69)</f>
        <v>10.324287266666662</v>
      </c>
      <c r="CF69" s="8">
        <f>STDEV(V69:CA69)</f>
        <v>0.50129977183115559</v>
      </c>
      <c r="CG69" s="8">
        <f t="shared" si="30"/>
        <v>6.4717522258654778E-2</v>
      </c>
    </row>
    <row r="76" spans="2:85" ht="15.75">
      <c r="B76" s="1" t="s">
        <v>4</v>
      </c>
    </row>
    <row r="79" spans="2:85">
      <c r="C79" s="37" t="s">
        <v>278</v>
      </c>
      <c r="D79" s="8" t="s">
        <v>276</v>
      </c>
      <c r="E79" s="8" t="s">
        <v>277</v>
      </c>
    </row>
    <row r="80" spans="2:85">
      <c r="C80" s="38"/>
      <c r="D80" s="8">
        <v>1906000</v>
      </c>
      <c r="E80" s="8">
        <v>524126</v>
      </c>
    </row>
    <row r="81" spans="3:5">
      <c r="C81" s="38"/>
      <c r="D81" s="8">
        <v>1911616</v>
      </c>
      <c r="E81" s="8">
        <v>528753</v>
      </c>
    </row>
    <row r="82" spans="3:5">
      <c r="C82" s="39"/>
      <c r="D82" s="8">
        <v>1928595</v>
      </c>
      <c r="E82" s="8">
        <v>595856</v>
      </c>
    </row>
    <row r="83" spans="3:5">
      <c r="C83" s="8" t="s">
        <v>307</v>
      </c>
      <c r="D83" s="29">
        <f>AVERAGE(D80:D82)</f>
        <v>1915403.6666666667</v>
      </c>
      <c r="E83" s="29">
        <f>AVERAGE(E80:E82)</f>
        <v>549578.33333333337</v>
      </c>
    </row>
    <row r="84" spans="3:5">
      <c r="C84" s="8" t="s">
        <v>308</v>
      </c>
      <c r="D84" s="8">
        <f>STDEV(D80:D82)</f>
        <v>11764.069038106387</v>
      </c>
      <c r="E84" s="8">
        <f>STDEV(E80:E82)</f>
        <v>40144.353355526022</v>
      </c>
    </row>
    <row r="85" spans="3:5">
      <c r="C85" s="8" t="s">
        <v>408</v>
      </c>
      <c r="D85" s="8">
        <f>D84/SQRT(COUNT(D80:D82))</f>
        <v>6791.9884259160644</v>
      </c>
      <c r="E85" s="8">
        <f>E84/SQRT(COUNT(E80:E82))</f>
        <v>23177.353216256408</v>
      </c>
    </row>
  </sheetData>
  <mergeCells count="8">
    <mergeCell ref="C79:C82"/>
    <mergeCell ref="C5:I5"/>
    <mergeCell ref="K5:Q5"/>
    <mergeCell ref="S5:Y5"/>
    <mergeCell ref="G53:I53"/>
    <mergeCell ref="C53:E53"/>
    <mergeCell ref="CB65:CD65"/>
    <mergeCell ref="CE65:CG6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V71"/>
  <sheetViews>
    <sheetView topLeftCell="A25" zoomScaleNormal="100" workbookViewId="0">
      <selection activeCell="Q19" sqref="Q19"/>
    </sheetView>
  </sheetViews>
  <sheetFormatPr defaultColWidth="12.7109375" defaultRowHeight="15"/>
  <sheetData>
    <row r="3" spans="2:22" ht="15.75">
      <c r="B3" s="1" t="s">
        <v>5</v>
      </c>
    </row>
    <row r="6" spans="2:22">
      <c r="S6" s="8"/>
      <c r="T6" s="71" t="s">
        <v>34</v>
      </c>
      <c r="U6" s="71" t="s">
        <v>35</v>
      </c>
      <c r="V6" s="71" t="s">
        <v>38</v>
      </c>
    </row>
    <row r="7" spans="2:22">
      <c r="S7" s="8"/>
      <c r="T7" s="72">
        <v>1.07274</v>
      </c>
      <c r="U7" s="72">
        <v>1.578055</v>
      </c>
      <c r="V7" s="72">
        <v>1.798225</v>
      </c>
    </row>
    <row r="8" spans="2:22">
      <c r="S8" s="8"/>
      <c r="T8" s="72">
        <v>0.99927299999999997</v>
      </c>
      <c r="U8" s="72">
        <v>1.645621</v>
      </c>
      <c r="V8" s="72">
        <v>1.498866</v>
      </c>
    </row>
    <row r="9" spans="2:22">
      <c r="S9" s="8"/>
      <c r="T9" s="72">
        <v>0.92798700000000001</v>
      </c>
      <c r="U9" s="72">
        <v>1.2392270000000001</v>
      </c>
      <c r="V9" s="72">
        <v>2.15611</v>
      </c>
    </row>
    <row r="10" spans="2:22">
      <c r="S10" s="8" t="s">
        <v>307</v>
      </c>
      <c r="T10" s="8">
        <f>AVERAGE(T7:T9)</f>
        <v>1</v>
      </c>
      <c r="U10" s="8">
        <f>AVERAGE(U7:U9)</f>
        <v>1.4876343333333335</v>
      </c>
      <c r="V10" s="8">
        <f>AVERAGE(V7:V9)</f>
        <v>1.8177336666666666</v>
      </c>
    </row>
    <row r="11" spans="2:22">
      <c r="S11" s="8" t="s">
        <v>308</v>
      </c>
      <c r="T11" s="8">
        <f>STDEV(T7:T9)</f>
        <v>7.2379238383669123E-2</v>
      </c>
      <c r="U11" s="8">
        <f>STDEV(U7:U9)</f>
        <v>0.21776350366701083</v>
      </c>
      <c r="V11" s="8">
        <f>STDEV(V7:V9)</f>
        <v>0.32905601337816975</v>
      </c>
    </row>
    <row r="12" spans="2:22">
      <c r="S12" s="8" t="s">
        <v>408</v>
      </c>
      <c r="T12" s="8">
        <f>T11/SQRT(COUNT(T7:T9))</f>
        <v>4.1788172764551462E-2</v>
      </c>
      <c r="U12" s="8">
        <f>U11/SQRT(COUNT(U7:U9))</f>
        <v>0.12572581746182476</v>
      </c>
      <c r="V12" s="8">
        <f>V11/SQRT(COUNT(V7:V9))</f>
        <v>0.18998057790235143</v>
      </c>
    </row>
    <row r="14" spans="2:22">
      <c r="B14" t="s">
        <v>391</v>
      </c>
    </row>
    <row r="15" spans="2:22">
      <c r="B15" t="s">
        <v>403</v>
      </c>
    </row>
    <row r="19" spans="2:5" ht="15.75">
      <c r="B19" s="1" t="s">
        <v>6</v>
      </c>
    </row>
    <row r="20" spans="2:5">
      <c r="D20" s="6" t="s">
        <v>47</v>
      </c>
    </row>
    <row r="21" spans="2:5">
      <c r="C21" s="4" t="s">
        <v>34</v>
      </c>
      <c r="D21" s="4" t="s">
        <v>35</v>
      </c>
      <c r="E21" s="4" t="s">
        <v>38</v>
      </c>
    </row>
    <row r="22" spans="2:5">
      <c r="C22" s="7">
        <v>1043</v>
      </c>
      <c r="D22" s="7">
        <v>842</v>
      </c>
      <c r="E22" s="7">
        <v>562</v>
      </c>
    </row>
    <row r="23" spans="2:5">
      <c r="C23" s="7">
        <v>922</v>
      </c>
      <c r="D23" s="7">
        <v>763</v>
      </c>
      <c r="E23" s="7">
        <v>563</v>
      </c>
    </row>
    <row r="24" spans="2:5">
      <c r="C24" s="7">
        <v>907</v>
      </c>
      <c r="D24" s="7">
        <v>807</v>
      </c>
      <c r="E24" s="7">
        <v>567</v>
      </c>
    </row>
    <row r="25" spans="2:5">
      <c r="B25" s="8" t="s">
        <v>307</v>
      </c>
      <c r="C25" s="8">
        <f>AVERAGE(C22:C24)</f>
        <v>957.33333333333337</v>
      </c>
      <c r="D25" s="8">
        <f>AVERAGE(D22:D24)</f>
        <v>804</v>
      </c>
      <c r="E25" s="8">
        <f>AVERAGE(E22:E24)</f>
        <v>564</v>
      </c>
    </row>
    <row r="26" spans="2:5">
      <c r="B26" s="8" t="s">
        <v>308</v>
      </c>
      <c r="C26" s="8">
        <f>STDEV(C22:C24)</f>
        <v>74.567642669815797</v>
      </c>
      <c r="D26" s="8">
        <f>STDEV(D22:D24)</f>
        <v>39.585350825778974</v>
      </c>
      <c r="E26" s="8">
        <f>STDEV(E22:E24)</f>
        <v>2.6457513110645907</v>
      </c>
    </row>
    <row r="27" spans="2:5">
      <c r="B27" s="8" t="s">
        <v>408</v>
      </c>
      <c r="C27" s="8">
        <f>C26/SQRT(COUNT(C22:C24))</f>
        <v>43.051648568253974</v>
      </c>
      <c r="D27" s="8">
        <f>D26/SQRT(COUNT(D22:D24))</f>
        <v>22.854612955229268</v>
      </c>
      <c r="E27" s="8">
        <f>E26/SQRT(COUNT(E22:E24))</f>
        <v>1.5275252316519468</v>
      </c>
    </row>
    <row r="33" spans="2:13" ht="15.75">
      <c r="B33" s="1" t="s">
        <v>404</v>
      </c>
    </row>
    <row r="35" spans="2:13">
      <c r="C35" s="47" t="s">
        <v>47</v>
      </c>
      <c r="D35" s="47"/>
    </row>
    <row r="36" spans="2:13">
      <c r="C36" s="15" t="s">
        <v>34</v>
      </c>
      <c r="D36" s="15" t="s">
        <v>56</v>
      </c>
    </row>
    <row r="37" spans="2:13">
      <c r="C37" s="17">
        <v>203.28700000000001</v>
      </c>
      <c r="D37" s="17">
        <v>190.97300000000001</v>
      </c>
    </row>
    <row r="38" spans="2:13">
      <c r="C38" s="17">
        <v>192.16800000000001</v>
      </c>
      <c r="D38" s="17">
        <v>169.47200000000001</v>
      </c>
    </row>
    <row r="39" spans="2:13">
      <c r="C39" s="17">
        <v>202.09800000000001</v>
      </c>
      <c r="D39" s="17">
        <v>182.08199999999999</v>
      </c>
    </row>
    <row r="40" spans="2:13">
      <c r="C40" s="17"/>
      <c r="D40" s="17">
        <v>169.232</v>
      </c>
    </row>
    <row r="41" spans="2:13">
      <c r="B41" s="8" t="s">
        <v>307</v>
      </c>
      <c r="C41" s="29">
        <f>AVERAGE(C37:C40)</f>
        <v>199.18433333333337</v>
      </c>
      <c r="D41" s="29">
        <f>AVERAGE(D37:D40)</f>
        <v>177.93975</v>
      </c>
    </row>
    <row r="42" spans="2:13">
      <c r="B42" s="8" t="s">
        <v>308</v>
      </c>
      <c r="C42" s="8">
        <f>STDEV(C37:C40)</f>
        <v>6.1053362178780421</v>
      </c>
      <c r="D42" s="8">
        <f>STDEV(D37:D40)</f>
        <v>10.560169518052257</v>
      </c>
    </row>
    <row r="43" spans="2:13">
      <c r="B43" s="8" t="s">
        <v>408</v>
      </c>
      <c r="C43" s="8">
        <f>C42/SQRT(COUNT(C37:C40))</f>
        <v>3.5249175088850593</v>
      </c>
      <c r="D43" s="8">
        <f>D42/SQRT(COUNT(D37:D40))</f>
        <v>5.2800847590261286</v>
      </c>
    </row>
    <row r="44" spans="2:13">
      <c r="B44" s="64"/>
      <c r="C44" s="64"/>
      <c r="D44" s="64"/>
    </row>
    <row r="45" spans="2:13" ht="15.75">
      <c r="B45" s="1" t="s">
        <v>7</v>
      </c>
    </row>
    <row r="47" spans="2:13">
      <c r="C47" s="44" t="s">
        <v>55</v>
      </c>
      <c r="D47" s="45"/>
      <c r="E47" s="46"/>
      <c r="G47" s="44" t="s">
        <v>53</v>
      </c>
      <c r="H47" s="45"/>
      <c r="I47" s="46"/>
      <c r="K47" s="44" t="s">
        <v>54</v>
      </c>
      <c r="L47" s="45"/>
      <c r="M47" s="46"/>
    </row>
    <row r="48" spans="2:13">
      <c r="C48" s="4" t="s">
        <v>34</v>
      </c>
      <c r="D48" s="4" t="s">
        <v>51</v>
      </c>
      <c r="E48" s="4" t="s">
        <v>52</v>
      </c>
      <c r="G48" s="4" t="s">
        <v>34</v>
      </c>
      <c r="H48" s="4" t="s">
        <v>51</v>
      </c>
      <c r="I48" s="4" t="s">
        <v>52</v>
      </c>
      <c r="K48" s="4" t="s">
        <v>34</v>
      </c>
      <c r="L48" s="4" t="s">
        <v>51</v>
      </c>
      <c r="M48" s="4" t="s">
        <v>52</v>
      </c>
    </row>
    <row r="49" spans="2:13">
      <c r="C49" s="7">
        <v>132</v>
      </c>
      <c r="D49" s="7">
        <v>170</v>
      </c>
      <c r="E49" s="7">
        <v>163</v>
      </c>
      <c r="G49" s="7">
        <v>35</v>
      </c>
      <c r="H49" s="7">
        <v>43</v>
      </c>
      <c r="I49" s="7">
        <v>38</v>
      </c>
      <c r="K49" s="7">
        <v>576</v>
      </c>
      <c r="L49" s="7">
        <v>712</v>
      </c>
      <c r="M49" s="7">
        <v>664</v>
      </c>
    </row>
    <row r="50" spans="2:13">
      <c r="C50" s="7">
        <v>124</v>
      </c>
      <c r="D50" s="7">
        <v>165</v>
      </c>
      <c r="E50" s="7">
        <v>154</v>
      </c>
      <c r="G50" s="7">
        <v>36</v>
      </c>
      <c r="H50" s="7">
        <v>40</v>
      </c>
      <c r="I50" s="7">
        <v>41</v>
      </c>
      <c r="K50" s="7">
        <v>544</v>
      </c>
      <c r="L50" s="7">
        <v>681</v>
      </c>
      <c r="M50" s="7">
        <v>679</v>
      </c>
    </row>
    <row r="51" spans="2:13">
      <c r="C51" s="7">
        <v>138</v>
      </c>
      <c r="D51" s="7">
        <v>154</v>
      </c>
      <c r="E51" s="7">
        <v>161</v>
      </c>
      <c r="G51" s="7">
        <v>38</v>
      </c>
      <c r="H51" s="7">
        <v>41</v>
      </c>
      <c r="I51" s="7">
        <v>36</v>
      </c>
      <c r="K51" s="7">
        <v>524</v>
      </c>
      <c r="L51" s="7">
        <v>673</v>
      </c>
      <c r="M51" s="7">
        <v>691</v>
      </c>
    </row>
    <row r="52" spans="2:13">
      <c r="B52" s="8" t="s">
        <v>307</v>
      </c>
      <c r="C52" s="29">
        <f>AVERAGE(C49:C51)</f>
        <v>131.33333333333334</v>
      </c>
      <c r="D52" s="29">
        <f>AVERAGE(D49:D51)</f>
        <v>163</v>
      </c>
      <c r="E52" s="29">
        <f>AVERAGE(E49:E51)</f>
        <v>159.33333333333334</v>
      </c>
      <c r="F52" s="8" t="s">
        <v>307</v>
      </c>
      <c r="G52" s="29">
        <f>AVERAGE(G49:G51)</f>
        <v>36.333333333333336</v>
      </c>
      <c r="H52" s="29">
        <f>AVERAGE(H49:H51)</f>
        <v>41.333333333333336</v>
      </c>
      <c r="I52" s="29">
        <f>AVERAGE(I49:I51)</f>
        <v>38.333333333333336</v>
      </c>
      <c r="J52" s="8" t="s">
        <v>307</v>
      </c>
      <c r="K52" s="29">
        <f>AVERAGE(K49:K51)</f>
        <v>548</v>
      </c>
      <c r="L52" s="29">
        <f>AVERAGE(L49:L51)</f>
        <v>688.66666666666663</v>
      </c>
      <c r="M52" s="29">
        <f>AVERAGE(M49:M51)</f>
        <v>678</v>
      </c>
    </row>
    <row r="53" spans="2:13">
      <c r="B53" s="8" t="s">
        <v>308</v>
      </c>
      <c r="C53" s="8">
        <f>STDEV(C49:C51)</f>
        <v>7.0237691685684922</v>
      </c>
      <c r="D53" s="8">
        <f>STDEV(D49:D51)</f>
        <v>8.1853527718724504</v>
      </c>
      <c r="E53" s="8">
        <f>STDEV(E49:E51)</f>
        <v>4.7258156262526079</v>
      </c>
      <c r="F53" s="8" t="s">
        <v>308</v>
      </c>
      <c r="G53" s="8">
        <f>STDEV(G49:G51)</f>
        <v>1.5275252316519465</v>
      </c>
      <c r="H53" s="8">
        <f>STDEV(H49:H51)</f>
        <v>1.5275252316519465</v>
      </c>
      <c r="I53" s="8">
        <f>STDEV(I49:I51)</f>
        <v>2.5166114784235831</v>
      </c>
      <c r="J53" s="8" t="s">
        <v>308</v>
      </c>
      <c r="K53" s="8">
        <f>STDEV(K49:K51)</f>
        <v>26.229754097208001</v>
      </c>
      <c r="L53" s="8">
        <f>STDEV(L49:L51)</f>
        <v>20.599352740640498</v>
      </c>
      <c r="M53" s="8">
        <f>STDEV(M49:M51)</f>
        <v>13.527749258468683</v>
      </c>
    </row>
    <row r="54" spans="2:13">
      <c r="B54" s="8" t="s">
        <v>408</v>
      </c>
      <c r="C54" s="8">
        <f>C53/SQRT(COUNT(C49:C51))</f>
        <v>4.0551750201988135</v>
      </c>
      <c r="D54" s="8">
        <f t="shared" ref="D54:E54" si="0">D53/SQRT(COUNT(D49:D51))</f>
        <v>4.7258156262526088</v>
      </c>
      <c r="E54" s="8">
        <f t="shared" si="0"/>
        <v>2.728450923957483</v>
      </c>
      <c r="F54" s="8" t="s">
        <v>408</v>
      </c>
      <c r="G54" s="8">
        <f>G53/SQRT(COUNT(G49:G51))</f>
        <v>0.88191710368819687</v>
      </c>
      <c r="H54" s="8">
        <f t="shared" ref="H54:I54" si="1">H53/SQRT(COUNT(H49:H51))</f>
        <v>0.88191710368819687</v>
      </c>
      <c r="I54" s="8">
        <f t="shared" si="1"/>
        <v>1.4529663145135578</v>
      </c>
      <c r="J54" s="8" t="s">
        <v>408</v>
      </c>
      <c r="K54" s="8">
        <f>K53/SQRT(COUNT(K49:K51))</f>
        <v>15.14375558880073</v>
      </c>
      <c r="L54" s="8">
        <f t="shared" ref="L54:M54" si="2">L53/SQRT(COUNT(L49:L51))</f>
        <v>11.893041849940847</v>
      </c>
      <c r="M54" s="8">
        <f t="shared" si="2"/>
        <v>7.8102496759066549</v>
      </c>
    </row>
    <row r="60" spans="2:13" ht="15.75">
      <c r="B60" s="1"/>
    </row>
    <row r="71" spans="2:2" ht="15.75">
      <c r="B71" s="1"/>
    </row>
  </sheetData>
  <mergeCells count="4">
    <mergeCell ref="G47:I47"/>
    <mergeCell ref="K47:M47"/>
    <mergeCell ref="C47:E47"/>
    <mergeCell ref="C35:D3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120"/>
  <sheetViews>
    <sheetView topLeftCell="A103" workbookViewId="0">
      <selection activeCell="D120" sqref="D120"/>
    </sheetView>
  </sheetViews>
  <sheetFormatPr defaultColWidth="12.7109375" defaultRowHeight="15"/>
  <cols>
    <col min="3" max="4" width="15.42578125" bestFit="1" customWidth="1"/>
    <col min="5" max="6" width="15.28515625" bestFit="1" customWidth="1"/>
    <col min="7" max="7" width="20.42578125" bestFit="1" customWidth="1"/>
  </cols>
  <sheetData>
    <row r="2" spans="2:10" ht="31.5" customHeight="1">
      <c r="B2" s="1" t="s">
        <v>8</v>
      </c>
    </row>
    <row r="4" spans="2:10">
      <c r="B4" s="8"/>
      <c r="C4" s="4" t="s">
        <v>89</v>
      </c>
      <c r="D4" s="4" t="s">
        <v>90</v>
      </c>
      <c r="E4" s="4" t="s">
        <v>91</v>
      </c>
      <c r="F4" s="65"/>
      <c r="G4" s="8"/>
      <c r="H4" s="4" t="s">
        <v>89</v>
      </c>
      <c r="I4" s="4" t="s">
        <v>90</v>
      </c>
      <c r="J4" s="4" t="s">
        <v>91</v>
      </c>
    </row>
    <row r="5" spans="2:10">
      <c r="B5" s="48" t="s">
        <v>84</v>
      </c>
      <c r="C5" s="7">
        <v>159.96</v>
      </c>
      <c r="D5" s="7">
        <v>213.36</v>
      </c>
      <c r="E5" s="7">
        <v>235.17</v>
      </c>
      <c r="F5" s="66"/>
      <c r="G5" s="48" t="s">
        <v>92</v>
      </c>
      <c r="H5" s="7">
        <v>1124.78</v>
      </c>
      <c r="I5" s="7">
        <v>1527.18</v>
      </c>
      <c r="J5" s="7">
        <v>1745.77</v>
      </c>
    </row>
    <row r="6" spans="2:10">
      <c r="B6" s="49"/>
      <c r="C6" s="7">
        <v>142.07</v>
      </c>
      <c r="D6" s="7">
        <v>204.31</v>
      </c>
      <c r="E6" s="7">
        <v>246.8</v>
      </c>
      <c r="F6" s="66"/>
      <c r="G6" s="49"/>
      <c r="H6" s="7">
        <v>1122.46</v>
      </c>
      <c r="I6" s="7">
        <v>1468.02</v>
      </c>
      <c r="J6" s="7">
        <v>1750.27</v>
      </c>
    </row>
    <row r="7" spans="2:10">
      <c r="B7" s="50"/>
      <c r="C7" s="7">
        <v>136.82</v>
      </c>
      <c r="D7" s="7">
        <v>219.12</v>
      </c>
      <c r="E7" s="7">
        <v>259.45999999999998</v>
      </c>
      <c r="F7" s="66"/>
      <c r="G7" s="50"/>
      <c r="H7" s="7">
        <v>1055.0999999999999</v>
      </c>
      <c r="I7" s="7">
        <v>1503.71</v>
      </c>
      <c r="J7" s="7">
        <v>1820.32</v>
      </c>
    </row>
    <row r="8" spans="2:10">
      <c r="B8" s="67" t="s">
        <v>307</v>
      </c>
      <c r="C8" s="8">
        <f>AVERAGE(C5:C7)</f>
        <v>146.28333333333333</v>
      </c>
      <c r="D8" s="8">
        <f t="shared" ref="D8:E8" si="0">AVERAGE(D5:D7)</f>
        <v>212.26333333333332</v>
      </c>
      <c r="E8" s="8">
        <f t="shared" si="0"/>
        <v>247.14333333333335</v>
      </c>
      <c r="F8" s="66"/>
      <c r="G8" s="67" t="s">
        <v>307</v>
      </c>
      <c r="H8" s="8">
        <f>AVERAGE(H5:H7)</f>
        <v>1100.78</v>
      </c>
      <c r="I8" s="8">
        <f t="shared" ref="I8:J8" si="1">AVERAGE(I5:I7)</f>
        <v>1499.6366666666665</v>
      </c>
      <c r="J8" s="8">
        <f t="shared" si="1"/>
        <v>1772.12</v>
      </c>
    </row>
    <row r="9" spans="2:10">
      <c r="B9" s="67" t="s">
        <v>308</v>
      </c>
      <c r="C9" s="8">
        <f>STDEV(C5:C7)</f>
        <v>12.131736616549732</v>
      </c>
      <c r="D9" s="8">
        <f t="shared" ref="D9:E9" si="2">STDEV(D5:D7)</f>
        <v>7.4656569257723975</v>
      </c>
      <c r="E9" s="8">
        <f t="shared" si="2"/>
        <v>12.148639155614642</v>
      </c>
      <c r="F9" s="66"/>
      <c r="G9" s="67" t="s">
        <v>308</v>
      </c>
      <c r="H9" s="8">
        <f>STDEV(H5:H7)</f>
        <v>39.577043851202482</v>
      </c>
      <c r="I9" s="8">
        <f t="shared" ref="I9:J9" si="3">STDEV(I5:I7)</f>
        <v>29.789602772332092</v>
      </c>
      <c r="J9" s="8">
        <f t="shared" si="3"/>
        <v>41.803020225816191</v>
      </c>
    </row>
    <row r="10" spans="2:10">
      <c r="B10" s="8" t="s">
        <v>408</v>
      </c>
      <c r="C10" s="8">
        <f>C9/SQRT(COUNT(C5:C7))</f>
        <v>7.0042614013026281</v>
      </c>
      <c r="D10" s="8">
        <f t="shared" ref="D10:E10" si="4">D9/SQRT(COUNT(D5:D7))</f>
        <v>4.3102990357720881</v>
      </c>
      <c r="E10" s="8">
        <f t="shared" si="4"/>
        <v>7.0140200867817422</v>
      </c>
      <c r="G10" s="8" t="s">
        <v>408</v>
      </c>
      <c r="H10" s="8">
        <f>H9/SQRT(COUNT(H5:H7))</f>
        <v>22.849816921221379</v>
      </c>
      <c r="I10" s="8">
        <f t="shared" ref="I10:J10" si="5">I9/SQRT(COUNT(I5:I7))</f>
        <v>17.199035179657955</v>
      </c>
      <c r="J10" s="8">
        <f t="shared" si="5"/>
        <v>24.13498498031435</v>
      </c>
    </row>
    <row r="12" spans="2:10">
      <c r="B12" s="8"/>
      <c r="C12" s="4" t="s">
        <v>89</v>
      </c>
      <c r="D12" s="4" t="s">
        <v>90</v>
      </c>
      <c r="E12" s="4" t="s">
        <v>91</v>
      </c>
      <c r="G12" s="8"/>
      <c r="H12" s="4" t="s">
        <v>89</v>
      </c>
      <c r="I12" s="4" t="s">
        <v>90</v>
      </c>
      <c r="J12" s="4" t="s">
        <v>91</v>
      </c>
    </row>
    <row r="13" spans="2:10">
      <c r="B13" s="48" t="s">
        <v>83</v>
      </c>
      <c r="C13" s="7">
        <v>3123.75</v>
      </c>
      <c r="D13" s="7">
        <v>5035.37</v>
      </c>
      <c r="E13" s="7">
        <v>5868.49</v>
      </c>
      <c r="G13" s="48" t="s">
        <v>82</v>
      </c>
      <c r="H13" s="7">
        <v>104.89</v>
      </c>
      <c r="I13" s="7">
        <v>194.37</v>
      </c>
      <c r="J13" s="7">
        <v>187.97</v>
      </c>
    </row>
    <row r="14" spans="2:10">
      <c r="B14" s="49"/>
      <c r="C14" s="7">
        <v>3125.76</v>
      </c>
      <c r="D14" s="7">
        <v>4693.2299999999996</v>
      </c>
      <c r="E14" s="7">
        <v>5611.57</v>
      </c>
      <c r="G14" s="49"/>
      <c r="H14" s="7">
        <v>123.7</v>
      </c>
      <c r="I14" s="7">
        <v>193.58</v>
      </c>
      <c r="J14" s="7">
        <v>204.44</v>
      </c>
    </row>
    <row r="15" spans="2:10">
      <c r="B15" s="50"/>
      <c r="C15" s="7">
        <v>2847.35</v>
      </c>
      <c r="D15" s="7">
        <v>4826.01</v>
      </c>
      <c r="E15" s="7">
        <v>6262.81</v>
      </c>
      <c r="G15" s="50"/>
      <c r="H15" s="7">
        <v>121.47</v>
      </c>
      <c r="I15" s="7">
        <v>192.78</v>
      </c>
      <c r="J15" s="7">
        <v>189.59</v>
      </c>
    </row>
    <row r="16" spans="2:10">
      <c r="B16" s="67" t="s">
        <v>307</v>
      </c>
      <c r="C16" s="8">
        <f>AVERAGE(C13:C15)</f>
        <v>3032.2866666666669</v>
      </c>
      <c r="D16" s="8">
        <f t="shared" ref="D16:E16" si="6">AVERAGE(D13:D15)</f>
        <v>4851.536666666666</v>
      </c>
      <c r="E16" s="8">
        <f t="shared" si="6"/>
        <v>5914.29</v>
      </c>
      <c r="G16" s="67" t="s">
        <v>307</v>
      </c>
      <c r="H16" s="8">
        <f>AVERAGE(H13:H15)</f>
        <v>116.68666666666667</v>
      </c>
      <c r="I16" s="8">
        <f t="shared" ref="I16:J16" si="7">AVERAGE(I13:I15)</f>
        <v>193.57666666666668</v>
      </c>
      <c r="J16" s="8">
        <f t="shared" si="7"/>
        <v>194</v>
      </c>
    </row>
    <row r="17" spans="2:13">
      <c r="B17" s="67" t="s">
        <v>308</v>
      </c>
      <c r="C17" s="8">
        <f>STDEV(C13:C15)</f>
        <v>160.16300457138462</v>
      </c>
      <c r="D17" s="8">
        <f t="shared" ref="D17:E17" si="8">STDEV(D13:D15)</f>
        <v>172.49247210627303</v>
      </c>
      <c r="E17" s="8">
        <f t="shared" si="8"/>
        <v>328.02685012053547</v>
      </c>
      <c r="G17" s="67" t="s">
        <v>308</v>
      </c>
      <c r="H17" s="8">
        <f>STDEV(H13:H15)</f>
        <v>10.276878579283368</v>
      </c>
      <c r="I17" s="8">
        <f t="shared" ref="I17:J17" si="9">STDEV(I13:I15)</f>
        <v>0.79500524107287251</v>
      </c>
      <c r="J17" s="8">
        <f t="shared" si="9"/>
        <v>9.0775161801012487</v>
      </c>
    </row>
    <row r="18" spans="2:13">
      <c r="B18" s="8" t="s">
        <v>408</v>
      </c>
      <c r="C18" s="8">
        <f>C17/SQRT(COUNT(C13:C15))</f>
        <v>92.470153803508182</v>
      </c>
      <c r="D18" s="8">
        <f t="shared" ref="D18:E18" si="10">D17/SQRT(COUNT(D13:D15))</f>
        <v>99.588575203740746</v>
      </c>
      <c r="E18" s="8">
        <f t="shared" si="10"/>
        <v>189.3863902185162</v>
      </c>
      <c r="G18" s="8" t="s">
        <v>408</v>
      </c>
      <c r="H18" s="8">
        <f>H17/SQRT(COUNT(H13:H15))</f>
        <v>5.9333586141783519</v>
      </c>
      <c r="I18" s="8">
        <f t="shared" ref="I18:J18" si="11">I17/SQRT(COUNT(I13:I15))</f>
        <v>0.45899648994058628</v>
      </c>
      <c r="J18" s="8">
        <f t="shared" si="11"/>
        <v>5.2409064101546399</v>
      </c>
    </row>
    <row r="22" spans="2:13" ht="15.75">
      <c r="B22" s="1" t="s">
        <v>9</v>
      </c>
    </row>
    <row r="24" spans="2:13">
      <c r="B24" s="34"/>
      <c r="C24" s="4" t="s">
        <v>85</v>
      </c>
      <c r="D24" s="4" t="s">
        <v>86</v>
      </c>
      <c r="E24" s="4" t="s">
        <v>87</v>
      </c>
      <c r="F24" s="4" t="s">
        <v>88</v>
      </c>
      <c r="H24" s="34"/>
      <c r="I24" s="4" t="s">
        <v>85</v>
      </c>
      <c r="J24" s="4" t="s">
        <v>86</v>
      </c>
      <c r="K24" s="4" t="s">
        <v>87</v>
      </c>
      <c r="L24" s="4" t="s">
        <v>88</v>
      </c>
    </row>
    <row r="25" spans="2:13">
      <c r="B25" s="40" t="s">
        <v>82</v>
      </c>
      <c r="C25" s="36">
        <v>322.48</v>
      </c>
      <c r="D25" s="4">
        <v>146.5</v>
      </c>
      <c r="E25" s="4">
        <v>128.47</v>
      </c>
      <c r="F25" s="4">
        <v>225.75</v>
      </c>
      <c r="H25" s="48" t="s">
        <v>83</v>
      </c>
      <c r="I25" s="36">
        <v>7635.98</v>
      </c>
      <c r="J25" s="4">
        <v>3390.61</v>
      </c>
      <c r="K25" s="4">
        <v>4478.67</v>
      </c>
      <c r="L25" s="4">
        <v>3639.91</v>
      </c>
    </row>
    <row r="26" spans="2:13">
      <c r="B26" s="40"/>
      <c r="C26" s="36">
        <v>334.86</v>
      </c>
      <c r="D26" s="4">
        <v>163</v>
      </c>
      <c r="E26" s="4">
        <v>128.47</v>
      </c>
      <c r="F26" s="4">
        <v>206.43</v>
      </c>
      <c r="H26" s="49"/>
      <c r="I26" s="36">
        <v>7487.41</v>
      </c>
      <c r="J26" s="4">
        <v>3149.95</v>
      </c>
      <c r="K26" s="4">
        <v>4374.99</v>
      </c>
      <c r="L26" s="4">
        <v>3949.91</v>
      </c>
    </row>
    <row r="27" spans="2:13">
      <c r="B27" s="40"/>
      <c r="C27" s="36">
        <v>371.35</v>
      </c>
      <c r="D27" s="4">
        <v>219.45</v>
      </c>
      <c r="E27" s="4">
        <v>108.3</v>
      </c>
      <c r="F27" s="4">
        <v>219.45</v>
      </c>
      <c r="H27" s="50"/>
      <c r="I27" s="36">
        <v>8536.5499999999993</v>
      </c>
      <c r="J27" s="4">
        <v>3545.3</v>
      </c>
      <c r="K27" s="4">
        <v>4429.6000000000004</v>
      </c>
      <c r="L27" s="4">
        <v>4257.8100000000004</v>
      </c>
    </row>
    <row r="28" spans="2:13">
      <c r="B28" s="67" t="s">
        <v>307</v>
      </c>
      <c r="C28" s="8">
        <f>AVERAGE(C25:C27)</f>
        <v>342.8966666666667</v>
      </c>
      <c r="D28" s="8">
        <f t="shared" ref="D28:F28" si="12">AVERAGE(D25:D27)</f>
        <v>176.31666666666669</v>
      </c>
      <c r="E28" s="8">
        <f t="shared" si="12"/>
        <v>121.74666666666667</v>
      </c>
      <c r="F28" s="8">
        <f t="shared" si="12"/>
        <v>217.21</v>
      </c>
      <c r="H28" s="67" t="s">
        <v>307</v>
      </c>
      <c r="I28" s="8">
        <f>AVERAGE(I25:I27)</f>
        <v>7886.6466666666665</v>
      </c>
      <c r="J28" s="8">
        <f t="shared" ref="J28:L28" si="13">AVERAGE(J25:J27)</f>
        <v>3361.9533333333334</v>
      </c>
      <c r="K28" s="8">
        <f t="shared" si="13"/>
        <v>4427.7533333333331</v>
      </c>
      <c r="L28" s="8">
        <f t="shared" si="13"/>
        <v>3949.2100000000005</v>
      </c>
    </row>
    <row r="29" spans="2:13">
      <c r="B29" s="67" t="s">
        <v>308</v>
      </c>
      <c r="C29" s="8">
        <f>STDEV(C25:C27)</f>
        <v>25.406893421536871</v>
      </c>
      <c r="D29" s="8">
        <f t="shared" ref="D29:F29" si="14">STDEV(D25:D27)</f>
        <v>38.254749160507117</v>
      </c>
      <c r="E29" s="8">
        <f t="shared" si="14"/>
        <v>11.645154929554753</v>
      </c>
      <c r="F29" s="8">
        <f t="shared" si="14"/>
        <v>9.8528574535512234</v>
      </c>
      <c r="H29" s="67" t="s">
        <v>308</v>
      </c>
      <c r="I29" s="8">
        <f>STDEV(I25:I27)</f>
        <v>567.71385242332519</v>
      </c>
      <c r="J29" s="8">
        <f t="shared" ref="J29:L29" si="15">STDEV(J25:J27)</f>
        <v>199.22677790230262</v>
      </c>
      <c r="K29" s="8">
        <f t="shared" si="15"/>
        <v>51.864662664798551</v>
      </c>
      <c r="L29" s="8">
        <f t="shared" si="15"/>
        <v>308.95059475586089</v>
      </c>
    </row>
    <row r="30" spans="2:13">
      <c r="B30" s="8" t="s">
        <v>408</v>
      </c>
      <c r="C30" s="8">
        <f>C29/SQRT(COUNT(C25:C27))</f>
        <v>14.668676756196446</v>
      </c>
      <c r="D30" s="8">
        <f t="shared" ref="D30:F30" si="16">D29/SQRT(COUNT(D25:D27))</f>
        <v>22.086389725600394</v>
      </c>
      <c r="E30" s="8">
        <f t="shared" si="16"/>
        <v>6.7233333333333345</v>
      </c>
      <c r="F30" s="8">
        <f t="shared" si="16"/>
        <v>5.6885499030948097</v>
      </c>
      <c r="H30" s="8" t="s">
        <v>408</v>
      </c>
      <c r="I30" s="8">
        <f>I29/SQRT(COUNT(I25:I27))</f>
        <v>327.76974551928629</v>
      </c>
      <c r="J30" s="8">
        <f t="shared" ref="J30:L30" si="17">J29/SQRT(COUNT(J25:J27))</f>
        <v>115.02363385167621</v>
      </c>
      <c r="K30" s="8">
        <f t="shared" si="17"/>
        <v>29.944076950950578</v>
      </c>
      <c r="L30" s="8">
        <f t="shared" si="17"/>
        <v>178.37270904859128</v>
      </c>
    </row>
    <row r="31" spans="2:13">
      <c r="B31" s="64"/>
      <c r="C31" s="64"/>
      <c r="D31" s="64"/>
      <c r="E31" s="64"/>
      <c r="F31" s="64"/>
      <c r="G31" s="64"/>
      <c r="H31" s="64"/>
      <c r="I31" s="64"/>
      <c r="J31" s="64"/>
      <c r="K31" s="64"/>
      <c r="L31" s="64"/>
      <c r="M31" s="64"/>
    </row>
    <row r="32" spans="2:13">
      <c r="B32" s="34"/>
      <c r="C32" s="4" t="s">
        <v>85</v>
      </c>
      <c r="D32" s="4" t="s">
        <v>86</v>
      </c>
      <c r="E32" s="4" t="s">
        <v>87</v>
      </c>
      <c r="F32" s="4" t="s">
        <v>88</v>
      </c>
    </row>
    <row r="33" spans="2:11">
      <c r="B33" s="48" t="s">
        <v>84</v>
      </c>
      <c r="C33" s="4">
        <v>414.96</v>
      </c>
      <c r="D33" s="4">
        <v>192.3</v>
      </c>
      <c r="E33" s="4">
        <v>263.04000000000002</v>
      </c>
      <c r="F33" s="4">
        <v>266.10000000000002</v>
      </c>
    </row>
    <row r="34" spans="2:11">
      <c r="B34" s="49"/>
      <c r="C34" s="4">
        <v>396.64</v>
      </c>
      <c r="D34" s="4">
        <v>186.08</v>
      </c>
      <c r="E34" s="4">
        <v>250.82</v>
      </c>
      <c r="F34" s="4">
        <v>236.52</v>
      </c>
    </row>
    <row r="35" spans="2:11">
      <c r="B35" s="50"/>
      <c r="C35" s="4">
        <v>489.28</v>
      </c>
      <c r="D35" s="4">
        <v>209.85</v>
      </c>
      <c r="E35" s="4">
        <v>247.76</v>
      </c>
      <c r="F35" s="4">
        <v>269.14999999999998</v>
      </c>
    </row>
    <row r="36" spans="2:11">
      <c r="B36" s="67" t="s">
        <v>307</v>
      </c>
      <c r="C36" s="8">
        <f>AVERAGE(C33:C35)</f>
        <v>433.62666666666661</v>
      </c>
      <c r="D36" s="8">
        <f t="shared" ref="D36:E36" si="18">AVERAGE(D33:D35)</f>
        <v>196.07666666666668</v>
      </c>
      <c r="E36" s="8">
        <f t="shared" si="18"/>
        <v>253.87333333333333</v>
      </c>
      <c r="F36" s="8">
        <f>AVERAGE(F33:F35)</f>
        <v>257.25666666666666</v>
      </c>
    </row>
    <row r="37" spans="2:11">
      <c r="B37" s="67" t="s">
        <v>308</v>
      </c>
      <c r="C37" s="8">
        <f>STDEV(C33:C35)</f>
        <v>49.05991982599781</v>
      </c>
      <c r="D37" s="8">
        <f t="shared" ref="D37:F37" si="19">STDEV(D33:D35)</f>
        <v>12.326825760646294</v>
      </c>
      <c r="E37" s="8">
        <f t="shared" si="19"/>
        <v>8.0846603721698536</v>
      </c>
      <c r="F37" s="8">
        <f t="shared" si="19"/>
        <v>18.023113863406984</v>
      </c>
    </row>
    <row r="38" spans="2:11">
      <c r="B38" s="8" t="s">
        <v>408</v>
      </c>
      <c r="C38" s="8">
        <f>C37/SQRT(COUNT(C33:C35))</f>
        <v>28.324757917961296</v>
      </c>
      <c r="D38" s="8">
        <f t="shared" ref="D38:E38" si="20">D37/SQRT(COUNT(D33:D35))</f>
        <v>7.1168961711627512</v>
      </c>
      <c r="E38" s="8">
        <f t="shared" si="20"/>
        <v>4.6676808421789655</v>
      </c>
      <c r="F38" s="8">
        <f>F37/SQRT(COUNT(F33:F35))</f>
        <v>10.405649640673298</v>
      </c>
    </row>
    <row r="43" spans="2:11" ht="15.75">
      <c r="B43" s="1" t="s">
        <v>224</v>
      </c>
    </row>
    <row r="45" spans="2:11">
      <c r="C45" s="44" t="s">
        <v>230</v>
      </c>
      <c r="D45" s="45"/>
      <c r="E45" s="45"/>
      <c r="F45" s="46"/>
      <c r="H45" s="44" t="s">
        <v>231</v>
      </c>
      <c r="I45" s="45"/>
      <c r="J45" s="45"/>
      <c r="K45" s="46"/>
    </row>
    <row r="46" spans="2:11">
      <c r="C46" s="4" t="s">
        <v>225</v>
      </c>
      <c r="D46" s="4" t="s">
        <v>226</v>
      </c>
      <c r="E46" s="4" t="s">
        <v>227</v>
      </c>
      <c r="F46" s="4" t="s">
        <v>228</v>
      </c>
      <c r="H46" s="4" t="s">
        <v>225</v>
      </c>
      <c r="I46" s="4" t="s">
        <v>226</v>
      </c>
      <c r="J46" s="4" t="s">
        <v>227</v>
      </c>
      <c r="K46" s="4" t="s">
        <v>228</v>
      </c>
    </row>
    <row r="47" spans="2:11">
      <c r="C47" s="7">
        <v>9.1419999999999995</v>
      </c>
      <c r="D47" s="7">
        <v>8.0765999999999991</v>
      </c>
      <c r="E47" s="7">
        <v>15.8202</v>
      </c>
      <c r="F47" s="7">
        <v>13.0185</v>
      </c>
      <c r="H47" s="7">
        <v>0.46339999999999998</v>
      </c>
      <c r="I47" s="7">
        <v>1.1352599999999999</v>
      </c>
      <c r="J47" s="7">
        <v>0.36652000000000001</v>
      </c>
      <c r="K47" s="7">
        <v>0.78539999999999999</v>
      </c>
    </row>
    <row r="48" spans="2:11">
      <c r="C48" s="7">
        <v>12.714399999999999</v>
      </c>
      <c r="D48" s="7">
        <v>8.4480000000000004</v>
      </c>
      <c r="E48" s="7">
        <v>25.105599999999999</v>
      </c>
      <c r="F48" s="7">
        <v>19.069800000000001</v>
      </c>
      <c r="H48" s="7">
        <v>1.32664</v>
      </c>
      <c r="I48" s="7">
        <v>1.18536</v>
      </c>
      <c r="J48" s="7">
        <v>0.46292</v>
      </c>
      <c r="K48" s="7">
        <v>0.48618</v>
      </c>
    </row>
    <row r="49" spans="2:11">
      <c r="C49" s="7">
        <v>12.898400000000001</v>
      </c>
      <c r="D49" s="7">
        <v>7.9729999999999999</v>
      </c>
      <c r="E49" s="7">
        <v>22.7835</v>
      </c>
      <c r="F49" s="7">
        <v>19.228400000000001</v>
      </c>
      <c r="H49" s="7">
        <v>1.36896</v>
      </c>
      <c r="I49" s="7">
        <v>0.76517000000000002</v>
      </c>
      <c r="J49" s="7">
        <v>0.30875999999999998</v>
      </c>
      <c r="K49" s="7">
        <v>0.19292000000000001</v>
      </c>
    </row>
    <row r="50" spans="2:11">
      <c r="C50" s="7">
        <v>8.8971</v>
      </c>
      <c r="D50" s="7">
        <v>13.3278</v>
      </c>
      <c r="E50" s="7">
        <v>12.906599999999999</v>
      </c>
      <c r="F50" s="7">
        <v>17.809200000000001</v>
      </c>
      <c r="H50" s="7">
        <v>1.4663999999999999</v>
      </c>
      <c r="I50" s="7">
        <v>1.4317200000000001</v>
      </c>
      <c r="J50" s="7">
        <v>0.23960999999999999</v>
      </c>
      <c r="K50" s="7">
        <v>0.40595999999999999</v>
      </c>
    </row>
    <row r="51" spans="2:11">
      <c r="B51" s="8" t="s">
        <v>307</v>
      </c>
      <c r="C51" s="8">
        <f>AVERAGE(C47:C50)</f>
        <v>10.912975000000001</v>
      </c>
      <c r="D51" s="8">
        <f t="shared" ref="D51:F51" si="21">AVERAGE(D47:D50)</f>
        <v>9.4563500000000005</v>
      </c>
      <c r="E51" s="8">
        <f t="shared" si="21"/>
        <v>19.153974999999999</v>
      </c>
      <c r="F51" s="8">
        <f t="shared" si="21"/>
        <v>17.281475</v>
      </c>
      <c r="G51" s="8" t="s">
        <v>307</v>
      </c>
      <c r="H51" s="8">
        <f>AVERAGE(H47:H50)</f>
        <v>1.15635</v>
      </c>
      <c r="I51" s="8">
        <f t="shared" ref="I51" si="22">AVERAGE(I47:I50)</f>
        <v>1.1293774999999999</v>
      </c>
      <c r="J51" s="8">
        <f t="shared" ref="J51" si="23">AVERAGE(J47:J50)</f>
        <v>0.34445249999999994</v>
      </c>
      <c r="K51" s="8">
        <f t="shared" ref="K51" si="24">AVERAGE(K47:K50)</f>
        <v>0.467615</v>
      </c>
    </row>
    <row r="52" spans="2:11">
      <c r="B52" s="8" t="s">
        <v>308</v>
      </c>
      <c r="C52" s="8">
        <f>STDEV(C47:C50)</f>
        <v>2.1899123976010109</v>
      </c>
      <c r="D52" s="8">
        <f t="shared" ref="D52:F52" si="25">STDEV(D47:D50)</f>
        <v>2.589010886419751</v>
      </c>
      <c r="E52" s="8">
        <f t="shared" si="25"/>
        <v>5.7369864913994721</v>
      </c>
      <c r="F52" s="8">
        <f t="shared" si="25"/>
        <v>2.9120481215975786</v>
      </c>
      <c r="G52" s="8" t="s">
        <v>308</v>
      </c>
      <c r="H52" s="8">
        <f>STDEV(H47:H50)</f>
        <v>0.46565810104267108</v>
      </c>
      <c r="I52" s="8">
        <f t="shared" ref="I52:K52" si="26">STDEV(I47:I50)</f>
        <v>0.27521308985039311</v>
      </c>
      <c r="J52" s="8">
        <f t="shared" si="26"/>
        <v>9.4494139985856943E-2</v>
      </c>
      <c r="K52" s="8">
        <f t="shared" si="26"/>
        <v>0.2453505298547366</v>
      </c>
    </row>
    <row r="53" spans="2:11">
      <c r="B53" s="8" t="s">
        <v>408</v>
      </c>
      <c r="C53" s="8">
        <f>C52/SQRT(COUNT(C47:C50))</f>
        <v>1.0949561988005054</v>
      </c>
      <c r="D53" s="8">
        <f t="shared" ref="D53:F53" si="27">D52/SQRT(COUNT(D47:D50))</f>
        <v>1.2945054432098755</v>
      </c>
      <c r="E53" s="8">
        <f t="shared" si="27"/>
        <v>2.8684932456997361</v>
      </c>
      <c r="F53" s="8">
        <f t="shared" si="27"/>
        <v>1.4560240607987893</v>
      </c>
      <c r="G53" s="8" t="s">
        <v>408</v>
      </c>
      <c r="H53" s="8">
        <f>H52/SQRT(COUNT(H47:H50))</f>
        <v>0.23282905052133554</v>
      </c>
      <c r="I53" s="8">
        <f t="shared" ref="I53:K53" si="28">I52/SQRT(COUNT(I47:I50))</f>
        <v>0.13760654492519656</v>
      </c>
      <c r="J53" s="8">
        <f t="shared" si="28"/>
        <v>4.7247069992928471E-2</v>
      </c>
      <c r="K53" s="8">
        <f t="shared" si="28"/>
        <v>0.1226752649273683</v>
      </c>
    </row>
    <row r="54" spans="2:11">
      <c r="C54" t="s">
        <v>229</v>
      </c>
      <c r="H54" t="s">
        <v>229</v>
      </c>
    </row>
    <row r="55" spans="2:11">
      <c r="C55" s="44" t="s">
        <v>232</v>
      </c>
      <c r="D55" s="45"/>
      <c r="E55" s="45"/>
      <c r="F55" s="46"/>
      <c r="H55" s="44" t="s">
        <v>233</v>
      </c>
      <c r="I55" s="45"/>
      <c r="J55" s="45"/>
      <c r="K55" s="46"/>
    </row>
    <row r="56" spans="2:11">
      <c r="C56" s="4" t="s">
        <v>225</v>
      </c>
      <c r="D56" s="4" t="s">
        <v>226</v>
      </c>
      <c r="E56" s="4" t="s">
        <v>227</v>
      </c>
      <c r="F56" s="4" t="s">
        <v>228</v>
      </c>
      <c r="H56" s="4" t="s">
        <v>225</v>
      </c>
      <c r="I56" s="4" t="s">
        <v>226</v>
      </c>
      <c r="J56" s="4" t="s">
        <v>227</v>
      </c>
      <c r="K56" s="4" t="s">
        <v>228</v>
      </c>
    </row>
    <row r="57" spans="2:11">
      <c r="C57" s="7">
        <v>1.2208000000000001</v>
      </c>
      <c r="D57" s="7">
        <v>2.2553999999999998</v>
      </c>
      <c r="E57" s="7">
        <v>1.9822</v>
      </c>
      <c r="F57" s="7">
        <v>1.3232999999999999</v>
      </c>
      <c r="H57" s="7">
        <v>1.6379999999999999</v>
      </c>
      <c r="I57" s="7">
        <v>1.9278</v>
      </c>
      <c r="J57" s="7">
        <v>1.53714</v>
      </c>
      <c r="K57" s="7">
        <v>1.782</v>
      </c>
    </row>
    <row r="58" spans="2:11">
      <c r="C58" s="7">
        <v>3.4407999999999999</v>
      </c>
      <c r="D58" s="7">
        <v>2.7984</v>
      </c>
      <c r="E58" s="7">
        <v>2.0561600000000002</v>
      </c>
      <c r="F58" s="7">
        <v>1.67832</v>
      </c>
      <c r="H58" s="7">
        <v>2.2816000000000001</v>
      </c>
      <c r="I58" s="7">
        <v>1.7556</v>
      </c>
      <c r="J58" s="7">
        <v>1.7778400000000001</v>
      </c>
      <c r="K58" s="7">
        <v>1.5007200000000001</v>
      </c>
    </row>
    <row r="59" spans="2:11">
      <c r="C59" s="7">
        <v>3.4039999999999999</v>
      </c>
      <c r="D59" s="7">
        <v>2.0825</v>
      </c>
      <c r="E59" s="7">
        <v>1.43424</v>
      </c>
      <c r="F59" s="7">
        <v>1.2380800000000001</v>
      </c>
      <c r="H59" s="7">
        <v>2.4104000000000001</v>
      </c>
      <c r="I59" s="7">
        <v>1.7968999999999999</v>
      </c>
      <c r="J59" s="7">
        <v>1.35456</v>
      </c>
      <c r="K59" s="7">
        <v>1.08968</v>
      </c>
    </row>
    <row r="60" spans="2:11">
      <c r="C60" s="7">
        <v>2.7071999999999998</v>
      </c>
      <c r="D60" s="7">
        <v>2.9293999999999998</v>
      </c>
      <c r="E60" s="7">
        <v>1.0569299999999999</v>
      </c>
      <c r="F60" s="7">
        <v>1.6095600000000001</v>
      </c>
      <c r="H60" s="7">
        <v>2.1996000000000002</v>
      </c>
      <c r="I60" s="7">
        <v>2.0952000000000002</v>
      </c>
      <c r="J60" s="7">
        <v>0.85994999999999999</v>
      </c>
      <c r="K60" s="7">
        <v>1.4667600000000001</v>
      </c>
    </row>
    <row r="61" spans="2:11">
      <c r="B61" s="8" t="s">
        <v>307</v>
      </c>
      <c r="C61" s="8">
        <f>AVERAGE(C57:C60)</f>
        <v>2.6932</v>
      </c>
      <c r="D61" s="8">
        <f t="shared" ref="D61" si="29">AVERAGE(D57:D60)</f>
        <v>2.5164249999999999</v>
      </c>
      <c r="E61" s="8">
        <f t="shared" ref="E61" si="30">AVERAGE(E57:E60)</f>
        <v>1.6323824999999998</v>
      </c>
      <c r="F61" s="8">
        <f t="shared" ref="F61" si="31">AVERAGE(F57:F60)</f>
        <v>1.462315</v>
      </c>
      <c r="G61" s="8" t="s">
        <v>307</v>
      </c>
      <c r="H61" s="8">
        <f>AVERAGE(H57:H60)</f>
        <v>2.1324000000000001</v>
      </c>
      <c r="I61" s="8">
        <f t="shared" ref="I61" si="32">AVERAGE(I57:I60)</f>
        <v>1.893875</v>
      </c>
      <c r="J61" s="8">
        <f t="shared" ref="J61" si="33">AVERAGE(J57:J60)</f>
        <v>1.3823725000000002</v>
      </c>
      <c r="K61" s="8">
        <f t="shared" ref="K61" si="34">AVERAGE(K57:K60)</f>
        <v>1.4597900000000001</v>
      </c>
    </row>
    <row r="62" spans="2:11">
      <c r="B62" s="8" t="s">
        <v>308</v>
      </c>
      <c r="C62" s="8">
        <f>STDEV(C57:C60)</f>
        <v>1.0379948875917766</v>
      </c>
      <c r="D62" s="8">
        <f t="shared" ref="D62:F62" si="35">STDEV(D57:D60)</f>
        <v>0.41088652427809785</v>
      </c>
      <c r="E62" s="8">
        <f t="shared" si="35"/>
        <v>0.47341513948295733</v>
      </c>
      <c r="F62" s="8">
        <f t="shared" si="35"/>
        <v>0.21443394903792679</v>
      </c>
      <c r="G62" s="8" t="s">
        <v>308</v>
      </c>
      <c r="H62" s="8">
        <f>STDEV(H57:H60)</f>
        <v>0.34082832433157001</v>
      </c>
      <c r="I62" s="8">
        <f t="shared" ref="I62:K62" si="36">STDEV(I57:I60)</f>
        <v>0.15297798044163094</v>
      </c>
      <c r="J62" s="8">
        <f t="shared" si="36"/>
        <v>0.38903569942230154</v>
      </c>
      <c r="K62" s="8">
        <f t="shared" si="36"/>
        <v>0.2843264215650726</v>
      </c>
    </row>
    <row r="63" spans="2:11">
      <c r="B63" s="8" t="s">
        <v>408</v>
      </c>
      <c r="C63" s="8">
        <f>C62/SQRT(COUNT(C57:C60))</f>
        <v>0.5189974437958883</v>
      </c>
      <c r="D63" s="8">
        <f t="shared" ref="D63:F63" si="37">D62/SQRT(COUNT(D57:D60))</f>
        <v>0.20544326213904893</v>
      </c>
      <c r="E63" s="8">
        <f t="shared" si="37"/>
        <v>0.23670756974147866</v>
      </c>
      <c r="F63" s="8">
        <f t="shared" si="37"/>
        <v>0.10721697451896339</v>
      </c>
      <c r="G63" s="8" t="s">
        <v>408</v>
      </c>
      <c r="H63" s="8">
        <f>H62/SQRT(COUNT(H57:H60))</f>
        <v>0.170414162165785</v>
      </c>
      <c r="I63" s="8">
        <f t="shared" ref="I63:K63" si="38">I62/SQRT(COUNT(I57:I60))</f>
        <v>7.648899022081547E-2</v>
      </c>
      <c r="J63" s="8">
        <f t="shared" si="38"/>
        <v>0.19451784971115077</v>
      </c>
      <c r="K63" s="8">
        <f t="shared" si="38"/>
        <v>0.1421632107825363</v>
      </c>
    </row>
    <row r="64" spans="2:11">
      <c r="C64" t="s">
        <v>229</v>
      </c>
      <c r="H64" t="s">
        <v>229</v>
      </c>
    </row>
    <row r="68" spans="2:21" ht="15.75">
      <c r="B68" s="1" t="s">
        <v>13</v>
      </c>
    </row>
    <row r="70" spans="2:21">
      <c r="C70" t="s">
        <v>189</v>
      </c>
    </row>
    <row r="71" spans="2:21">
      <c r="C71" s="15"/>
      <c r="D71" s="51" t="s">
        <v>78</v>
      </c>
      <c r="E71" s="51"/>
      <c r="F71" s="51"/>
      <c r="G71" s="8" t="s">
        <v>307</v>
      </c>
      <c r="H71" s="8" t="s">
        <v>308</v>
      </c>
      <c r="I71" s="8" t="s">
        <v>408</v>
      </c>
      <c r="J71" s="51" t="s">
        <v>79</v>
      </c>
      <c r="K71" s="51"/>
      <c r="L71" s="51"/>
      <c r="M71" s="8" t="s">
        <v>307</v>
      </c>
      <c r="N71" s="8" t="s">
        <v>308</v>
      </c>
      <c r="O71" s="8" t="s">
        <v>408</v>
      </c>
      <c r="P71" s="51" t="s">
        <v>178</v>
      </c>
      <c r="Q71" s="51"/>
      <c r="R71" s="51"/>
      <c r="S71" s="8" t="s">
        <v>307</v>
      </c>
      <c r="T71" s="8" t="s">
        <v>308</v>
      </c>
      <c r="U71" s="8" t="s">
        <v>408</v>
      </c>
    </row>
    <row r="72" spans="2:21">
      <c r="C72" s="16" t="s">
        <v>179</v>
      </c>
      <c r="D72" s="17">
        <v>0.27358500000000002</v>
      </c>
      <c r="E72" s="17">
        <v>0.27024199999999998</v>
      </c>
      <c r="F72" s="17">
        <v>0.26995799999999998</v>
      </c>
      <c r="G72" s="29">
        <f>AVERAGE(D72:F72)</f>
        <v>0.27126166666666668</v>
      </c>
      <c r="H72" s="8">
        <f>STDEV(D72:F72)</f>
        <v>2.0170702351017516E-3</v>
      </c>
      <c r="I72" s="8">
        <f>H72/SQRT(COUNT(D72:F72))</f>
        <v>1.1645560432103782E-3</v>
      </c>
      <c r="J72" s="17">
        <v>0.29236200000000001</v>
      </c>
      <c r="K72" s="17">
        <v>0.28680899999999998</v>
      </c>
      <c r="L72" s="17">
        <v>0.29438399999999998</v>
      </c>
      <c r="M72" s="29">
        <f>AVERAGE(J72:L72)</f>
        <v>0.29118499999999997</v>
      </c>
      <c r="N72" s="8">
        <f>STDEV(J72:L72)</f>
        <v>3.9222637596163816E-3</v>
      </c>
      <c r="O72" s="8">
        <f>N72/SQRT(COUNT(J72:L72))</f>
        <v>2.2645200374472314E-3</v>
      </c>
      <c r="P72" s="17">
        <v>0.30670399999999998</v>
      </c>
      <c r="Q72" s="17">
        <v>0.29006799999999999</v>
      </c>
      <c r="R72" s="17">
        <v>0.28192400000000001</v>
      </c>
      <c r="S72" s="29">
        <f>AVERAGE(P72:R72)</f>
        <v>0.29289866666666664</v>
      </c>
      <c r="T72" s="8">
        <f>STDEV(P72:R72)</f>
        <v>1.2630186274688626E-2</v>
      </c>
      <c r="U72" s="8">
        <f>T72/SQRT(COUNT(P72:R72))</f>
        <v>7.292041445606595E-3</v>
      </c>
    </row>
    <row r="73" spans="2:21">
      <c r="C73" s="16" t="s">
        <v>180</v>
      </c>
      <c r="D73" s="17">
        <v>0.33018900000000001</v>
      </c>
      <c r="E73" s="17">
        <v>0.21871699999999999</v>
      </c>
      <c r="F73" s="17">
        <v>0.230042</v>
      </c>
      <c r="G73" s="29">
        <f t="shared" ref="G73:G81" si="39">AVERAGE(D73:F73)</f>
        <v>0.25964933333333334</v>
      </c>
      <c r="H73" s="8">
        <f t="shared" ref="H73:H81" si="40">STDEV(D73:F73)</f>
        <v>6.1351017402593459E-2</v>
      </c>
      <c r="I73" s="8">
        <f t="shared" ref="I73:I81" si="41">H73/SQRT(COUNT(D73:F73))</f>
        <v>3.5421026412444753E-2</v>
      </c>
      <c r="J73" s="17">
        <v>0.32747999999999999</v>
      </c>
      <c r="K73" s="17">
        <v>0.30127700000000002</v>
      </c>
      <c r="L73" s="17">
        <v>0.30344199999999999</v>
      </c>
      <c r="M73" s="29">
        <f>AVERAGE(J73:L73)</f>
        <v>0.31073299999999998</v>
      </c>
      <c r="N73" s="8">
        <f>STDEV(J73:L73)</f>
        <v>1.4543669172530011E-2</v>
      </c>
      <c r="O73" s="8">
        <f t="shared" ref="O73:O81" si="42">N73/SQRT(COUNT(J73:L73))</f>
        <v>8.3967913117650641E-3</v>
      </c>
      <c r="P73" s="17">
        <v>0.27988800000000003</v>
      </c>
      <c r="Q73" s="17">
        <v>0.28442400000000001</v>
      </c>
      <c r="R73" s="17">
        <v>0.27197300000000002</v>
      </c>
      <c r="S73" s="29">
        <f t="shared" ref="S73:S81" si="43">AVERAGE(P73:R73)</f>
        <v>0.27876166666666669</v>
      </c>
      <c r="T73" s="8">
        <f t="shared" ref="T73:T81" si="44">STDEV(P73:R73)</f>
        <v>6.3014538269619402E-3</v>
      </c>
      <c r="U73" s="8">
        <f t="shared" ref="U73:U81" si="45">T73/SQRT(COUNT(P73:R73))</f>
        <v>3.638146063282474E-3</v>
      </c>
    </row>
    <row r="74" spans="2:21">
      <c r="C74" s="16" t="s">
        <v>181</v>
      </c>
      <c r="D74" s="17">
        <v>0.13417200000000001</v>
      </c>
      <c r="E74" s="17">
        <v>0.12723400000000001</v>
      </c>
      <c r="F74" s="17">
        <v>0.13550400000000001</v>
      </c>
      <c r="G74" s="29">
        <f t="shared" si="39"/>
        <v>0.13230333333333336</v>
      </c>
      <c r="H74" s="8">
        <f t="shared" si="40"/>
        <v>4.4404010329398549E-3</v>
      </c>
      <c r="I74" s="8">
        <f t="shared" si="41"/>
        <v>2.5636667316777176E-3</v>
      </c>
      <c r="J74" s="17">
        <v>0.106234</v>
      </c>
      <c r="K74" s="17">
        <v>0.129362</v>
      </c>
      <c r="L74" s="17">
        <v>0.130435</v>
      </c>
      <c r="M74" s="29">
        <f>AVERAGE(J74:L74)</f>
        <v>0.12201033333333333</v>
      </c>
      <c r="N74" s="8">
        <f>STDEV(J74:L74)</f>
        <v>1.3673234889130421E-2</v>
      </c>
      <c r="O74" s="8">
        <f t="shared" si="42"/>
        <v>7.894245843932432E-3</v>
      </c>
      <c r="P74" s="17">
        <v>0.101676</v>
      </c>
      <c r="Q74" s="17">
        <v>0.100451</v>
      </c>
      <c r="R74" s="17">
        <v>0.102266</v>
      </c>
      <c r="S74" s="29">
        <f t="shared" si="43"/>
        <v>0.10146433333333334</v>
      </c>
      <c r="T74" s="8">
        <f t="shared" si="44"/>
        <v>9.2582845783294643E-4</v>
      </c>
      <c r="U74" s="8">
        <f t="shared" si="45"/>
        <v>5.3452730935326775E-4</v>
      </c>
    </row>
    <row r="75" spans="2:21">
      <c r="C75" s="16" t="s">
        <v>182</v>
      </c>
      <c r="D75" s="17">
        <v>6.8134E-2</v>
      </c>
      <c r="E75" s="17">
        <v>6.0988000000000001E-2</v>
      </c>
      <c r="F75" s="17">
        <v>6.5126000000000003E-2</v>
      </c>
      <c r="G75" s="29">
        <f t="shared" si="39"/>
        <v>6.4749333333333339E-2</v>
      </c>
      <c r="H75" s="8">
        <f t="shared" si="40"/>
        <v>3.5878597148346443E-3</v>
      </c>
      <c r="I75" s="8">
        <f t="shared" si="41"/>
        <v>2.0714517721743958E-3</v>
      </c>
      <c r="J75" s="17">
        <v>5.7068000000000001E-2</v>
      </c>
      <c r="K75" s="17">
        <v>6.6382999999999998E-2</v>
      </c>
      <c r="L75" s="17">
        <v>6.5216999999999997E-2</v>
      </c>
      <c r="M75" s="29">
        <f>AVERAGE(J75:L75)</f>
        <v>6.2889333333333339E-2</v>
      </c>
      <c r="N75" s="8">
        <f>STDEV(J75:L75)</f>
        <v>5.0750202298447357E-3</v>
      </c>
      <c r="O75" s="8">
        <f t="shared" si="42"/>
        <v>2.9300642958436547E-3</v>
      </c>
      <c r="P75" s="17">
        <v>9.4972000000000001E-2</v>
      </c>
      <c r="Q75" s="17">
        <v>0.107223</v>
      </c>
      <c r="R75" s="17">
        <v>9.9501999999999993E-2</v>
      </c>
      <c r="S75" s="29">
        <f t="shared" si="43"/>
        <v>0.10056566666666666</v>
      </c>
      <c r="T75" s="8">
        <f t="shared" si="44"/>
        <v>6.1943757016614132E-3</v>
      </c>
      <c r="U75" s="8">
        <f t="shared" si="45"/>
        <v>3.5763244788158941E-3</v>
      </c>
    </row>
    <row r="76" spans="2:21">
      <c r="C76" s="16" t="s">
        <v>183</v>
      </c>
      <c r="D76" s="17">
        <v>6.3940999999999998E-2</v>
      </c>
      <c r="E76" s="17">
        <v>7.0452000000000001E-2</v>
      </c>
      <c r="F76" s="17">
        <v>6.4075999999999994E-2</v>
      </c>
      <c r="G76" s="29">
        <f t="shared" si="39"/>
        <v>6.6156333333333331E-2</v>
      </c>
      <c r="H76" s="8">
        <f t="shared" si="40"/>
        <v>3.7207687825681073E-3</v>
      </c>
      <c r="I76" s="8">
        <f t="shared" si="41"/>
        <v>2.1481868582080531E-3</v>
      </c>
      <c r="J76" s="17">
        <v>6.3213000000000005E-2</v>
      </c>
      <c r="K76" s="17">
        <v>5.7872E-2</v>
      </c>
      <c r="L76" s="17">
        <v>4.9819000000000002E-2</v>
      </c>
      <c r="M76" s="29">
        <f>AVERAGE(J76:L76)</f>
        <v>5.6967999999999998E-2</v>
      </c>
      <c r="N76" s="8">
        <f>STDEV(J76:L76)</f>
        <v>6.7426049120499426E-3</v>
      </c>
      <c r="O76" s="8">
        <f t="shared" si="42"/>
        <v>3.8928447610113276E-3</v>
      </c>
      <c r="P76" s="17">
        <v>5.8101E-2</v>
      </c>
      <c r="Q76" s="17">
        <v>8.4650000000000003E-2</v>
      </c>
      <c r="R76" s="17">
        <v>5.9149E-2</v>
      </c>
      <c r="S76" s="29">
        <f t="shared" si="43"/>
        <v>6.7300000000000013E-2</v>
      </c>
      <c r="T76" s="8">
        <f t="shared" si="44"/>
        <v>1.5034674954916663E-2</v>
      </c>
      <c r="U76" s="8">
        <f t="shared" si="45"/>
        <v>8.6802736323996609E-3</v>
      </c>
    </row>
    <row r="77" spans="2:21">
      <c r="C77" s="16" t="s">
        <v>184</v>
      </c>
      <c r="D77" s="17">
        <v>5.2410999999999999E-2</v>
      </c>
      <c r="E77" s="17">
        <v>5.6781999999999999E-2</v>
      </c>
      <c r="F77" s="17">
        <v>5.1471000000000003E-2</v>
      </c>
      <c r="G77" s="29">
        <f t="shared" si="39"/>
        <v>5.3554666666666667E-2</v>
      </c>
      <c r="H77" s="8">
        <f t="shared" si="40"/>
        <v>2.834194829812045E-3</v>
      </c>
      <c r="I77" s="8">
        <f t="shared" si="41"/>
        <v>1.6363231479278298E-3</v>
      </c>
      <c r="J77" s="17">
        <v>5.0043999999999998E-2</v>
      </c>
      <c r="K77" s="17">
        <v>5.7021000000000002E-2</v>
      </c>
      <c r="L77" s="17">
        <v>5.4348E-2</v>
      </c>
      <c r="M77" s="29">
        <f>AVERAGE(J77:L77)</f>
        <v>5.3804333333333336E-2</v>
      </c>
      <c r="N77" s="8">
        <f>STDEV(J77:L77)</f>
        <v>3.5201295904175667E-3</v>
      </c>
      <c r="O77" s="8">
        <f t="shared" si="42"/>
        <v>2.0323477666099495E-3</v>
      </c>
      <c r="P77" s="17">
        <v>8.0447000000000005E-2</v>
      </c>
      <c r="Q77" s="17">
        <v>9.1422000000000003E-2</v>
      </c>
      <c r="R77" s="17">
        <v>8.4576999999999999E-2</v>
      </c>
      <c r="S77" s="29">
        <f t="shared" si="43"/>
        <v>8.5482000000000002E-2</v>
      </c>
      <c r="T77" s="8">
        <f t="shared" si="44"/>
        <v>5.5431872600517473E-3</v>
      </c>
      <c r="U77" s="8">
        <f t="shared" si="45"/>
        <v>3.2003606567593806E-3</v>
      </c>
    </row>
    <row r="78" spans="2:21">
      <c r="C78" s="16" t="s">
        <v>185</v>
      </c>
      <c r="D78" s="17">
        <v>5.0313999999999998E-2</v>
      </c>
      <c r="E78" s="17">
        <v>4.8370000000000003E-2</v>
      </c>
      <c r="F78" s="17">
        <v>4.9369999999999997E-2</v>
      </c>
      <c r="G78" s="29">
        <f t="shared" si="39"/>
        <v>4.935133333333333E-2</v>
      </c>
      <c r="H78" s="8">
        <f t="shared" si="40"/>
        <v>9.7213442143220493E-4</v>
      </c>
      <c r="I78" s="8">
        <f t="shared" si="41"/>
        <v>5.6126206990238464E-4</v>
      </c>
      <c r="J78" s="17">
        <v>3.4241000000000001E-2</v>
      </c>
      <c r="K78" s="17">
        <v>2.9787000000000001E-2</v>
      </c>
      <c r="L78" s="17">
        <v>3.3514000000000002E-2</v>
      </c>
      <c r="M78" s="29">
        <f>AVERAGE(J78:L78)</f>
        <v>3.2514000000000001E-2</v>
      </c>
      <c r="N78" s="8">
        <f>STDEV(J78:L78)</f>
        <v>2.3894620733545869E-3</v>
      </c>
      <c r="O78" s="8">
        <f t="shared" si="42"/>
        <v>1.3795565712696721E-3</v>
      </c>
      <c r="P78" s="17">
        <v>3.1285E-2</v>
      </c>
      <c r="Q78" s="17">
        <v>3.0474000000000001E-2</v>
      </c>
      <c r="R78" s="17">
        <v>3.0404E-2</v>
      </c>
      <c r="S78" s="29">
        <f t="shared" si="43"/>
        <v>3.0720999999999998E-2</v>
      </c>
      <c r="T78" s="8">
        <f t="shared" si="44"/>
        <v>4.8969071871947888E-4</v>
      </c>
      <c r="U78" s="8">
        <f t="shared" si="45"/>
        <v>2.8272306827235248E-4</v>
      </c>
    </row>
    <row r="79" spans="2:21">
      <c r="C79" s="16" t="s">
        <v>186</v>
      </c>
      <c r="D79" s="17">
        <v>4.1929000000000001E-2</v>
      </c>
      <c r="E79" s="17">
        <v>4.3036999999999999E-2</v>
      </c>
      <c r="F79" s="17">
        <v>4.4117999999999997E-2</v>
      </c>
      <c r="G79" s="29">
        <f t="shared" si="39"/>
        <v>4.3028000000000004E-2</v>
      </c>
      <c r="H79" s="8">
        <f t="shared" si="40"/>
        <v>1.0945277520465143E-3</v>
      </c>
      <c r="I79" s="8">
        <f t="shared" si="41"/>
        <v>6.3192589227957106E-4</v>
      </c>
      <c r="J79" s="17">
        <v>1.8436999999999999E-2</v>
      </c>
      <c r="K79" s="17">
        <v>2.0426E-2</v>
      </c>
      <c r="L79" s="17">
        <v>1.9928000000000001E-2</v>
      </c>
      <c r="M79" s="29">
        <f>AVERAGE(J79:L79)</f>
        <v>1.9597E-2</v>
      </c>
      <c r="N79" s="8">
        <f>STDEV(J79:L79)</f>
        <v>1.0349884057321618E-3</v>
      </c>
      <c r="O79" s="8">
        <f t="shared" si="42"/>
        <v>5.9755083465760526E-4</v>
      </c>
      <c r="P79" s="17">
        <v>3.0168E-2</v>
      </c>
      <c r="Q79" s="17">
        <v>8.4650000000000003E-3</v>
      </c>
      <c r="R79" s="17">
        <v>2.4875999999999999E-2</v>
      </c>
      <c r="S79" s="29">
        <f t="shared" si="43"/>
        <v>2.1169666666666666E-2</v>
      </c>
      <c r="T79" s="8">
        <f t="shared" si="44"/>
        <v>1.1316259644128593E-2</v>
      </c>
      <c r="U79" s="8">
        <f t="shared" si="45"/>
        <v>6.5334455517573418E-3</v>
      </c>
    </row>
    <row r="80" spans="2:21">
      <c r="C80" s="16" t="s">
        <v>187</v>
      </c>
      <c r="D80" s="17">
        <v>3.4590999999999997E-2</v>
      </c>
      <c r="E80" s="17">
        <v>3.4700000000000002E-2</v>
      </c>
      <c r="F80" s="17">
        <v>3.3612999999999997E-2</v>
      </c>
      <c r="G80" s="29">
        <f t="shared" si="39"/>
        <v>3.430133333333333E-2</v>
      </c>
      <c r="H80" s="8">
        <f t="shared" si="40"/>
        <v>5.9860031183865507E-4</v>
      </c>
      <c r="I80" s="8">
        <f t="shared" si="41"/>
        <v>3.4560205117704148E-4</v>
      </c>
      <c r="J80" s="17">
        <v>2.3705E-2</v>
      </c>
      <c r="K80" s="17">
        <v>2.2978999999999999E-2</v>
      </c>
      <c r="L80" s="17">
        <v>2.2644999999999998E-2</v>
      </c>
      <c r="M80" s="29">
        <f>AVERAGE(J80:L80)</f>
        <v>2.3109666666666667E-2</v>
      </c>
      <c r="N80" s="8">
        <f>STDEV(J80:L80)</f>
        <v>5.4194587675646577E-4</v>
      </c>
      <c r="O80" s="8">
        <f t="shared" si="42"/>
        <v>3.128925978315533E-4</v>
      </c>
      <c r="P80" s="17">
        <v>1.676E-3</v>
      </c>
      <c r="Q80" s="17">
        <v>1.129E-3</v>
      </c>
      <c r="R80" s="17">
        <v>1.106E-3</v>
      </c>
      <c r="S80" s="29">
        <f t="shared" si="43"/>
        <v>1.3036666666666667E-3</v>
      </c>
      <c r="T80" s="8">
        <f t="shared" si="44"/>
        <v>3.2265513064777589E-4</v>
      </c>
      <c r="U80" s="8">
        <f t="shared" si="45"/>
        <v>1.8628502653490728E-4</v>
      </c>
    </row>
    <row r="81" spans="2:21">
      <c r="C81" s="16" t="s">
        <v>188</v>
      </c>
      <c r="D81" s="17">
        <v>2.4108999999999998E-2</v>
      </c>
      <c r="E81" s="17">
        <v>2.2082000000000001E-2</v>
      </c>
      <c r="F81" s="17">
        <v>2.521E-2</v>
      </c>
      <c r="G81" s="29">
        <f t="shared" si="39"/>
        <v>2.380033333333333E-2</v>
      </c>
      <c r="H81" s="8">
        <f t="shared" si="40"/>
        <v>1.5866796568095687E-3</v>
      </c>
      <c r="I81" s="8">
        <f t="shared" si="41"/>
        <v>9.1606992697670757E-4</v>
      </c>
      <c r="J81" s="17">
        <v>2.7217000000000002E-2</v>
      </c>
      <c r="K81" s="17">
        <v>2.8084999999999999E-2</v>
      </c>
      <c r="L81" s="17">
        <v>2.6268E-2</v>
      </c>
      <c r="M81" s="29">
        <f>AVERAGE(J81:L81)</f>
        <v>2.7190000000000002E-2</v>
      </c>
      <c r="N81" s="8">
        <f>STDEV(J81:L81)</f>
        <v>9.0880085827424223E-4</v>
      </c>
      <c r="O81" s="8">
        <f t="shared" si="42"/>
        <v>5.2469642016439672E-4</v>
      </c>
      <c r="P81" s="17">
        <v>2.235E-3</v>
      </c>
      <c r="Q81" s="17">
        <v>1.6930000000000001E-3</v>
      </c>
      <c r="R81" s="17">
        <v>1.658E-3</v>
      </c>
      <c r="S81" s="29">
        <f t="shared" si="43"/>
        <v>1.8619999999999999E-3</v>
      </c>
      <c r="T81" s="8">
        <f t="shared" si="44"/>
        <v>3.2350115919421371E-4</v>
      </c>
      <c r="U81" s="8">
        <f t="shared" si="45"/>
        <v>1.8677348134393527E-4</v>
      </c>
    </row>
    <row r="84" spans="2:21" ht="15.75">
      <c r="B84" s="1" t="s">
        <v>10</v>
      </c>
    </row>
    <row r="86" spans="2:21" ht="15.75">
      <c r="B86" s="1"/>
      <c r="C86" s="40" t="s">
        <v>57</v>
      </c>
      <c r="D86" s="40"/>
    </row>
    <row r="87" spans="2:21">
      <c r="C87" s="9" t="s">
        <v>34</v>
      </c>
      <c r="D87" s="9" t="s">
        <v>56</v>
      </c>
    </row>
    <row r="88" spans="2:21">
      <c r="C88" s="10">
        <v>59</v>
      </c>
      <c r="D88" s="10">
        <v>103</v>
      </c>
    </row>
    <row r="89" spans="2:21">
      <c r="C89" s="10">
        <v>13</v>
      </c>
      <c r="D89" s="10">
        <v>122</v>
      </c>
    </row>
    <row r="90" spans="2:21">
      <c r="C90" s="10">
        <v>56</v>
      </c>
      <c r="D90" s="10">
        <v>141</v>
      </c>
    </row>
    <row r="91" spans="2:21">
      <c r="C91" s="10"/>
      <c r="D91" s="10">
        <v>88</v>
      </c>
    </row>
    <row r="92" spans="2:21">
      <c r="B92" s="8" t="s">
        <v>307</v>
      </c>
      <c r="C92" s="8">
        <f>AVERAGE(C88:C91)</f>
        <v>42.666666666666664</v>
      </c>
      <c r="D92" s="8">
        <f>AVERAGE(D88:D91)</f>
        <v>113.5</v>
      </c>
    </row>
    <row r="93" spans="2:21">
      <c r="B93" s="8" t="s">
        <v>308</v>
      </c>
      <c r="C93" s="8">
        <f>STDEV(C88:C91)</f>
        <v>25.735837529276825</v>
      </c>
      <c r="D93" s="8">
        <f>STDEV(D88:D91)</f>
        <v>23.014488190413157</v>
      </c>
    </row>
    <row r="94" spans="2:21">
      <c r="B94" s="8" t="s">
        <v>408</v>
      </c>
      <c r="C94" s="8">
        <f>C93/SQRT(COUNT(C88:C91))</f>
        <v>14.85859272534845</v>
      </c>
      <c r="D94" s="8">
        <f>D93/SQRT(COUNT(D88:D91))</f>
        <v>11.507244095206579</v>
      </c>
    </row>
    <row r="95" spans="2:21">
      <c r="C95" t="s">
        <v>282</v>
      </c>
    </row>
    <row r="97" spans="2:4" ht="15.75">
      <c r="B97" s="1" t="s">
        <v>11</v>
      </c>
    </row>
    <row r="99" spans="2:4">
      <c r="C99" s="40" t="s">
        <v>58</v>
      </c>
      <c r="D99" s="40"/>
    </row>
    <row r="100" spans="2:4">
      <c r="C100" s="9" t="s">
        <v>34</v>
      </c>
      <c r="D100" s="9" t="s">
        <v>56</v>
      </c>
    </row>
    <row r="101" spans="2:4">
      <c r="C101" s="10">
        <v>43</v>
      </c>
      <c r="D101" s="10">
        <v>86</v>
      </c>
    </row>
    <row r="102" spans="2:4">
      <c r="C102" s="10">
        <v>45</v>
      </c>
      <c r="D102" s="10">
        <v>72</v>
      </c>
    </row>
    <row r="103" spans="2:4">
      <c r="C103" s="10">
        <v>48</v>
      </c>
      <c r="D103" s="10">
        <v>73</v>
      </c>
    </row>
    <row r="104" spans="2:4">
      <c r="C104" s="10"/>
      <c r="D104" s="10">
        <v>97</v>
      </c>
    </row>
    <row r="105" spans="2:4">
      <c r="B105" s="8" t="s">
        <v>307</v>
      </c>
      <c r="C105" s="8">
        <f>AVERAGE(C101:C104)</f>
        <v>45.333333333333336</v>
      </c>
      <c r="D105" s="8">
        <f>AVERAGE(D101:D104)</f>
        <v>82</v>
      </c>
    </row>
    <row r="106" spans="2:4">
      <c r="B106" s="8" t="s">
        <v>308</v>
      </c>
      <c r="C106" s="8">
        <f>STDEV(C101:C104)</f>
        <v>2.5166114784235831</v>
      </c>
      <c r="D106" s="8">
        <f>STDEV(D101:D104)</f>
        <v>11.86029791643813</v>
      </c>
    </row>
    <row r="107" spans="2:4">
      <c r="B107" s="8" t="s">
        <v>408</v>
      </c>
      <c r="C107" s="8">
        <f>C106/SQRT(COUNT(C101:C104))</f>
        <v>1.4529663145135578</v>
      </c>
      <c r="D107" s="8">
        <f>D106/SQRT(COUNT(D101:D104))</f>
        <v>5.930148958219065</v>
      </c>
    </row>
    <row r="108" spans="2:4">
      <c r="C108" t="s">
        <v>281</v>
      </c>
    </row>
    <row r="110" spans="2:4" ht="15.75">
      <c r="B110" s="1" t="s">
        <v>12</v>
      </c>
    </row>
    <row r="112" spans="2:4">
      <c r="C112" s="40" t="s">
        <v>279</v>
      </c>
      <c r="D112" s="40"/>
    </row>
    <row r="113" spans="2:4">
      <c r="C113" s="4" t="s">
        <v>34</v>
      </c>
      <c r="D113" s="4" t="s">
        <v>56</v>
      </c>
    </row>
    <row r="114" spans="2:4">
      <c r="C114" s="7">
        <v>36</v>
      </c>
      <c r="D114" s="7">
        <v>65</v>
      </c>
    </row>
    <row r="115" spans="2:4">
      <c r="C115" s="7">
        <v>39</v>
      </c>
      <c r="D115" s="7">
        <v>48</v>
      </c>
    </row>
    <row r="116" spans="2:4">
      <c r="C116" s="7">
        <v>42</v>
      </c>
      <c r="D116" s="7">
        <v>69</v>
      </c>
    </row>
    <row r="117" spans="2:4">
      <c r="B117" s="8" t="s">
        <v>307</v>
      </c>
      <c r="C117" s="8">
        <f>AVERAGE(C114:C116)</f>
        <v>39</v>
      </c>
      <c r="D117" s="8">
        <f>AVERAGE(D114:D116)</f>
        <v>60.666666666666664</v>
      </c>
    </row>
    <row r="118" spans="2:4">
      <c r="B118" s="8" t="s">
        <v>308</v>
      </c>
      <c r="C118" s="8">
        <f>STDEV(C114:C116)</f>
        <v>3</v>
      </c>
      <c r="D118" s="8">
        <f>STDEV(D114:D116)</f>
        <v>11.150485789118473</v>
      </c>
    </row>
    <row r="119" spans="2:4">
      <c r="B119" s="8" t="s">
        <v>408</v>
      </c>
      <c r="C119" s="8">
        <f>C118/SQRT(COUNT(C113:C116))</f>
        <v>1.7320508075688774</v>
      </c>
      <c r="D119" s="8">
        <f>D118/SQRT(COUNT(D113:D116))</f>
        <v>6.4377359719426472</v>
      </c>
    </row>
    <row r="120" spans="2:4">
      <c r="C120" t="s">
        <v>280</v>
      </c>
    </row>
  </sheetData>
  <mergeCells count="17">
    <mergeCell ref="B33:B35"/>
    <mergeCell ref="B25:B27"/>
    <mergeCell ref="B5:B7"/>
    <mergeCell ref="G5:G7"/>
    <mergeCell ref="B13:B15"/>
    <mergeCell ref="G13:G15"/>
    <mergeCell ref="P71:R71"/>
    <mergeCell ref="C45:F45"/>
    <mergeCell ref="C55:F55"/>
    <mergeCell ref="H45:K45"/>
    <mergeCell ref="H55:K55"/>
    <mergeCell ref="C86:D86"/>
    <mergeCell ref="J71:L71"/>
    <mergeCell ref="H25:H27"/>
    <mergeCell ref="C112:D112"/>
    <mergeCell ref="C99:D99"/>
    <mergeCell ref="D71:F7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U74"/>
  <sheetViews>
    <sheetView workbookViewId="0">
      <selection activeCell="C16" sqref="C16"/>
    </sheetView>
  </sheetViews>
  <sheetFormatPr defaultColWidth="12.7109375" defaultRowHeight="15"/>
  <cols>
    <col min="3" max="3" width="28.7109375" bestFit="1" customWidth="1"/>
  </cols>
  <sheetData>
    <row r="3" spans="2:21" ht="15.75">
      <c r="B3" s="1" t="s">
        <v>14</v>
      </c>
    </row>
    <row r="5" spans="2:21">
      <c r="C5" s="8"/>
      <c r="D5" s="44" t="s">
        <v>78</v>
      </c>
      <c r="E5" s="45"/>
      <c r="F5" s="46"/>
      <c r="G5" s="8" t="s">
        <v>307</v>
      </c>
      <c r="H5" s="8" t="s">
        <v>308</v>
      </c>
      <c r="I5" s="8" t="s">
        <v>408</v>
      </c>
      <c r="J5" s="44" t="s">
        <v>79</v>
      </c>
      <c r="K5" s="45"/>
      <c r="L5" s="46"/>
      <c r="M5" s="8" t="s">
        <v>307</v>
      </c>
      <c r="N5" s="8" t="s">
        <v>308</v>
      </c>
      <c r="O5" s="8" t="s">
        <v>408</v>
      </c>
      <c r="P5" s="44" t="s">
        <v>178</v>
      </c>
      <c r="Q5" s="45"/>
      <c r="R5" s="46"/>
      <c r="S5" s="8" t="s">
        <v>307</v>
      </c>
      <c r="T5" s="8" t="s">
        <v>308</v>
      </c>
      <c r="U5" s="8" t="s">
        <v>408</v>
      </c>
    </row>
    <row r="6" spans="2:21">
      <c r="C6" s="8" t="s">
        <v>193</v>
      </c>
      <c r="D6" s="8">
        <v>46.93</v>
      </c>
      <c r="E6" s="8">
        <v>42.97</v>
      </c>
      <c r="F6" s="8">
        <v>45.5</v>
      </c>
      <c r="G6" s="29">
        <f>AVERAGE(D6:F6)</f>
        <v>45.133333333333333</v>
      </c>
      <c r="H6" s="8">
        <f>STDEV(D6:F6)</f>
        <v>2.0053013073683803</v>
      </c>
      <c r="I6" s="8">
        <f>H6/SQRT(COUNT(D6:F6))</f>
        <v>1.1577612496154428</v>
      </c>
      <c r="J6" s="8">
        <v>39.51</v>
      </c>
      <c r="K6" s="8">
        <v>38.42</v>
      </c>
      <c r="L6" s="8">
        <v>37.270000000000003</v>
      </c>
      <c r="M6" s="29">
        <f>AVERAGE(J6:L6)</f>
        <v>38.400000000000006</v>
      </c>
      <c r="N6" s="8">
        <f>STDEV(J6:L6)</f>
        <v>1.1201339205648555</v>
      </c>
      <c r="O6" s="8">
        <f>N6/SQRT(COUNT(J6:L6))</f>
        <v>0.64670962056655024</v>
      </c>
      <c r="P6" s="8">
        <v>19.7</v>
      </c>
      <c r="Q6" s="8">
        <v>18.02</v>
      </c>
      <c r="R6" s="8">
        <v>17.579999999999998</v>
      </c>
      <c r="S6" s="29">
        <f>AVERAGE(P6:R6)</f>
        <v>18.433333333333334</v>
      </c>
      <c r="T6" s="8">
        <f>STDEV(P6:R6)</f>
        <v>1.1188088904425697</v>
      </c>
      <c r="U6" s="8">
        <f>T6/SQRT(COUNT(P6:R6))</f>
        <v>0.64594461406876413</v>
      </c>
    </row>
    <row r="7" spans="2:21" ht="15.75">
      <c r="B7" s="1"/>
      <c r="C7" s="8" t="s">
        <v>194</v>
      </c>
      <c r="D7" s="8">
        <v>22.18</v>
      </c>
      <c r="E7" s="8">
        <v>21.68</v>
      </c>
      <c r="F7" s="8">
        <v>24.43</v>
      </c>
      <c r="G7" s="29">
        <f t="shared" ref="G7:G13" si="0">AVERAGE(D7:F7)</f>
        <v>22.763333333333332</v>
      </c>
      <c r="H7" s="8">
        <f t="shared" ref="H7:H13" si="1">STDEV(D7:F7)</f>
        <v>1.4648663192705786</v>
      </c>
      <c r="I7" s="8">
        <f t="shared" ref="I7:I13" si="2">H7/SQRT(COUNT(D7:F7))</f>
        <v>0.84574096375768493</v>
      </c>
      <c r="J7" s="8">
        <v>25.5</v>
      </c>
      <c r="K7" s="8">
        <v>24.36</v>
      </c>
      <c r="L7" s="8">
        <v>23.14</v>
      </c>
      <c r="M7" s="29">
        <f t="shared" ref="M7:M13" si="3">AVERAGE(J7:L7)</f>
        <v>24.333333333333332</v>
      </c>
      <c r="N7" s="8">
        <f t="shared" ref="N7:N13" si="4">STDEV(J7:L7)</f>
        <v>1.1802259670644994</v>
      </c>
      <c r="O7" s="8">
        <f t="shared" ref="O7:O13" si="5">N7/SQRT(COUNT(J7:L7))</f>
        <v>0.68140377978927513</v>
      </c>
      <c r="P7" s="8">
        <v>23.94</v>
      </c>
      <c r="Q7" s="8">
        <v>22.29</v>
      </c>
      <c r="R7" s="8">
        <v>23.21</v>
      </c>
      <c r="S7" s="29">
        <f t="shared" ref="S7:S13" si="6">AVERAGE(P7:R7)</f>
        <v>23.146666666666665</v>
      </c>
      <c r="T7" s="8">
        <f t="shared" ref="T7:T13" si="7">STDEV(P7:R7)</f>
        <v>0.82682122211112552</v>
      </c>
      <c r="U7" s="8">
        <f t="shared" ref="U7:U13" si="8">T7/SQRT(COUNT(P7:R7))</f>
        <v>0.47736545515755369</v>
      </c>
    </row>
    <row r="8" spans="2:21">
      <c r="C8" s="8" t="s">
        <v>195</v>
      </c>
      <c r="D8" s="8">
        <v>5.72</v>
      </c>
      <c r="E8" s="8">
        <v>4.5199999999999996</v>
      </c>
      <c r="F8" s="8">
        <v>5.0199999999999996</v>
      </c>
      <c r="G8" s="29">
        <f t="shared" si="0"/>
        <v>5.086666666666666</v>
      </c>
      <c r="H8" s="8">
        <f t="shared" si="1"/>
        <v>0.60277137733417097</v>
      </c>
      <c r="I8" s="8">
        <f t="shared" si="2"/>
        <v>0.34801021696368512</v>
      </c>
      <c r="J8" s="8">
        <v>15.1</v>
      </c>
      <c r="K8" s="8">
        <v>14.01</v>
      </c>
      <c r="L8" s="8">
        <v>14.45</v>
      </c>
      <c r="M8" s="29">
        <f t="shared" si="3"/>
        <v>14.520000000000001</v>
      </c>
      <c r="N8" s="8">
        <f t="shared" si="4"/>
        <v>0.54836119483420775</v>
      </c>
      <c r="O8" s="8">
        <f t="shared" si="5"/>
        <v>0.3165964834506747</v>
      </c>
      <c r="P8" s="8">
        <v>29.31</v>
      </c>
      <c r="Q8" s="8">
        <v>29.48</v>
      </c>
      <c r="R8" s="8">
        <v>30.08</v>
      </c>
      <c r="S8" s="29">
        <f t="shared" si="6"/>
        <v>29.623333333333335</v>
      </c>
      <c r="T8" s="8">
        <f t="shared" si="7"/>
        <v>0.40451617190581257</v>
      </c>
      <c r="U8" s="8">
        <f t="shared" si="8"/>
        <v>0.23354752074137783</v>
      </c>
    </row>
    <row r="9" spans="2:21">
      <c r="C9" s="8" t="s">
        <v>196</v>
      </c>
      <c r="D9" s="8">
        <v>9.3000000000000007</v>
      </c>
      <c r="E9" s="8">
        <v>9.15</v>
      </c>
      <c r="F9" s="8">
        <v>8.2200000000000006</v>
      </c>
      <c r="G9" s="29">
        <f t="shared" si="0"/>
        <v>8.89</v>
      </c>
      <c r="H9" s="8">
        <f t="shared" si="1"/>
        <v>0.58506409905240297</v>
      </c>
      <c r="I9" s="8">
        <f t="shared" si="2"/>
        <v>0.33778691508109077</v>
      </c>
      <c r="J9" s="8">
        <v>10.15</v>
      </c>
      <c r="K9" s="8">
        <v>11.1</v>
      </c>
      <c r="L9" s="8">
        <v>11.57</v>
      </c>
      <c r="M9" s="29">
        <f t="shared" si="3"/>
        <v>10.94</v>
      </c>
      <c r="N9" s="8">
        <f t="shared" si="4"/>
        <v>0.72339477465627289</v>
      </c>
      <c r="O9" s="8">
        <f t="shared" si="5"/>
        <v>0.41765216787816783</v>
      </c>
      <c r="P9" s="8">
        <v>10.87</v>
      </c>
      <c r="Q9" s="8">
        <v>11.25</v>
      </c>
      <c r="R9" s="8">
        <v>11.23</v>
      </c>
      <c r="S9" s="29">
        <f t="shared" si="6"/>
        <v>11.116666666666665</v>
      </c>
      <c r="T9" s="8">
        <f t="shared" si="7"/>
        <v>0.21385353243127311</v>
      </c>
      <c r="U9" s="8">
        <f t="shared" si="8"/>
        <v>0.1234683945163479</v>
      </c>
    </row>
    <row r="10" spans="2:21">
      <c r="C10" s="8" t="s">
        <v>197</v>
      </c>
      <c r="D10" s="8">
        <v>2.76</v>
      </c>
      <c r="E10" s="8">
        <v>3.5</v>
      </c>
      <c r="F10" s="8">
        <v>2.54</v>
      </c>
      <c r="G10" s="29">
        <f t="shared" si="0"/>
        <v>2.9333333333333336</v>
      </c>
      <c r="H10" s="8">
        <f t="shared" si="1"/>
        <v>0.50292477900112575</v>
      </c>
      <c r="I10" s="8">
        <f t="shared" si="2"/>
        <v>0.29036375653843299</v>
      </c>
      <c r="J10" s="8">
        <v>2.68</v>
      </c>
      <c r="K10" s="8">
        <v>3.64</v>
      </c>
      <c r="L10" s="8">
        <v>2.29</v>
      </c>
      <c r="M10" s="29">
        <f t="shared" si="3"/>
        <v>2.8699999999999997</v>
      </c>
      <c r="N10" s="8">
        <f t="shared" si="4"/>
        <v>0.69476614770727085</v>
      </c>
      <c r="O10" s="8">
        <f t="shared" si="5"/>
        <v>0.40112342240263216</v>
      </c>
      <c r="P10" s="8">
        <v>9.3800000000000008</v>
      </c>
      <c r="Q10" s="8">
        <v>9.51</v>
      </c>
      <c r="R10" s="8">
        <v>9.76</v>
      </c>
      <c r="S10" s="29">
        <f t="shared" si="6"/>
        <v>9.5499999999999989</v>
      </c>
      <c r="T10" s="8">
        <f t="shared" si="7"/>
        <v>0.19313207915827924</v>
      </c>
      <c r="U10" s="8">
        <f t="shared" si="8"/>
        <v>0.11150485789118464</v>
      </c>
    </row>
    <row r="11" spans="2:21">
      <c r="C11" s="8" t="s">
        <v>198</v>
      </c>
      <c r="D11" s="8">
        <v>5.01</v>
      </c>
      <c r="E11" s="8">
        <v>5.81</v>
      </c>
      <c r="F11" s="8">
        <v>4.3</v>
      </c>
      <c r="G11" s="29">
        <f t="shared" si="0"/>
        <v>5.04</v>
      </c>
      <c r="H11" s="8">
        <f t="shared" si="1"/>
        <v>0.75544688761023771</v>
      </c>
      <c r="I11" s="8">
        <f t="shared" si="2"/>
        <v>0.43615746392023574</v>
      </c>
      <c r="J11" s="8">
        <v>3.35</v>
      </c>
      <c r="K11" s="8">
        <v>3.79</v>
      </c>
      <c r="L11" s="8">
        <v>2.34</v>
      </c>
      <c r="M11" s="29">
        <f t="shared" si="3"/>
        <v>3.16</v>
      </c>
      <c r="N11" s="8">
        <f t="shared" si="4"/>
        <v>0.74343795975185434</v>
      </c>
      <c r="O11" s="8">
        <f t="shared" si="5"/>
        <v>0.42922410618851931</v>
      </c>
      <c r="P11" s="8">
        <v>2.4700000000000002</v>
      </c>
      <c r="Q11" s="8">
        <v>2.86</v>
      </c>
      <c r="R11" s="8">
        <v>2.75</v>
      </c>
      <c r="S11" s="29">
        <f t="shared" si="6"/>
        <v>2.6933333333333334</v>
      </c>
      <c r="T11" s="8">
        <f t="shared" si="7"/>
        <v>0.20108041509140881</v>
      </c>
      <c r="U11" s="8">
        <f t="shared" si="8"/>
        <v>0.11609383178178657</v>
      </c>
    </row>
    <row r="12" spans="2:21">
      <c r="C12" s="8" t="s">
        <v>199</v>
      </c>
      <c r="D12" s="8">
        <v>4.1900000000000004</v>
      </c>
      <c r="E12" s="8">
        <v>4.25</v>
      </c>
      <c r="F12" s="8">
        <v>4.1500000000000004</v>
      </c>
      <c r="G12" s="29">
        <f t="shared" si="0"/>
        <v>4.1966666666666672</v>
      </c>
      <c r="H12" s="8">
        <f t="shared" si="1"/>
        <v>5.033222956847147E-2</v>
      </c>
      <c r="I12" s="8">
        <f t="shared" si="2"/>
        <v>2.9059326290271047E-2</v>
      </c>
      <c r="J12" s="8">
        <v>2.5099999999999998</v>
      </c>
      <c r="K12" s="8">
        <v>2.67</v>
      </c>
      <c r="L12" s="8">
        <v>2.97</v>
      </c>
      <c r="M12" s="29">
        <f t="shared" si="3"/>
        <v>2.7166666666666668</v>
      </c>
      <c r="N12" s="8">
        <f t="shared" si="4"/>
        <v>0.23352373184182681</v>
      </c>
      <c r="O12" s="8">
        <f t="shared" si="5"/>
        <v>0.13482498944104471</v>
      </c>
      <c r="P12" s="8">
        <v>2.52</v>
      </c>
      <c r="Q12" s="8">
        <v>2.81</v>
      </c>
      <c r="R12" s="8">
        <v>2.63</v>
      </c>
      <c r="S12" s="29">
        <f t="shared" si="6"/>
        <v>2.6533333333333333</v>
      </c>
      <c r="T12" s="8">
        <f t="shared" si="7"/>
        <v>0.14640127503998501</v>
      </c>
      <c r="U12" s="8">
        <f t="shared" si="8"/>
        <v>8.4524815554039789E-2</v>
      </c>
    </row>
    <row r="13" spans="2:21">
      <c r="C13" s="8" t="s">
        <v>200</v>
      </c>
      <c r="D13" s="8">
        <v>3.88</v>
      </c>
      <c r="E13" s="8">
        <v>3.36</v>
      </c>
      <c r="F13" s="8">
        <v>3.32</v>
      </c>
      <c r="G13" s="29">
        <f t="shared" si="0"/>
        <v>3.52</v>
      </c>
      <c r="H13" s="8">
        <f t="shared" si="1"/>
        <v>0.31240998703626621</v>
      </c>
      <c r="I13" s="8">
        <f t="shared" si="2"/>
        <v>0.1803699901129158</v>
      </c>
      <c r="J13" s="8">
        <v>1.17</v>
      </c>
      <c r="K13" s="8">
        <v>1.49</v>
      </c>
      <c r="L13" s="8">
        <v>1.35</v>
      </c>
      <c r="M13" s="29">
        <f t="shared" si="3"/>
        <v>1.3366666666666667</v>
      </c>
      <c r="N13" s="8">
        <f t="shared" si="4"/>
        <v>0.16041612554021289</v>
      </c>
      <c r="O13" s="8">
        <f t="shared" si="5"/>
        <v>9.2616293262998722E-2</v>
      </c>
      <c r="P13" s="8">
        <v>1.77</v>
      </c>
      <c r="Q13" s="8">
        <v>1.57</v>
      </c>
      <c r="R13" s="8">
        <v>1.45</v>
      </c>
      <c r="S13" s="29">
        <f t="shared" si="6"/>
        <v>1.5966666666666667</v>
      </c>
      <c r="T13" s="8">
        <f t="shared" si="7"/>
        <v>0.16165807537309523</v>
      </c>
      <c r="U13" s="8">
        <f t="shared" si="8"/>
        <v>9.3333333333333351E-2</v>
      </c>
    </row>
    <row r="14" spans="2:21">
      <c r="C14" s="24" t="s">
        <v>284</v>
      </c>
    </row>
    <row r="26" spans="2:6" ht="15.75">
      <c r="B26" s="1" t="s">
        <v>192</v>
      </c>
    </row>
    <row r="28" spans="2:6">
      <c r="C28" s="4"/>
      <c r="D28" s="4" t="s">
        <v>78</v>
      </c>
      <c r="E28" s="4" t="s">
        <v>79</v>
      </c>
      <c r="F28" s="4" t="s">
        <v>178</v>
      </c>
    </row>
    <row r="29" spans="2:6">
      <c r="C29" s="14" t="s">
        <v>190</v>
      </c>
      <c r="D29" s="7">
        <v>100</v>
      </c>
      <c r="E29" s="7">
        <v>78.125</v>
      </c>
      <c r="F29" s="7">
        <v>47.395829999999997</v>
      </c>
    </row>
    <row r="30" spans="2:6">
      <c r="C30" s="14" t="s">
        <v>191</v>
      </c>
      <c r="D30" s="7">
        <v>0</v>
      </c>
      <c r="E30" s="7">
        <v>21.875</v>
      </c>
      <c r="F30" s="7">
        <v>52.604170000000003</v>
      </c>
    </row>
    <row r="31" spans="2:6">
      <c r="C31" t="s">
        <v>285</v>
      </c>
    </row>
    <row r="36" spans="2:9" ht="15.75">
      <c r="B36" s="1" t="s">
        <v>343</v>
      </c>
    </row>
    <row r="38" spans="2:9">
      <c r="C38" s="8"/>
      <c r="D38" s="8" t="s">
        <v>325</v>
      </c>
      <c r="E38" s="8" t="s">
        <v>326</v>
      </c>
      <c r="F38" s="8" t="s">
        <v>327</v>
      </c>
      <c r="G38" s="8" t="s">
        <v>344</v>
      </c>
      <c r="H38" s="8" t="s">
        <v>328</v>
      </c>
      <c r="I38" s="8" t="s">
        <v>329</v>
      </c>
    </row>
    <row r="39" spans="2:9">
      <c r="C39" s="8">
        <v>1</v>
      </c>
      <c r="D39" s="8" t="s">
        <v>330</v>
      </c>
      <c r="E39" s="8" t="s">
        <v>331</v>
      </c>
      <c r="F39" s="8">
        <v>0.23109279999999999</v>
      </c>
      <c r="G39" s="8">
        <v>-1.2129650999999999</v>
      </c>
      <c r="H39" s="8" t="b">
        <v>0</v>
      </c>
      <c r="I39" s="8" t="s">
        <v>332</v>
      </c>
    </row>
    <row r="40" spans="2:9">
      <c r="C40" s="8">
        <v>2</v>
      </c>
      <c r="D40" s="8" t="s">
        <v>333</v>
      </c>
      <c r="E40" s="8" t="s">
        <v>331</v>
      </c>
      <c r="F40" s="8">
        <v>0.1995305</v>
      </c>
      <c r="G40" s="8">
        <v>-1.2935808</v>
      </c>
      <c r="H40" s="8" t="b">
        <v>0</v>
      </c>
      <c r="I40" s="8" t="s">
        <v>332</v>
      </c>
    </row>
    <row r="41" spans="2:9">
      <c r="C41" s="8">
        <v>3</v>
      </c>
      <c r="D41" s="8" t="s">
        <v>334</v>
      </c>
      <c r="E41" s="8" t="s">
        <v>331</v>
      </c>
      <c r="F41" s="8">
        <v>3.690758E-8</v>
      </c>
      <c r="G41" s="8">
        <v>-6.2069346000000003</v>
      </c>
      <c r="H41" s="8" t="b">
        <v>1</v>
      </c>
      <c r="I41" s="8" t="s">
        <v>335</v>
      </c>
    </row>
    <row r="42" spans="2:9">
      <c r="C42" s="8">
        <v>4</v>
      </c>
      <c r="D42" s="8" t="s">
        <v>336</v>
      </c>
      <c r="E42" s="8" t="s">
        <v>331</v>
      </c>
      <c r="F42" s="8">
        <v>2.7906670000000001E-2</v>
      </c>
      <c r="G42" s="8">
        <v>-2.2756744000000002</v>
      </c>
      <c r="H42" s="8" t="b">
        <v>0</v>
      </c>
      <c r="I42" s="8" t="s">
        <v>337</v>
      </c>
    </row>
    <row r="43" spans="2:9">
      <c r="C43" s="8">
        <v>5</v>
      </c>
      <c r="D43" s="8" t="s">
        <v>338</v>
      </c>
      <c r="E43" s="8" t="s">
        <v>331</v>
      </c>
      <c r="F43" s="8">
        <v>3.8548729999999999E-7</v>
      </c>
      <c r="G43" s="8">
        <v>-5.3978934000000001</v>
      </c>
      <c r="H43" s="8" t="b">
        <v>1</v>
      </c>
      <c r="I43" s="8" t="s">
        <v>335</v>
      </c>
    </row>
    <row r="44" spans="2:9">
      <c r="C44" s="8">
        <v>6</v>
      </c>
      <c r="D44" s="8" t="s">
        <v>339</v>
      </c>
      <c r="E44" s="8" t="s">
        <v>331</v>
      </c>
      <c r="F44" s="8">
        <v>2.5325050000000002E-2</v>
      </c>
      <c r="G44" s="8">
        <v>-2.3109774999999999</v>
      </c>
      <c r="H44" s="8" t="b">
        <v>0</v>
      </c>
      <c r="I44" s="8" t="s">
        <v>337</v>
      </c>
    </row>
    <row r="45" spans="2:9">
      <c r="C45" s="8">
        <v>7</v>
      </c>
      <c r="D45" s="8" t="s">
        <v>340</v>
      </c>
      <c r="E45" s="8" t="s">
        <v>331</v>
      </c>
      <c r="F45" s="8">
        <v>1.133805E-4</v>
      </c>
      <c r="G45" s="8">
        <v>-4.0898317999999998</v>
      </c>
      <c r="H45" s="8" t="b">
        <v>1</v>
      </c>
      <c r="I45" s="8" t="s">
        <v>335</v>
      </c>
    </row>
    <row r="46" spans="2:9">
      <c r="C46" s="8">
        <v>8</v>
      </c>
      <c r="D46" s="8" t="s">
        <v>341</v>
      </c>
      <c r="E46" s="8" t="s">
        <v>331</v>
      </c>
      <c r="F46" s="8">
        <v>0.70307370000000002</v>
      </c>
      <c r="G46" s="8">
        <v>0.38358589999999998</v>
      </c>
      <c r="H46" s="8" t="b">
        <v>0</v>
      </c>
      <c r="I46" s="8" t="s">
        <v>332</v>
      </c>
    </row>
    <row r="47" spans="2:9">
      <c r="C47" s="8">
        <v>9</v>
      </c>
      <c r="D47" s="8" t="s">
        <v>342</v>
      </c>
      <c r="E47" s="8" t="s">
        <v>331</v>
      </c>
      <c r="F47" s="8">
        <v>1.9525830000000001E-2</v>
      </c>
      <c r="G47" s="8">
        <v>-2.4177496999999999</v>
      </c>
      <c r="H47" s="8" t="b">
        <v>0</v>
      </c>
      <c r="I47" s="8" t="s">
        <v>337</v>
      </c>
    </row>
    <row r="51" spans="2:4" ht="15.75">
      <c r="B51" s="1" t="s">
        <v>268</v>
      </c>
    </row>
    <row r="53" spans="2:4">
      <c r="C53" s="40" t="s">
        <v>267</v>
      </c>
      <c r="D53" s="40"/>
    </row>
    <row r="54" spans="2:4">
      <c r="C54" s="4" t="s">
        <v>34</v>
      </c>
      <c r="D54" s="4" t="s">
        <v>56</v>
      </c>
    </row>
    <row r="55" spans="2:4">
      <c r="C55" s="7">
        <v>23</v>
      </c>
      <c r="D55" s="7">
        <v>76</v>
      </c>
    </row>
    <row r="56" spans="2:4">
      <c r="C56" s="7">
        <v>24</v>
      </c>
      <c r="D56" s="7">
        <v>53</v>
      </c>
    </row>
    <row r="57" spans="2:4">
      <c r="C57" s="7">
        <v>8</v>
      </c>
      <c r="D57" s="7">
        <v>36</v>
      </c>
    </row>
    <row r="58" spans="2:4">
      <c r="C58" s="7"/>
      <c r="D58" s="7">
        <v>44</v>
      </c>
    </row>
    <row r="59" spans="2:4">
      <c r="B59" s="8" t="s">
        <v>307</v>
      </c>
      <c r="C59" s="22">
        <f>AVERAGE(C55:C58)</f>
        <v>18.333333333333332</v>
      </c>
      <c r="D59" s="22">
        <f>AVERAGE(D55:D58)</f>
        <v>52.25</v>
      </c>
    </row>
    <row r="60" spans="2:4">
      <c r="B60" s="8" t="s">
        <v>308</v>
      </c>
      <c r="C60" s="8">
        <f>STDEV(C55:C58)</f>
        <v>8.9628864398325003</v>
      </c>
      <c r="D60" s="8">
        <f>STDEV(D55:D58)</f>
        <v>17.289206652321173</v>
      </c>
    </row>
    <row r="61" spans="2:4">
      <c r="B61" s="8" t="s">
        <v>408</v>
      </c>
      <c r="C61" s="8">
        <f>C60/SQRT(COUNT(C55:C58))</f>
        <v>5.1747248987533405</v>
      </c>
      <c r="D61" s="8">
        <f>D60/SQRT(COUNT(D55:D58))</f>
        <v>8.6446033261605866</v>
      </c>
    </row>
    <row r="62" spans="2:4">
      <c r="C62" t="s">
        <v>283</v>
      </c>
    </row>
    <row r="63" spans="2:4" ht="15.75">
      <c r="B63" s="1" t="s">
        <v>361</v>
      </c>
    </row>
    <row r="65" spans="3:10">
      <c r="C65" s="8" t="s">
        <v>222</v>
      </c>
      <c r="D65" s="8" t="s">
        <v>345</v>
      </c>
      <c r="E65" s="8" t="s">
        <v>346</v>
      </c>
      <c r="F65" s="8" t="s">
        <v>347</v>
      </c>
      <c r="G65" s="8" t="s">
        <v>348</v>
      </c>
      <c r="H65" s="8" t="s">
        <v>349</v>
      </c>
      <c r="I65" s="8" t="s">
        <v>350</v>
      </c>
      <c r="J65" s="8" t="s">
        <v>351</v>
      </c>
    </row>
    <row r="66" spans="3:10">
      <c r="C66" s="8" t="s">
        <v>352</v>
      </c>
      <c r="D66" s="8" t="s">
        <v>352</v>
      </c>
      <c r="E66" s="8">
        <v>22</v>
      </c>
      <c r="F66" s="8">
        <v>0.75760207999999996</v>
      </c>
      <c r="G66" s="8">
        <v>2.1394681709999999</v>
      </c>
      <c r="H66" s="31">
        <v>4.7299999999999998E-5</v>
      </c>
      <c r="I66" s="8">
        <v>5.9637650000000002E-3</v>
      </c>
      <c r="J66" s="8">
        <v>5.3648280000000003E-3</v>
      </c>
    </row>
    <row r="67" spans="3:10">
      <c r="C67" s="8" t="s">
        <v>353</v>
      </c>
      <c r="D67" s="8" t="s">
        <v>353</v>
      </c>
      <c r="E67" s="8">
        <v>38</v>
      </c>
      <c r="F67" s="8">
        <v>0.68283225999999997</v>
      </c>
      <c r="G67" s="8">
        <v>2.1286370200000002</v>
      </c>
      <c r="H67" s="31">
        <v>1.2999999999999999E-5</v>
      </c>
      <c r="I67" s="8">
        <v>2.3307419999999998E-3</v>
      </c>
      <c r="J67" s="8">
        <v>2.096667E-3</v>
      </c>
    </row>
    <row r="68" spans="3:10">
      <c r="C68" s="8" t="s">
        <v>354</v>
      </c>
      <c r="D68" s="8" t="s">
        <v>354</v>
      </c>
      <c r="E68" s="8">
        <v>232</v>
      </c>
      <c r="F68" s="8">
        <v>0.50730776200000005</v>
      </c>
      <c r="G68" s="8">
        <v>2.096085311</v>
      </c>
      <c r="H68" s="31">
        <v>7.7700000000000001E-10</v>
      </c>
      <c r="I68" s="31">
        <v>5.7400000000000001E-6</v>
      </c>
      <c r="J68" s="31">
        <v>5.1699999999999996E-6</v>
      </c>
    </row>
    <row r="69" spans="3:10">
      <c r="C69" s="8" t="s">
        <v>355</v>
      </c>
      <c r="D69" s="8" t="s">
        <v>355</v>
      </c>
      <c r="E69" s="8">
        <v>17</v>
      </c>
      <c r="F69" s="8">
        <v>0.78257484499999996</v>
      </c>
      <c r="G69" s="8">
        <v>2.075994449</v>
      </c>
      <c r="H69" s="8">
        <v>2.12771E-4</v>
      </c>
      <c r="I69" s="8">
        <v>1.6914142E-2</v>
      </c>
      <c r="J69" s="8">
        <v>1.5215467E-2</v>
      </c>
    </row>
    <row r="70" spans="3:10">
      <c r="C70" s="8" t="s">
        <v>356</v>
      </c>
      <c r="D70" s="8" t="s">
        <v>356</v>
      </c>
      <c r="E70" s="8">
        <v>79</v>
      </c>
      <c r="F70" s="8">
        <v>0.58048206000000002</v>
      </c>
      <c r="G70" s="8">
        <v>2.044791252</v>
      </c>
      <c r="H70" s="31">
        <v>5.6899999999999997E-6</v>
      </c>
      <c r="I70" s="8">
        <v>1.3579760000000001E-3</v>
      </c>
      <c r="J70" s="8">
        <v>1.221595E-3</v>
      </c>
    </row>
    <row r="71" spans="3:10">
      <c r="C71" s="8" t="s">
        <v>357</v>
      </c>
      <c r="D71" s="8" t="s">
        <v>357</v>
      </c>
      <c r="E71" s="8">
        <v>104</v>
      </c>
      <c r="F71" s="8">
        <v>0.54543827899999997</v>
      </c>
      <c r="G71" s="8">
        <v>2.0430116190000001</v>
      </c>
      <c r="H71" s="31">
        <v>3.18E-6</v>
      </c>
      <c r="I71" s="8">
        <v>8.7159200000000003E-4</v>
      </c>
      <c r="J71" s="8">
        <v>7.8405900000000004E-4</v>
      </c>
    </row>
    <row r="72" spans="3:10">
      <c r="C72" s="8" t="s">
        <v>358</v>
      </c>
      <c r="D72" s="8" t="s">
        <v>358</v>
      </c>
      <c r="E72" s="8">
        <v>107</v>
      </c>
      <c r="F72" s="8">
        <v>0.538445968</v>
      </c>
      <c r="G72" s="8">
        <v>2.0150272199999999</v>
      </c>
      <c r="H72" s="31">
        <v>5.6200000000000004E-6</v>
      </c>
      <c r="I72" s="8">
        <v>1.3579760000000001E-3</v>
      </c>
      <c r="J72" s="8">
        <v>1.221595E-3</v>
      </c>
    </row>
    <row r="73" spans="3:10">
      <c r="C73" s="8" t="s">
        <v>359</v>
      </c>
      <c r="D73" s="8" t="s">
        <v>359</v>
      </c>
      <c r="E73" s="8">
        <v>33</v>
      </c>
      <c r="F73" s="8">
        <v>0.66252960599999999</v>
      </c>
      <c r="G73" s="8">
        <v>1.992086539</v>
      </c>
      <c r="H73" s="8">
        <v>3.33195E-4</v>
      </c>
      <c r="I73" s="8">
        <v>2.0700092E-2</v>
      </c>
      <c r="J73" s="8">
        <v>1.8621196999999999E-2</v>
      </c>
    </row>
    <row r="74" spans="3:10">
      <c r="C74" s="8" t="s">
        <v>360</v>
      </c>
      <c r="D74" s="8" t="s">
        <v>360</v>
      </c>
      <c r="E74" s="8">
        <v>64</v>
      </c>
      <c r="F74" s="8">
        <v>0.56263476499999998</v>
      </c>
      <c r="G74" s="8">
        <v>1.936986385</v>
      </c>
      <c r="H74" s="8">
        <v>1.8221399999999999E-4</v>
      </c>
      <c r="I74" s="8">
        <v>1.5767135000000002E-2</v>
      </c>
      <c r="J74" s="8">
        <v>1.4183652999999999E-2</v>
      </c>
    </row>
  </sheetData>
  <mergeCells count="4">
    <mergeCell ref="D5:F5"/>
    <mergeCell ref="J5:L5"/>
    <mergeCell ref="P5:R5"/>
    <mergeCell ref="C53:D5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AQ114"/>
  <sheetViews>
    <sheetView topLeftCell="A112" workbookViewId="0">
      <selection activeCell="D110" sqref="D110"/>
    </sheetView>
  </sheetViews>
  <sheetFormatPr defaultColWidth="12.7109375" defaultRowHeight="15"/>
  <cols>
    <col min="3" max="3" width="19.42578125" bestFit="1" customWidth="1"/>
    <col min="4" max="4" width="16.140625" bestFit="1" customWidth="1"/>
    <col min="5" max="5" width="18.140625" bestFit="1" customWidth="1"/>
  </cols>
  <sheetData>
    <row r="3" spans="2:11" ht="15.75">
      <c r="B3" s="1" t="s">
        <v>15</v>
      </c>
    </row>
    <row r="5" spans="2:11">
      <c r="C5" s="4"/>
      <c r="D5" s="68" t="s">
        <v>410</v>
      </c>
      <c r="E5" s="68"/>
      <c r="F5" s="68" t="s">
        <v>98</v>
      </c>
      <c r="G5" s="68"/>
      <c r="H5" s="68" t="s">
        <v>74</v>
      </c>
      <c r="I5" s="68"/>
      <c r="J5" s="68" t="s">
        <v>99</v>
      </c>
      <c r="K5" s="68"/>
    </row>
    <row r="6" spans="2:11">
      <c r="C6" s="4"/>
      <c r="D6" s="67" t="s">
        <v>307</v>
      </c>
      <c r="E6" s="67" t="s">
        <v>408</v>
      </c>
      <c r="F6" s="67" t="s">
        <v>307</v>
      </c>
      <c r="G6" s="67" t="s">
        <v>408</v>
      </c>
      <c r="H6" s="67" t="s">
        <v>307</v>
      </c>
      <c r="I6" s="67" t="s">
        <v>408</v>
      </c>
      <c r="J6" s="67" t="s">
        <v>307</v>
      </c>
      <c r="K6" s="67" t="s">
        <v>408</v>
      </c>
    </row>
    <row r="7" spans="2:11">
      <c r="C7" s="14" t="s">
        <v>100</v>
      </c>
      <c r="D7" s="7">
        <v>100</v>
      </c>
      <c r="E7" s="7">
        <v>17.7</v>
      </c>
      <c r="F7" s="7">
        <v>100</v>
      </c>
      <c r="G7" s="7">
        <v>17.899999999999999</v>
      </c>
      <c r="H7" s="7">
        <v>100</v>
      </c>
      <c r="I7" s="7">
        <v>19.399999999999999</v>
      </c>
      <c r="J7" s="7">
        <v>100</v>
      </c>
      <c r="K7" s="7">
        <v>18.7</v>
      </c>
    </row>
    <row r="8" spans="2:11">
      <c r="C8" s="14" t="s">
        <v>101</v>
      </c>
      <c r="D8" s="7">
        <v>32.4</v>
      </c>
      <c r="E8" s="7">
        <v>24.5</v>
      </c>
      <c r="F8" s="7">
        <v>49</v>
      </c>
      <c r="G8" s="7">
        <v>45.8</v>
      </c>
      <c r="H8" s="7">
        <v>128</v>
      </c>
      <c r="I8" s="7">
        <v>8.0399999999999991</v>
      </c>
      <c r="J8" s="7">
        <v>271</v>
      </c>
      <c r="K8" s="7">
        <v>50</v>
      </c>
    </row>
    <row r="9" spans="2:11">
      <c r="C9" s="14" t="s">
        <v>102</v>
      </c>
      <c r="D9" s="7">
        <v>9.7899999999999991</v>
      </c>
      <c r="E9" s="7">
        <v>29.1</v>
      </c>
      <c r="F9" s="7">
        <v>22.9</v>
      </c>
      <c r="G9" s="7">
        <v>72.599999999999994</v>
      </c>
      <c r="H9" s="7">
        <v>669</v>
      </c>
      <c r="I9" s="7">
        <v>54</v>
      </c>
      <c r="J9" s="7">
        <v>9.93</v>
      </c>
      <c r="K9" s="7">
        <v>58.2</v>
      </c>
    </row>
    <row r="10" spans="2:11">
      <c r="C10" s="14" t="s">
        <v>103</v>
      </c>
      <c r="D10" s="7">
        <v>16.100000000000001</v>
      </c>
      <c r="E10" s="7">
        <v>51.3</v>
      </c>
      <c r="F10" s="7">
        <v>15.3</v>
      </c>
      <c r="G10" s="7">
        <v>33.1</v>
      </c>
      <c r="H10" s="7">
        <v>2470</v>
      </c>
      <c r="I10" s="7">
        <v>61</v>
      </c>
      <c r="J10" s="7">
        <v>11.9</v>
      </c>
      <c r="K10" s="7">
        <v>67</v>
      </c>
    </row>
    <row r="11" spans="2:11">
      <c r="C11" s="14" t="s">
        <v>104</v>
      </c>
      <c r="D11" s="7">
        <v>88.2</v>
      </c>
      <c r="E11" s="7">
        <v>56.3</v>
      </c>
      <c r="F11" s="7">
        <v>13.1</v>
      </c>
      <c r="G11" s="7">
        <v>48.1</v>
      </c>
      <c r="H11" s="7">
        <v>2990</v>
      </c>
      <c r="I11" s="7">
        <v>53.1</v>
      </c>
      <c r="J11" s="7">
        <v>3.94</v>
      </c>
      <c r="K11" s="7">
        <v>88.7</v>
      </c>
    </row>
    <row r="17" spans="2:5" ht="15.75">
      <c r="B17" s="1" t="s">
        <v>16</v>
      </c>
    </row>
    <row r="19" spans="2:5">
      <c r="C19" s="8" t="s">
        <v>296</v>
      </c>
      <c r="D19" s="25" t="s">
        <v>294</v>
      </c>
      <c r="E19" s="25" t="s">
        <v>295</v>
      </c>
    </row>
    <row r="20" spans="2:5">
      <c r="C20" s="8">
        <v>1</v>
      </c>
      <c r="D20" s="26">
        <v>231946.75</v>
      </c>
      <c r="E20" s="26">
        <v>187978.75</v>
      </c>
    </row>
    <row r="21" spans="2:5">
      <c r="C21" s="8">
        <v>2</v>
      </c>
      <c r="D21" s="26">
        <v>195099.75</v>
      </c>
      <c r="E21" s="26">
        <v>149549.75</v>
      </c>
    </row>
    <row r="22" spans="2:5">
      <c r="C22" s="8">
        <v>3</v>
      </c>
      <c r="D22" s="26">
        <v>171231.75</v>
      </c>
      <c r="E22" s="26">
        <v>154683.75</v>
      </c>
    </row>
    <row r="23" spans="2:5">
      <c r="C23" s="8">
        <v>4</v>
      </c>
      <c r="D23" s="26">
        <v>190470.75</v>
      </c>
      <c r="E23" s="26">
        <v>148031.75</v>
      </c>
    </row>
    <row r="24" spans="2:5">
      <c r="C24" s="8">
        <v>5</v>
      </c>
      <c r="D24" s="26">
        <v>199650.75</v>
      </c>
      <c r="E24" s="26">
        <v>154531.75</v>
      </c>
    </row>
    <row r="25" spans="2:5">
      <c r="C25" s="8">
        <v>6</v>
      </c>
      <c r="D25" s="26">
        <v>229865.75</v>
      </c>
      <c r="E25" s="26">
        <v>178425.75</v>
      </c>
    </row>
    <row r="26" spans="2:5">
      <c r="C26" s="8" t="s">
        <v>307</v>
      </c>
      <c r="D26" s="22">
        <f>AVERAGE(D20:D25)</f>
        <v>203044.25</v>
      </c>
      <c r="E26" s="22">
        <f>AVERAGE(E20:E25)</f>
        <v>162200.25</v>
      </c>
    </row>
    <row r="27" spans="2:5">
      <c r="C27" s="8" t="s">
        <v>308</v>
      </c>
      <c r="D27" s="8">
        <f>STDEV(D20:D25)</f>
        <v>23662.23298634345</v>
      </c>
      <c r="E27" s="8">
        <f>STDEV(E20:E25)</f>
        <v>16756.390539134612</v>
      </c>
    </row>
    <row r="28" spans="2:5">
      <c r="C28" s="8" t="s">
        <v>408</v>
      </c>
      <c r="D28" s="8">
        <f>D27/SQRT(COUNT(D20:D25))</f>
        <v>9660.0661652323415</v>
      </c>
      <c r="E28" s="8">
        <f>E27/SQRT(COUNT(E20:E25))</f>
        <v>6840.7677919465541</v>
      </c>
    </row>
    <row r="33" spans="2:13" ht="15.75">
      <c r="B33" s="1" t="s">
        <v>17</v>
      </c>
    </row>
    <row r="35" spans="2:13">
      <c r="C35" s="22" t="s">
        <v>100</v>
      </c>
      <c r="D35" s="22" t="s">
        <v>240</v>
      </c>
      <c r="E35" s="22" t="s">
        <v>241</v>
      </c>
      <c r="F35" s="23"/>
      <c r="G35" s="22" t="s">
        <v>101</v>
      </c>
      <c r="H35" s="22" t="s">
        <v>240</v>
      </c>
      <c r="I35" s="22" t="s">
        <v>241</v>
      </c>
      <c r="J35" s="23"/>
      <c r="K35" s="23"/>
      <c r="L35" s="23"/>
      <c r="M35" s="23"/>
    </row>
    <row r="36" spans="2:13">
      <c r="C36" s="22" t="s">
        <v>242</v>
      </c>
      <c r="D36" s="22">
        <v>65.901149046187811</v>
      </c>
      <c r="E36" s="22">
        <v>81.448251109901122</v>
      </c>
      <c r="F36" s="23"/>
      <c r="G36" s="22" t="s">
        <v>100</v>
      </c>
      <c r="H36" s="22">
        <v>0.34110806020385942</v>
      </c>
      <c r="I36" s="22">
        <v>2.7381463336092118</v>
      </c>
      <c r="J36" s="23"/>
      <c r="K36" s="23"/>
      <c r="L36" s="23"/>
      <c r="M36" s="23"/>
    </row>
    <row r="37" spans="2:13">
      <c r="C37" s="22" t="s">
        <v>243</v>
      </c>
      <c r="D37" s="22">
        <v>98.619677269823299</v>
      </c>
      <c r="E37" s="22">
        <v>283.09648533925747</v>
      </c>
      <c r="F37" s="23"/>
      <c r="G37" s="22" t="s">
        <v>242</v>
      </c>
      <c r="H37" s="22">
        <v>9.2818519783363111</v>
      </c>
      <c r="I37" s="22">
        <v>0.66829334244021443</v>
      </c>
      <c r="J37" s="23"/>
      <c r="K37" s="23"/>
      <c r="L37" s="23"/>
      <c r="M37" s="23"/>
    </row>
    <row r="38" spans="2:13">
      <c r="C38" s="22" t="s">
        <v>244</v>
      </c>
      <c r="D38" s="22">
        <v>129.24978879833313</v>
      </c>
      <c r="E38" s="22">
        <v>161.96831702196863</v>
      </c>
      <c r="F38" s="23"/>
      <c r="G38" s="22" t="s">
        <v>243</v>
      </c>
      <c r="H38" s="22">
        <v>1.9375866004777049</v>
      </c>
      <c r="I38" s="22">
        <v>2.9933972630134602</v>
      </c>
      <c r="J38" s="23"/>
      <c r="K38" s="23"/>
      <c r="L38" s="23"/>
      <c r="M38" s="23"/>
    </row>
    <row r="39" spans="2:13">
      <c r="C39" s="22" t="s">
        <v>245</v>
      </c>
      <c r="D39" s="22">
        <v>128.55364989995789</v>
      </c>
      <c r="E39" s="22">
        <v>105.34901995411714</v>
      </c>
      <c r="F39" s="23"/>
      <c r="G39" s="22" t="s">
        <v>244</v>
      </c>
      <c r="H39" s="22">
        <v>2.08841669512567</v>
      </c>
      <c r="I39" s="22">
        <v>15.825557623063411</v>
      </c>
      <c r="J39" s="23"/>
      <c r="K39" s="23"/>
      <c r="L39" s="23"/>
      <c r="M39" s="23"/>
    </row>
    <row r="40" spans="2:13">
      <c r="C40" s="22" t="s">
        <v>246</v>
      </c>
      <c r="D40" s="22">
        <v>68.453658340230291</v>
      </c>
      <c r="E40" s="22">
        <v>113.4706404351614</v>
      </c>
      <c r="F40" s="23"/>
      <c r="G40" s="22" t="s">
        <v>245</v>
      </c>
      <c r="H40" s="22">
        <v>4.455288949601429</v>
      </c>
      <c r="I40" s="22">
        <v>1.0558106625357553</v>
      </c>
      <c r="J40" s="23"/>
      <c r="K40" s="23"/>
      <c r="L40" s="23"/>
      <c r="M40" s="23"/>
    </row>
    <row r="41" spans="2:13">
      <c r="C41" s="22" t="s">
        <v>247</v>
      </c>
      <c r="D41" s="22">
        <v>60.564084158644427</v>
      </c>
      <c r="E41" s="22">
        <v>109.52585334436846</v>
      </c>
      <c r="F41" s="23"/>
      <c r="G41" s="22" t="s">
        <v>246</v>
      </c>
      <c r="H41" s="22">
        <v>14.572507605988008</v>
      </c>
      <c r="I41" s="22">
        <v>1.0813357554761802</v>
      </c>
      <c r="J41" s="23"/>
      <c r="K41" s="23"/>
      <c r="L41" s="23"/>
      <c r="M41" s="23"/>
    </row>
    <row r="42" spans="2:13">
      <c r="C42" s="22" t="s">
        <v>248</v>
      </c>
      <c r="D42" s="22">
        <v>57.083389666768312</v>
      </c>
      <c r="E42" s="22">
        <v>299.33972630134605</v>
      </c>
      <c r="F42" s="23"/>
      <c r="G42" s="22" t="s">
        <v>247</v>
      </c>
      <c r="H42" s="22">
        <v>2.506100034150804</v>
      </c>
      <c r="I42" s="22">
        <v>15.77914836317173</v>
      </c>
      <c r="J42" s="23"/>
      <c r="K42" s="23"/>
      <c r="L42" s="23"/>
      <c r="M42" s="23"/>
    </row>
    <row r="43" spans="2:13">
      <c r="C43" s="22" t="s">
        <v>249</v>
      </c>
      <c r="D43" s="22">
        <v>178.67565058297399</v>
      </c>
      <c r="E43" s="22">
        <v>123.44863131187293</v>
      </c>
      <c r="F43" s="23"/>
      <c r="G43" s="22" t="s">
        <v>248</v>
      </c>
      <c r="H43" s="22">
        <v>0.78431649216941823</v>
      </c>
      <c r="I43" s="22">
        <v>3.0398065229051419</v>
      </c>
      <c r="J43" s="23"/>
      <c r="K43" s="23"/>
      <c r="L43" s="23"/>
      <c r="M43" s="23"/>
    </row>
    <row r="44" spans="2:13">
      <c r="C44" s="22" t="s">
        <v>250</v>
      </c>
      <c r="D44" s="22">
        <v>157.79148363171728</v>
      </c>
      <c r="E44" s="22">
        <v>39.911963506846135</v>
      </c>
      <c r="F44" s="23"/>
      <c r="G44" s="22" t="s">
        <v>249</v>
      </c>
      <c r="H44" s="22">
        <v>0.46409259891681554</v>
      </c>
      <c r="I44" s="22">
        <v>0.62188408254853278</v>
      </c>
      <c r="J44" s="23"/>
      <c r="K44" s="23"/>
      <c r="L44" s="23"/>
      <c r="M44" s="23"/>
    </row>
    <row r="45" spans="2:13">
      <c r="C45" s="22" t="s">
        <v>251</v>
      </c>
      <c r="D45" s="22">
        <v>133.42662218858447</v>
      </c>
      <c r="E45" s="22">
        <v>122.52044611403932</v>
      </c>
      <c r="F45" s="23"/>
      <c r="G45" s="27" t="s">
        <v>250</v>
      </c>
      <c r="H45" s="27">
        <v>3.6663315314428431</v>
      </c>
      <c r="I45" s="27">
        <v>2.8309648533925746</v>
      </c>
      <c r="J45" s="23"/>
      <c r="K45" s="23"/>
      <c r="L45" s="23"/>
      <c r="M45" s="23"/>
    </row>
    <row r="46" spans="2:13">
      <c r="C46" s="8" t="s">
        <v>307</v>
      </c>
      <c r="D46" s="22">
        <f>AVERAGE(D36:D45)</f>
        <v>107.83191535832206</v>
      </c>
      <c r="E46" s="22">
        <f>AVERAGE(E36:E45)</f>
        <v>144.00793344388788</v>
      </c>
      <c r="G46" s="8" t="s">
        <v>307</v>
      </c>
      <c r="H46" s="22">
        <f>AVERAGE(H36:H45)</f>
        <v>4.0097600546412853</v>
      </c>
      <c r="I46" s="22">
        <f>AVERAGE(I36:I45)</f>
        <v>4.6634344802156207</v>
      </c>
      <c r="J46" s="23"/>
      <c r="K46" s="23"/>
      <c r="L46" s="23"/>
      <c r="M46" s="23"/>
    </row>
    <row r="47" spans="2:13">
      <c r="C47" s="8" t="s">
        <v>308</v>
      </c>
      <c r="D47" s="8">
        <f>STDEV(D36:D45)</f>
        <v>43.794165303370569</v>
      </c>
      <c r="E47" s="8">
        <f>STDEV(E36:E45)</f>
        <v>83.696740976113546</v>
      </c>
      <c r="G47" s="8" t="s">
        <v>308</v>
      </c>
      <c r="H47" s="8">
        <f>STDEV(H36:H45)</f>
        <v>4.550503466116484</v>
      </c>
      <c r="I47" s="8">
        <f>STDEV(I36:I45)</f>
        <v>5.9515042246704635</v>
      </c>
      <c r="J47" s="23"/>
      <c r="K47" s="23"/>
      <c r="L47" s="23"/>
      <c r="M47" s="23"/>
    </row>
    <row r="48" spans="2:13">
      <c r="C48" s="8" t="s">
        <v>408</v>
      </c>
      <c r="D48" s="8">
        <f>D47/SQRT(COUNT(D36:D45))</f>
        <v>13.848931058456989</v>
      </c>
      <c r="E48" s="8">
        <f>E47/SQRT(COUNT(E36:E45))</f>
        <v>26.467233421766323</v>
      </c>
      <c r="F48" s="64"/>
      <c r="G48" s="8" t="s">
        <v>408</v>
      </c>
      <c r="H48" s="8">
        <f>H47/SQRT(COUNT(H36:H45))</f>
        <v>1.4389955453418934</v>
      </c>
      <c r="I48" s="8">
        <f>I47/SQRT(COUNT(I36:I45))</f>
        <v>1.8820308854073136</v>
      </c>
      <c r="J48" s="23"/>
      <c r="K48" s="23"/>
      <c r="L48" s="23"/>
      <c r="M48" s="23"/>
    </row>
    <row r="49" spans="3:13">
      <c r="C49" t="s">
        <v>292</v>
      </c>
      <c r="D49" s="23"/>
      <c r="E49" s="23"/>
      <c r="F49" s="23"/>
      <c r="G49" t="s">
        <v>292</v>
      </c>
      <c r="H49" s="23"/>
      <c r="I49" s="23"/>
      <c r="J49" s="23"/>
      <c r="K49" s="23"/>
      <c r="L49" s="23"/>
      <c r="M49" s="23"/>
    </row>
    <row r="50" spans="3:13">
      <c r="C50" s="23"/>
      <c r="D50" s="23"/>
      <c r="E50" s="23"/>
      <c r="F50" s="23"/>
      <c r="G50" s="23"/>
      <c r="H50" s="23"/>
      <c r="I50" s="23"/>
      <c r="J50" s="23"/>
      <c r="K50" s="23"/>
      <c r="L50" s="23"/>
      <c r="M50" s="23"/>
    </row>
    <row r="51" spans="3:13">
      <c r="C51" s="23"/>
      <c r="D51" s="23"/>
      <c r="E51" s="23"/>
      <c r="F51" s="23"/>
      <c r="G51" s="23"/>
      <c r="H51" s="23"/>
      <c r="I51" s="23"/>
      <c r="J51" s="23"/>
      <c r="K51" s="23"/>
      <c r="L51" s="23"/>
      <c r="M51" s="23"/>
    </row>
    <row r="52" spans="3:13">
      <c r="C52" s="22" t="s">
        <v>102</v>
      </c>
      <c r="D52" s="22" t="s">
        <v>240</v>
      </c>
      <c r="E52" s="22" t="s">
        <v>241</v>
      </c>
      <c r="F52" s="23"/>
      <c r="G52" s="22" t="s">
        <v>103</v>
      </c>
      <c r="H52" s="22" t="s">
        <v>240</v>
      </c>
      <c r="I52" s="22" t="s">
        <v>241</v>
      </c>
      <c r="J52" s="23"/>
      <c r="K52" s="22" t="s">
        <v>104</v>
      </c>
      <c r="L52" s="22" t="s">
        <v>240</v>
      </c>
      <c r="M52" s="22" t="s">
        <v>241</v>
      </c>
    </row>
    <row r="53" spans="3:13">
      <c r="C53" s="22" t="s">
        <v>242</v>
      </c>
      <c r="D53" s="22">
        <v>0.41768333902513405</v>
      </c>
      <c r="E53" s="22">
        <v>0.23088606796111574</v>
      </c>
      <c r="F53" s="23"/>
      <c r="G53" s="22" t="s">
        <v>242</v>
      </c>
      <c r="H53" s="22">
        <v>15.24544187441739</v>
      </c>
      <c r="I53" s="22">
        <v>0.22972583646382372</v>
      </c>
      <c r="J53" s="23"/>
      <c r="K53" s="22" t="s">
        <v>242</v>
      </c>
      <c r="L53" s="22">
        <v>32.486481924177092</v>
      </c>
      <c r="M53" s="22">
        <v>0.48265630287348815</v>
      </c>
    </row>
    <row r="54" spans="3:13">
      <c r="C54" s="22" t="s">
        <v>243</v>
      </c>
      <c r="D54" s="22">
        <v>6.2188408254853282</v>
      </c>
      <c r="E54" s="22">
        <v>0.45945167292764744</v>
      </c>
      <c r="F54" s="23"/>
      <c r="G54" s="22" t="s">
        <v>243</v>
      </c>
      <c r="H54" s="22">
        <v>76.343232521816162</v>
      </c>
      <c r="I54" s="22">
        <v>0.20907371581202538</v>
      </c>
      <c r="J54" s="23"/>
      <c r="K54" s="22" t="s">
        <v>243</v>
      </c>
      <c r="L54" s="22">
        <v>1141.6677933353662</v>
      </c>
      <c r="M54" s="22">
        <v>0.32486481924177085</v>
      </c>
    </row>
    <row r="55" spans="3:13">
      <c r="C55" s="22" t="s">
        <v>244</v>
      </c>
      <c r="D55" s="22">
        <v>283.09648533925747</v>
      </c>
      <c r="E55" s="22">
        <v>0.29933972630134603</v>
      </c>
      <c r="F55" s="23"/>
      <c r="G55" s="22" t="s">
        <v>244</v>
      </c>
      <c r="H55" s="22">
        <v>621.88408254853277</v>
      </c>
      <c r="I55" s="22">
        <v>0.1524544187441739</v>
      </c>
      <c r="J55" s="23"/>
      <c r="K55" s="22" t="s">
        <v>244</v>
      </c>
      <c r="L55" s="22">
        <v>1331.9457588912605</v>
      </c>
      <c r="M55" s="22">
        <v>0.32486481924177085</v>
      </c>
    </row>
    <row r="56" spans="3:13">
      <c r="C56" s="22" t="s">
        <v>245</v>
      </c>
      <c r="D56" s="22">
        <v>203.73665092448201</v>
      </c>
      <c r="E56" s="22">
        <v>0.58011574864601945</v>
      </c>
      <c r="F56" s="23"/>
      <c r="G56" s="22" t="s">
        <v>245</v>
      </c>
      <c r="H56" s="22">
        <v>382.8763941063728</v>
      </c>
      <c r="I56" s="22">
        <v>0.19816753973748025</v>
      </c>
      <c r="J56" s="23"/>
      <c r="K56" s="22" t="s">
        <v>245</v>
      </c>
      <c r="L56" s="22">
        <v>25.061000341508038</v>
      </c>
      <c r="M56" s="22">
        <v>0.28309648533925752</v>
      </c>
    </row>
    <row r="57" spans="3:13">
      <c r="C57" s="22" t="s">
        <v>246</v>
      </c>
      <c r="D57" s="22">
        <v>17.565904869001471</v>
      </c>
      <c r="E57" s="22">
        <v>1.4572507605988008</v>
      </c>
      <c r="F57" s="23"/>
      <c r="G57" s="22" t="s">
        <v>246</v>
      </c>
      <c r="H57" s="22">
        <v>13.644322408154377</v>
      </c>
      <c r="I57" s="22">
        <v>0.18285248397322534</v>
      </c>
      <c r="J57" s="23"/>
      <c r="K57" s="22" t="s">
        <v>246</v>
      </c>
      <c r="L57" s="22">
        <v>737.90723227773674</v>
      </c>
      <c r="M57" s="22">
        <v>0.27381463336092116</v>
      </c>
    </row>
    <row r="58" spans="3:13">
      <c r="C58" s="22" t="s">
        <v>247</v>
      </c>
      <c r="D58" s="22">
        <v>0.32486481924177085</v>
      </c>
      <c r="E58" s="22">
        <v>0.40840148704679768</v>
      </c>
      <c r="F58" s="23"/>
      <c r="G58" s="22" t="s">
        <v>247</v>
      </c>
      <c r="H58" s="22">
        <v>0.9467489017903038</v>
      </c>
      <c r="I58" s="22">
        <v>0.66133195345646212</v>
      </c>
      <c r="J58" s="23"/>
      <c r="K58" s="22" t="s">
        <v>247</v>
      </c>
      <c r="L58" s="22">
        <v>0.43856750597639066</v>
      </c>
      <c r="M58" s="22">
        <v>0.24132815143674408</v>
      </c>
    </row>
    <row r="59" spans="3:13">
      <c r="C59" s="22" t="s">
        <v>248</v>
      </c>
      <c r="D59" s="22">
        <v>0.48265630287348815</v>
      </c>
      <c r="E59" s="22">
        <v>0.25061000341508038</v>
      </c>
      <c r="F59" s="23"/>
      <c r="G59" s="22" t="s">
        <v>248</v>
      </c>
      <c r="H59" s="22">
        <v>3.5038991218219575</v>
      </c>
      <c r="I59" s="22">
        <v>7.7967556618025018</v>
      </c>
      <c r="J59" s="23"/>
      <c r="K59" s="22" t="s">
        <v>248</v>
      </c>
      <c r="L59" s="22">
        <v>0.97459445772531272</v>
      </c>
      <c r="M59" s="22">
        <v>0.25989185539341669</v>
      </c>
    </row>
    <row r="60" spans="3:13">
      <c r="C60" s="22" t="s">
        <v>249</v>
      </c>
      <c r="D60" s="22">
        <v>2.9933972630134602</v>
      </c>
      <c r="E60" s="22">
        <v>0.22462081787573873</v>
      </c>
      <c r="F60" s="23"/>
      <c r="G60" s="22" t="s">
        <v>249</v>
      </c>
      <c r="H60" s="22">
        <v>18.099611357755808</v>
      </c>
      <c r="I60" s="22">
        <v>0.59403852661352397</v>
      </c>
      <c r="J60" s="23"/>
      <c r="K60" s="22" t="s">
        <v>249</v>
      </c>
      <c r="L60" s="22">
        <v>13.481889998533491</v>
      </c>
      <c r="M60" s="22">
        <v>0.27381463336092116</v>
      </c>
    </row>
    <row r="61" spans="3:13">
      <c r="C61" s="22" t="s">
        <v>250</v>
      </c>
      <c r="D61" s="22">
        <v>25.061000341508038</v>
      </c>
      <c r="E61" s="22">
        <v>15.561024841680826</v>
      </c>
      <c r="F61" s="23"/>
      <c r="G61" s="22" t="s">
        <v>250</v>
      </c>
      <c r="H61" s="22">
        <v>793.59834414775469</v>
      </c>
      <c r="I61" s="22">
        <v>0.4733744508951519</v>
      </c>
      <c r="J61" s="23"/>
      <c r="K61" s="22" t="s">
        <v>250</v>
      </c>
      <c r="L61" s="22">
        <v>758.79139922899344</v>
      </c>
      <c r="M61" s="22">
        <v>0.24132815143674408</v>
      </c>
    </row>
    <row r="62" spans="3:13">
      <c r="C62" s="22" t="s">
        <v>251</v>
      </c>
      <c r="D62" s="22">
        <v>1.3876368707612785</v>
      </c>
      <c r="E62" s="22">
        <v>0.35038991218219573</v>
      </c>
      <c r="F62" s="23"/>
      <c r="G62" s="22" t="s">
        <v>251</v>
      </c>
      <c r="H62" s="22">
        <v>79.359834414775449</v>
      </c>
      <c r="I62" s="22">
        <v>0.36895361613886835</v>
      </c>
      <c r="J62" s="23"/>
      <c r="K62" s="22" t="s">
        <v>251</v>
      </c>
      <c r="L62" s="22">
        <v>60.796130458102837</v>
      </c>
      <c r="M62" s="22">
        <v>0.36895361613886835</v>
      </c>
    </row>
    <row r="63" spans="3:13">
      <c r="C63" s="8" t="s">
        <v>307</v>
      </c>
      <c r="D63" s="22">
        <f>AVERAGE(D53:D62)</f>
        <v>54.128512089464948</v>
      </c>
      <c r="E63" s="22">
        <f>AVERAGE(E53:E62)</f>
        <v>1.9822091038635565</v>
      </c>
      <c r="G63" s="8" t="s">
        <v>307</v>
      </c>
      <c r="H63" s="22">
        <f>AVERAGE(H53:H62)</f>
        <v>200.55019114031913</v>
      </c>
      <c r="I63" s="22">
        <f>AVERAGE(I53:I62)</f>
        <v>1.0866728203637237</v>
      </c>
      <c r="K63" s="8" t="s">
        <v>307</v>
      </c>
      <c r="L63" s="22">
        <f>AVERAGE(L53:L62)</f>
        <v>410.35508484193804</v>
      </c>
      <c r="M63" s="22">
        <f>AVERAGE(M53:M62)</f>
        <v>0.30746134678239029</v>
      </c>
    </row>
    <row r="64" spans="3:13">
      <c r="C64" s="8" t="s">
        <v>308</v>
      </c>
      <c r="D64" s="8">
        <f>STDEV(D53:D62)</f>
        <v>101.83863727663388</v>
      </c>
      <c r="E64" s="8">
        <f>STDEV(E53:E62)</f>
        <v>4.7850567407386748</v>
      </c>
      <c r="G64" s="8" t="s">
        <v>308</v>
      </c>
      <c r="H64" s="8">
        <f>STDEV(H53:H62)</f>
        <v>293.22238783273673</v>
      </c>
      <c r="I64" s="8">
        <f>STDEV(I53:I62)</f>
        <v>2.3646401197443385</v>
      </c>
      <c r="K64" s="8" t="s">
        <v>308</v>
      </c>
      <c r="L64" s="8">
        <f>STDEV(L53:L62)</f>
        <v>529.08788050351916</v>
      </c>
      <c r="M64" s="8">
        <f>STDEV(M53:M62)</f>
        <v>7.3747495794164272E-2</v>
      </c>
    </row>
    <row r="65" spans="2:19">
      <c r="C65" s="8" t="s">
        <v>408</v>
      </c>
      <c r="D65" s="8">
        <f>D64/SQRT(COUNT(D53:D62))</f>
        <v>32.204204760189008</v>
      </c>
      <c r="E65" s="8">
        <f>E64/SQRT(COUNT(E53:E62))</f>
        <v>1.5131678033876026</v>
      </c>
      <c r="G65" s="8" t="s">
        <v>408</v>
      </c>
      <c r="H65" s="8">
        <f>H64/SQRT(COUNT(H53:H62))</f>
        <v>92.725060650469175</v>
      </c>
      <c r="I65" s="8">
        <f>I64/SQRT(COUNT(I53:I62))</f>
        <v>0.74776486250054031</v>
      </c>
      <c r="K65" s="8" t="s">
        <v>408</v>
      </c>
      <c r="L65" s="8">
        <f>L64/SQRT(COUNT(L53:L62))</f>
        <v>167.31227847821157</v>
      </c>
      <c r="M65" s="8">
        <f>M64/SQRT(COUNT(M53:M62))</f>
        <v>2.3321005844324717E-2</v>
      </c>
    </row>
    <row r="66" spans="2:19">
      <c r="C66" t="s">
        <v>292</v>
      </c>
      <c r="G66" t="s">
        <v>292</v>
      </c>
      <c r="K66" t="s">
        <v>292</v>
      </c>
    </row>
    <row r="69" spans="2:19" ht="15.75">
      <c r="B69" s="1" t="s">
        <v>18</v>
      </c>
    </row>
    <row r="72" spans="2:19">
      <c r="C72" s="8" t="s">
        <v>252</v>
      </c>
      <c r="D72" s="8" t="s">
        <v>411</v>
      </c>
      <c r="E72" s="8" t="s">
        <v>75</v>
      </c>
      <c r="F72" s="8" t="s">
        <v>76</v>
      </c>
      <c r="G72" s="8" t="s">
        <v>77</v>
      </c>
      <c r="I72" s="8" t="s">
        <v>101</v>
      </c>
      <c r="J72" s="8" t="s">
        <v>411</v>
      </c>
      <c r="K72" s="8" t="s">
        <v>75</v>
      </c>
      <c r="L72" s="8" t="s">
        <v>76</v>
      </c>
      <c r="M72" s="8" t="s">
        <v>77</v>
      </c>
      <c r="O72" s="8" t="s">
        <v>253</v>
      </c>
      <c r="P72" s="8" t="s">
        <v>411</v>
      </c>
      <c r="Q72" s="8" t="s">
        <v>75</v>
      </c>
      <c r="R72" s="8" t="s">
        <v>76</v>
      </c>
      <c r="S72" s="8" t="s">
        <v>77</v>
      </c>
    </row>
    <row r="73" spans="2:19">
      <c r="C73" s="8" t="s">
        <v>254</v>
      </c>
      <c r="D73" s="10">
        <v>67.8</v>
      </c>
      <c r="E73" s="10">
        <v>21.9</v>
      </c>
      <c r="F73" s="10">
        <v>43.8</v>
      </c>
      <c r="G73" s="10">
        <v>26.7</v>
      </c>
      <c r="I73" s="8" t="s">
        <v>254</v>
      </c>
      <c r="J73" s="10">
        <v>14.2</v>
      </c>
      <c r="K73" s="10">
        <v>5.31</v>
      </c>
      <c r="L73" s="10">
        <v>0.41</v>
      </c>
      <c r="M73" s="10">
        <v>1.53</v>
      </c>
      <c r="O73" s="8" t="s">
        <v>254</v>
      </c>
      <c r="P73" s="10">
        <v>0.48199999999999998</v>
      </c>
      <c r="Q73" s="10">
        <v>1.25</v>
      </c>
      <c r="R73" s="10">
        <v>0.64500000000000002</v>
      </c>
      <c r="S73" s="10">
        <v>0.61299999999999999</v>
      </c>
    </row>
    <row r="74" spans="2:19">
      <c r="C74" s="8" t="s">
        <v>255</v>
      </c>
      <c r="D74" s="10">
        <v>135</v>
      </c>
      <c r="E74" s="10">
        <v>28.4</v>
      </c>
      <c r="F74" s="10">
        <v>50.2</v>
      </c>
      <c r="G74" s="10">
        <v>24.5</v>
      </c>
      <c r="I74" s="8" t="s">
        <v>255</v>
      </c>
      <c r="J74" s="10">
        <v>2.63</v>
      </c>
      <c r="K74" s="10">
        <v>4.7</v>
      </c>
      <c r="L74" s="10">
        <v>0.91300000000000003</v>
      </c>
      <c r="M74" s="10">
        <v>0.629</v>
      </c>
      <c r="O74" s="8" t="s">
        <v>255</v>
      </c>
      <c r="P74" s="10">
        <v>0.45900000000000002</v>
      </c>
      <c r="Q74" s="10">
        <v>6.45</v>
      </c>
      <c r="R74" s="10">
        <v>0.56899999999999995</v>
      </c>
      <c r="S74" s="10">
        <v>0.59099999999999997</v>
      </c>
    </row>
    <row r="75" spans="2:19">
      <c r="C75" s="8" t="s">
        <v>256</v>
      </c>
      <c r="D75" s="10">
        <v>18.3</v>
      </c>
      <c r="E75" s="10">
        <v>29.8</v>
      </c>
      <c r="F75" s="10">
        <v>66.7</v>
      </c>
      <c r="G75" s="10">
        <v>27.3</v>
      </c>
      <c r="I75" s="8" t="s">
        <v>256</v>
      </c>
      <c r="J75" s="10">
        <v>6.23</v>
      </c>
      <c r="K75" s="10">
        <v>62.9</v>
      </c>
      <c r="L75" s="10">
        <v>1.79</v>
      </c>
      <c r="M75" s="10">
        <v>0.53600000000000003</v>
      </c>
      <c r="O75" s="8" t="s">
        <v>256</v>
      </c>
      <c r="P75" s="10">
        <v>2.4500000000000002</v>
      </c>
      <c r="Q75" s="10">
        <v>28.9</v>
      </c>
      <c r="R75" s="10">
        <v>0.80400000000000005</v>
      </c>
      <c r="S75" s="10">
        <v>0.66700000000000004</v>
      </c>
    </row>
    <row r="76" spans="2:19">
      <c r="C76" s="8" t="s">
        <v>257</v>
      </c>
      <c r="D76" s="10">
        <v>84.2</v>
      </c>
      <c r="E76" s="10">
        <v>36.5</v>
      </c>
      <c r="F76" s="10">
        <v>49.2</v>
      </c>
      <c r="G76" s="10">
        <v>37.200000000000003</v>
      </c>
      <c r="I76" s="8" t="s">
        <v>257</v>
      </c>
      <c r="J76" s="10">
        <v>1.97</v>
      </c>
      <c r="K76" s="10">
        <v>66.7</v>
      </c>
      <c r="L76" s="10">
        <v>3.14</v>
      </c>
      <c r="M76" s="10">
        <v>0.54700000000000004</v>
      </c>
      <c r="O76" s="8" t="s">
        <v>257</v>
      </c>
      <c r="P76" s="10">
        <v>26.7</v>
      </c>
      <c r="Q76" s="10">
        <v>1.74</v>
      </c>
      <c r="R76" s="10">
        <v>0.59099999999999997</v>
      </c>
      <c r="S76" s="10">
        <v>0.66700000000000004</v>
      </c>
    </row>
    <row r="77" spans="2:19">
      <c r="C77" s="8" t="s">
        <v>258</v>
      </c>
      <c r="D77" s="10">
        <v>60.2</v>
      </c>
      <c r="E77" s="10">
        <v>22.3</v>
      </c>
      <c r="F77" s="10">
        <v>47.5</v>
      </c>
      <c r="G77" s="10">
        <v>47.5</v>
      </c>
      <c r="I77" s="8" t="s">
        <v>258</v>
      </c>
      <c r="J77" s="10">
        <v>21.9</v>
      </c>
      <c r="K77" s="10">
        <v>1.76</v>
      </c>
      <c r="L77" s="10">
        <v>0.91900000000000004</v>
      </c>
      <c r="M77" s="10">
        <v>0.45200000000000001</v>
      </c>
      <c r="O77" s="8" t="s">
        <v>258</v>
      </c>
      <c r="P77" s="10">
        <v>120</v>
      </c>
      <c r="Q77" s="10">
        <v>0.59099999999999997</v>
      </c>
      <c r="R77" s="10">
        <v>0.56899999999999995</v>
      </c>
      <c r="S77" s="10">
        <v>0.82</v>
      </c>
    </row>
    <row r="78" spans="2:19">
      <c r="C78" s="8" t="s">
        <v>259</v>
      </c>
      <c r="D78" s="10">
        <v>179</v>
      </c>
      <c r="E78" s="10">
        <v>26.7</v>
      </c>
      <c r="F78" s="10">
        <v>50.2</v>
      </c>
      <c r="G78" s="10">
        <v>37.6</v>
      </c>
      <c r="I78" s="8" t="s">
        <v>259</v>
      </c>
      <c r="J78" s="10">
        <v>18.600000000000001</v>
      </c>
      <c r="K78" s="10">
        <v>10.9</v>
      </c>
      <c r="L78" s="10">
        <v>1.39</v>
      </c>
      <c r="M78" s="10">
        <v>0.59099999999999997</v>
      </c>
      <c r="O78" s="8" t="s">
        <v>259</v>
      </c>
      <c r="P78" s="10">
        <v>0.54700000000000004</v>
      </c>
      <c r="Q78" s="10">
        <v>14.7</v>
      </c>
      <c r="R78" s="10">
        <v>0.64500000000000002</v>
      </c>
      <c r="S78" s="10">
        <v>0.432</v>
      </c>
    </row>
    <row r="79" spans="2:19">
      <c r="C79" s="8" t="s">
        <v>260</v>
      </c>
      <c r="D79" s="10">
        <v>64</v>
      </c>
      <c r="E79" s="10">
        <v>28.9</v>
      </c>
      <c r="F79" s="10">
        <v>61.3</v>
      </c>
      <c r="G79" s="10">
        <v>234</v>
      </c>
      <c r="I79" s="8" t="s">
        <v>260</v>
      </c>
      <c r="J79" s="10">
        <v>6.13</v>
      </c>
      <c r="K79" s="10">
        <v>0.85899999999999999</v>
      </c>
      <c r="L79" s="10">
        <v>0.87</v>
      </c>
      <c r="M79" s="10">
        <v>0.52500000000000002</v>
      </c>
      <c r="O79" s="8" t="s">
        <v>260</v>
      </c>
      <c r="P79" s="10">
        <v>0.498</v>
      </c>
      <c r="Q79" s="10">
        <v>8.75</v>
      </c>
      <c r="R79" s="10">
        <v>0.59099999999999997</v>
      </c>
      <c r="S79" s="10">
        <v>0.497</v>
      </c>
    </row>
    <row r="80" spans="2:19">
      <c r="C80" s="8" t="s">
        <v>261</v>
      </c>
      <c r="D80" s="10">
        <v>116</v>
      </c>
      <c r="E80" s="10">
        <v>21.9</v>
      </c>
      <c r="F80" s="10">
        <v>28.7</v>
      </c>
      <c r="G80" s="10">
        <v>30.5</v>
      </c>
      <c r="I80" s="8" t="s">
        <v>261</v>
      </c>
      <c r="J80" s="10">
        <v>5.05</v>
      </c>
      <c r="K80" s="10">
        <v>12.5</v>
      </c>
      <c r="L80" s="10">
        <v>0.87</v>
      </c>
      <c r="M80" s="10">
        <v>2.41</v>
      </c>
      <c r="O80" s="8" t="s">
        <v>261</v>
      </c>
      <c r="P80" s="10">
        <v>0.79300000000000004</v>
      </c>
      <c r="Q80" s="10">
        <v>0.76600000000000001</v>
      </c>
      <c r="R80" s="10">
        <v>0.66700000000000004</v>
      </c>
      <c r="S80" s="10">
        <v>0.46400000000000002</v>
      </c>
    </row>
    <row r="81" spans="3:19">
      <c r="C81" s="8" t="s">
        <v>262</v>
      </c>
      <c r="D81" s="10">
        <v>80.400000000000006</v>
      </c>
      <c r="E81" s="10">
        <v>76.599999999999994</v>
      </c>
      <c r="F81" s="10">
        <v>64.5</v>
      </c>
      <c r="G81" s="10">
        <v>17</v>
      </c>
      <c r="I81" s="8" t="s">
        <v>262</v>
      </c>
      <c r="J81" s="10">
        <v>23.4</v>
      </c>
      <c r="K81" s="10">
        <v>1.07</v>
      </c>
      <c r="L81" s="10">
        <v>0.79900000000000004</v>
      </c>
      <c r="M81" s="10">
        <v>0.57399999999999995</v>
      </c>
      <c r="O81" s="8" t="s">
        <v>262</v>
      </c>
      <c r="P81" s="10">
        <v>1.31</v>
      </c>
      <c r="Q81" s="10">
        <v>50.2</v>
      </c>
      <c r="R81" s="10">
        <v>1.41</v>
      </c>
      <c r="S81" s="10">
        <v>0.54</v>
      </c>
    </row>
    <row r="82" spans="3:19">
      <c r="C82" s="8" t="s">
        <v>263</v>
      </c>
      <c r="D82" s="10">
        <v>195</v>
      </c>
      <c r="E82" s="10">
        <v>26.3</v>
      </c>
      <c r="F82" s="10">
        <v>43.6</v>
      </c>
      <c r="G82" s="10">
        <v>15.3</v>
      </c>
      <c r="I82" s="8" t="s">
        <v>263</v>
      </c>
      <c r="J82" s="10">
        <v>8.31</v>
      </c>
      <c r="K82" s="10">
        <v>59.1</v>
      </c>
      <c r="L82" s="10">
        <v>1.53</v>
      </c>
      <c r="M82" s="10">
        <v>0.53600000000000003</v>
      </c>
      <c r="O82" s="8" t="s">
        <v>263</v>
      </c>
      <c r="P82" s="10">
        <v>2.87</v>
      </c>
      <c r="Q82" s="10">
        <v>1360</v>
      </c>
      <c r="R82" s="10">
        <v>1.06</v>
      </c>
      <c r="S82" s="10">
        <v>0.54700000000000004</v>
      </c>
    </row>
    <row r="83" spans="3:19">
      <c r="C83" s="8" t="s">
        <v>307</v>
      </c>
      <c r="D83" s="22">
        <f>AVERAGE(D73:D82)</f>
        <v>99.99</v>
      </c>
      <c r="E83" s="22">
        <f>AVERAGE(E73:E82)</f>
        <v>31.93</v>
      </c>
      <c r="F83" s="22">
        <f>AVERAGE(F73:F82)</f>
        <v>50.57</v>
      </c>
      <c r="G83" s="22">
        <f>AVERAGE(G73:G82)</f>
        <v>49.76</v>
      </c>
      <c r="I83" s="8" t="s">
        <v>307</v>
      </c>
      <c r="J83" s="22">
        <f>AVERAGE(J73:J82)</f>
        <v>10.841999999999999</v>
      </c>
      <c r="K83" s="22">
        <f>AVERAGE(K73:K82)</f>
        <v>22.579900000000002</v>
      </c>
      <c r="L83" s="22">
        <f>AVERAGE(L73:L82)</f>
        <v>1.2630999999999999</v>
      </c>
      <c r="M83" s="22">
        <f>AVERAGE(M73:M82)</f>
        <v>0.83299999999999996</v>
      </c>
      <c r="O83" s="8" t="s">
        <v>307</v>
      </c>
      <c r="P83" s="22">
        <f>AVERAGE(P73:P82)</f>
        <v>15.610900000000001</v>
      </c>
      <c r="Q83" s="22">
        <f>AVERAGE(Q73:Q82)</f>
        <v>147.3347</v>
      </c>
      <c r="R83" s="22">
        <f>AVERAGE(R73:R82)</f>
        <v>0.75509999999999999</v>
      </c>
      <c r="S83" s="22">
        <f>AVERAGE(S73:S82)</f>
        <v>0.58379999999999999</v>
      </c>
    </row>
    <row r="84" spans="3:19">
      <c r="C84" s="8" t="s">
        <v>308</v>
      </c>
      <c r="D84" s="8">
        <f>STDEV(D73:D82)</f>
        <v>55.750006477328974</v>
      </c>
      <c r="E84" s="8">
        <f>STDEV(E73:E82)</f>
        <v>16.314482318888743</v>
      </c>
      <c r="F84" s="8">
        <f>STDEV(F73:F82)</f>
        <v>11.321763702415508</v>
      </c>
      <c r="G84" s="8">
        <f>STDEV(G73:G82)</f>
        <v>65.456553869299015</v>
      </c>
      <c r="I84" s="8" t="s">
        <v>308</v>
      </c>
      <c r="J84" s="8">
        <f>STDEV(J73:J82)</f>
        <v>8.0348308424425898</v>
      </c>
      <c r="K84" s="8">
        <f>STDEV(K73:K82)</f>
        <v>28.146279882270601</v>
      </c>
      <c r="L84" s="8">
        <f>STDEV(L73:L82)</f>
        <v>0.77322663775463307</v>
      </c>
      <c r="M84" s="8">
        <f>STDEV(M73:M82)</f>
        <v>0.63580552582268945</v>
      </c>
      <c r="O84" s="8" t="s">
        <v>308</v>
      </c>
      <c r="P84" s="8">
        <f>STDEV(P73:P82)</f>
        <v>37.555089282131775</v>
      </c>
      <c r="Q84" s="8">
        <f>STDEV(Q73:Q82)</f>
        <v>426.38270406031825</v>
      </c>
      <c r="R84" s="8">
        <f>STDEV(R73:R82)</f>
        <v>0.27474814729938474</v>
      </c>
      <c r="S84" s="8">
        <f>STDEV(S73:S82)</f>
        <v>0.11486301019523669</v>
      </c>
    </row>
    <row r="85" spans="3:19">
      <c r="C85" s="8" t="s">
        <v>408</v>
      </c>
      <c r="D85" s="8">
        <f>D84/SQRT(COUNT(D73:D82))</f>
        <v>17.629700003749985</v>
      </c>
      <c r="E85" s="8">
        <f t="shared" ref="E85:G85" si="0">E84/SQRT(COUNT(E73:E82))</f>
        <v>5.1590922974233884</v>
      </c>
      <c r="F85" s="8">
        <f t="shared" si="0"/>
        <v>3.5802560429853796</v>
      </c>
      <c r="G85" s="8">
        <f t="shared" si="0"/>
        <v>20.699179801249237</v>
      </c>
      <c r="I85" s="8" t="s">
        <v>408</v>
      </c>
      <c r="J85" s="8">
        <f>J84/SQRT(COUNT(J73:J82))</f>
        <v>2.5408366076288078</v>
      </c>
      <c r="K85" s="8">
        <f t="shared" ref="K85:M85" si="1">K84/SQRT(COUNT(K73:K82))</f>
        <v>8.9006352088550997</v>
      </c>
      <c r="L85" s="8">
        <f t="shared" si="1"/>
        <v>0.24451573228185838</v>
      </c>
      <c r="M85" s="8">
        <f t="shared" si="1"/>
        <v>0.20105936105207003</v>
      </c>
      <c r="O85" s="8" t="s">
        <v>408</v>
      </c>
      <c r="P85" s="8">
        <f>P84/SQRT(COUNT(P73:P82))</f>
        <v>11.875961986251424</v>
      </c>
      <c r="Q85" s="8">
        <f t="shared" ref="Q85:S85" si="2">Q84/SQRT(COUNT(Q73:Q82))</f>
        <v>134.83404997321296</v>
      </c>
      <c r="R85" s="8">
        <f t="shared" si="2"/>
        <v>8.6882992837749556E-2</v>
      </c>
      <c r="S85" s="8">
        <f t="shared" si="2"/>
        <v>3.6322873112008977E-2</v>
      </c>
    </row>
    <row r="86" spans="3:19">
      <c r="C86" t="s">
        <v>292</v>
      </c>
      <c r="F86" s="28"/>
      <c r="G86" s="28"/>
      <c r="I86" t="s">
        <v>292</v>
      </c>
      <c r="L86" s="28"/>
      <c r="M86" s="28"/>
      <c r="O86" t="s">
        <v>292</v>
      </c>
      <c r="R86" s="28"/>
      <c r="S86" s="28"/>
    </row>
    <row r="88" spans="3:19">
      <c r="C88" s="8" t="s">
        <v>264</v>
      </c>
      <c r="D88" s="8" t="s">
        <v>411</v>
      </c>
      <c r="E88" s="8" t="s">
        <v>75</v>
      </c>
      <c r="F88" s="8" t="s">
        <v>76</v>
      </c>
      <c r="G88" s="8" t="s">
        <v>77</v>
      </c>
      <c r="I88" s="8" t="s">
        <v>265</v>
      </c>
      <c r="J88" s="8" t="s">
        <v>411</v>
      </c>
      <c r="K88" s="8" t="s">
        <v>75</v>
      </c>
      <c r="L88" s="8" t="s">
        <v>76</v>
      </c>
      <c r="M88" s="8" t="s">
        <v>77</v>
      </c>
      <c r="O88" s="8" t="s">
        <v>266</v>
      </c>
      <c r="P88" s="8" t="s">
        <v>411</v>
      </c>
      <c r="Q88" s="8" t="s">
        <v>75</v>
      </c>
      <c r="R88" s="8" t="s">
        <v>76</v>
      </c>
      <c r="S88" s="8" t="s">
        <v>77</v>
      </c>
    </row>
    <row r="89" spans="3:19">
      <c r="C89" s="8" t="s">
        <v>254</v>
      </c>
      <c r="D89" s="10">
        <v>0.53600000000000003</v>
      </c>
      <c r="E89" s="10">
        <v>0.98399999999999999</v>
      </c>
      <c r="F89" s="10">
        <v>0.66700000000000004</v>
      </c>
      <c r="G89" s="10">
        <v>0.57999999999999996</v>
      </c>
      <c r="I89" s="8" t="s">
        <v>254</v>
      </c>
      <c r="J89" s="10">
        <v>886</v>
      </c>
      <c r="K89" s="10">
        <v>64.5</v>
      </c>
      <c r="L89" s="10">
        <v>0.72199999999999998</v>
      </c>
      <c r="M89" s="10">
        <v>0.45</v>
      </c>
      <c r="O89" s="8" t="s">
        <v>254</v>
      </c>
      <c r="P89" s="10">
        <v>376</v>
      </c>
      <c r="Q89" s="10">
        <v>109</v>
      </c>
      <c r="R89" s="10">
        <v>0.52100000000000002</v>
      </c>
      <c r="S89" s="10">
        <v>0.66700000000000004</v>
      </c>
    </row>
    <row r="90" spans="3:19">
      <c r="C90" s="8" t="s">
        <v>255</v>
      </c>
      <c r="D90" s="10">
        <v>0.55200000000000005</v>
      </c>
      <c r="E90" s="10">
        <v>6.45</v>
      </c>
      <c r="F90" s="10">
        <v>0.61299999999999999</v>
      </c>
      <c r="G90" s="10">
        <v>0.52</v>
      </c>
      <c r="I90" s="8" t="s">
        <v>255</v>
      </c>
      <c r="J90" s="10">
        <v>15.9</v>
      </c>
      <c r="K90" s="10">
        <v>580</v>
      </c>
      <c r="L90" s="10">
        <v>0.70599999999999996</v>
      </c>
      <c r="M90" s="10">
        <v>0.40500000000000003</v>
      </c>
      <c r="O90" s="8" t="s">
        <v>255</v>
      </c>
      <c r="P90" s="10">
        <v>2560</v>
      </c>
      <c r="Q90" s="10">
        <v>2.08</v>
      </c>
      <c r="R90" s="10">
        <v>0.54</v>
      </c>
      <c r="S90" s="10">
        <v>0.64500000000000002</v>
      </c>
    </row>
    <row r="91" spans="3:19">
      <c r="C91" s="8" t="s">
        <v>256</v>
      </c>
      <c r="D91" s="10">
        <v>0.70599999999999996</v>
      </c>
      <c r="E91" s="10">
        <v>2</v>
      </c>
      <c r="F91" s="10">
        <v>0.70599999999999996</v>
      </c>
      <c r="G91" s="10">
        <v>0.54500000000000004</v>
      </c>
      <c r="I91" s="8" t="s">
        <v>256</v>
      </c>
      <c r="J91" s="10">
        <v>116</v>
      </c>
      <c r="K91" s="10">
        <v>10.9</v>
      </c>
      <c r="L91" s="10">
        <v>0.64500000000000002</v>
      </c>
      <c r="M91" s="10">
        <v>0.42</v>
      </c>
      <c r="O91" s="8" t="s">
        <v>256</v>
      </c>
      <c r="P91" s="10">
        <v>15.2</v>
      </c>
      <c r="Q91" s="10">
        <v>175</v>
      </c>
      <c r="R91" s="10">
        <v>0.61299999999999999</v>
      </c>
      <c r="S91" s="10">
        <v>0.61299999999999999</v>
      </c>
    </row>
    <row r="92" spans="3:19">
      <c r="C92" s="8" t="s">
        <v>257</v>
      </c>
      <c r="D92" s="10">
        <v>1.71</v>
      </c>
      <c r="E92" s="10">
        <v>74.400000000000006</v>
      </c>
      <c r="F92" s="10">
        <v>0.76600000000000001</v>
      </c>
      <c r="G92" s="10">
        <v>0.54700000000000004</v>
      </c>
      <c r="I92" s="8" t="s">
        <v>257</v>
      </c>
      <c r="J92" s="10">
        <v>136</v>
      </c>
      <c r="K92" s="10">
        <v>2.67</v>
      </c>
      <c r="L92" s="10">
        <v>0.69499999999999995</v>
      </c>
      <c r="M92" s="10">
        <v>0.57999999999999996</v>
      </c>
      <c r="O92" s="8" t="s">
        <v>257</v>
      </c>
      <c r="P92" s="10">
        <v>43.1</v>
      </c>
      <c r="Q92" s="10">
        <v>9.84</v>
      </c>
      <c r="R92" s="10">
        <v>0.76600000000000001</v>
      </c>
      <c r="S92" s="10">
        <v>0.64500000000000002</v>
      </c>
    </row>
    <row r="93" spans="3:19">
      <c r="C93" s="8" t="s">
        <v>258</v>
      </c>
      <c r="D93" s="10">
        <v>43.8</v>
      </c>
      <c r="E93" s="10">
        <v>5.58</v>
      </c>
      <c r="F93" s="10">
        <v>0.875</v>
      </c>
      <c r="G93" s="10">
        <v>0.629</v>
      </c>
      <c r="I93" s="8" t="s">
        <v>258</v>
      </c>
      <c r="J93" s="10">
        <v>3.43</v>
      </c>
      <c r="K93" s="10">
        <v>1.36</v>
      </c>
      <c r="L93" s="10">
        <v>0.67800000000000005</v>
      </c>
      <c r="M93" s="10">
        <v>0.54700000000000004</v>
      </c>
      <c r="O93" s="8" t="s">
        <v>258</v>
      </c>
      <c r="P93" s="10">
        <v>1.25</v>
      </c>
      <c r="Q93" s="10">
        <v>569</v>
      </c>
      <c r="R93" s="10">
        <v>0.64500000000000002</v>
      </c>
      <c r="S93" s="10">
        <v>0.54700000000000004</v>
      </c>
    </row>
    <row r="94" spans="3:19">
      <c r="C94" s="8" t="s">
        <v>259</v>
      </c>
      <c r="D94" s="10">
        <v>49.2</v>
      </c>
      <c r="E94" s="10">
        <v>295</v>
      </c>
      <c r="F94" s="10">
        <v>0.629</v>
      </c>
      <c r="G94" s="10">
        <v>0.68899999999999995</v>
      </c>
      <c r="I94" s="8" t="s">
        <v>259</v>
      </c>
      <c r="J94" s="10">
        <v>47.5</v>
      </c>
      <c r="K94" s="10">
        <v>0.54700000000000004</v>
      </c>
      <c r="L94" s="10">
        <v>0.76600000000000001</v>
      </c>
      <c r="M94" s="10">
        <v>0.67800000000000005</v>
      </c>
      <c r="O94" s="8" t="s">
        <v>259</v>
      </c>
      <c r="P94" s="10">
        <v>7.88</v>
      </c>
      <c r="Q94" s="10">
        <v>5.91</v>
      </c>
      <c r="R94" s="10">
        <v>0.61299999999999999</v>
      </c>
      <c r="S94" s="10">
        <v>0.64500000000000002</v>
      </c>
    </row>
    <row r="95" spans="3:19">
      <c r="C95" s="8" t="s">
        <v>260</v>
      </c>
      <c r="D95" s="10">
        <v>0.87</v>
      </c>
      <c r="E95" s="10">
        <v>30.8</v>
      </c>
      <c r="F95" s="10">
        <v>0.50800000000000001</v>
      </c>
      <c r="G95" s="10">
        <v>0.54700000000000004</v>
      </c>
      <c r="I95" s="8" t="s">
        <v>260</v>
      </c>
      <c r="J95" s="10">
        <v>1580</v>
      </c>
      <c r="K95" s="10">
        <v>0.64500000000000002</v>
      </c>
      <c r="L95" s="10">
        <v>0.64500000000000002</v>
      </c>
      <c r="M95" s="10">
        <v>0.53600000000000003</v>
      </c>
      <c r="O95" s="8" t="s">
        <v>260</v>
      </c>
      <c r="P95" s="10">
        <v>30.3</v>
      </c>
      <c r="Q95" s="10">
        <v>0.97399999999999998</v>
      </c>
      <c r="R95" s="10">
        <v>0.59599999999999997</v>
      </c>
      <c r="S95" s="10">
        <v>0.59099999999999997</v>
      </c>
    </row>
    <row r="96" spans="3:19">
      <c r="C96" s="8" t="s">
        <v>261</v>
      </c>
      <c r="D96" s="10">
        <v>49.5</v>
      </c>
      <c r="E96" s="10">
        <v>240</v>
      </c>
      <c r="F96" s="10">
        <v>0.67800000000000005</v>
      </c>
      <c r="G96" s="10">
        <v>0.59099999999999997</v>
      </c>
      <c r="I96" s="8" t="s">
        <v>261</v>
      </c>
      <c r="J96" s="10">
        <v>0.79300000000000004</v>
      </c>
      <c r="K96" s="10">
        <v>0.91900000000000004</v>
      </c>
      <c r="L96" s="10">
        <v>0.64</v>
      </c>
      <c r="M96" s="10">
        <v>0.629</v>
      </c>
      <c r="O96" s="8" t="s">
        <v>261</v>
      </c>
      <c r="P96" s="10">
        <v>38.200000000000003</v>
      </c>
      <c r="Q96" s="10">
        <v>219</v>
      </c>
      <c r="R96" s="10">
        <v>0.59099999999999997</v>
      </c>
      <c r="S96" s="10">
        <v>0.66700000000000004</v>
      </c>
    </row>
    <row r="97" spans="2:43">
      <c r="C97" s="8" t="s">
        <v>262</v>
      </c>
      <c r="D97" s="10">
        <v>0.35599999999999998</v>
      </c>
      <c r="E97" s="10">
        <v>1.35</v>
      </c>
      <c r="F97" s="10">
        <v>0.67800000000000005</v>
      </c>
      <c r="G97" s="10">
        <v>0.56899999999999995</v>
      </c>
      <c r="I97" s="8" t="s">
        <v>262</v>
      </c>
      <c r="J97" s="10" t="s">
        <v>304</v>
      </c>
      <c r="K97" s="10" t="s">
        <v>304</v>
      </c>
      <c r="L97" s="10">
        <v>0.64500000000000002</v>
      </c>
      <c r="M97" s="10">
        <v>0.59099999999999997</v>
      </c>
      <c r="O97" s="8" t="s">
        <v>262</v>
      </c>
      <c r="P97" s="10" t="s">
        <v>304</v>
      </c>
      <c r="Q97" s="10" t="s">
        <v>304</v>
      </c>
      <c r="R97" s="10">
        <v>0.76600000000000001</v>
      </c>
      <c r="S97" s="10">
        <v>0.76600000000000001</v>
      </c>
    </row>
    <row r="98" spans="2:43">
      <c r="C98" s="8" t="s">
        <v>263</v>
      </c>
      <c r="D98" s="10">
        <v>1470</v>
      </c>
      <c r="E98" s="10">
        <v>1.1399999999999999</v>
      </c>
      <c r="F98" s="10">
        <v>0.54700000000000004</v>
      </c>
      <c r="G98" s="10">
        <v>0.55200000000000005</v>
      </c>
      <c r="I98" s="8" t="s">
        <v>263</v>
      </c>
      <c r="J98" s="10" t="s">
        <v>304</v>
      </c>
      <c r="K98" s="10" t="s">
        <v>304</v>
      </c>
      <c r="L98" s="10">
        <v>0.64500000000000002</v>
      </c>
      <c r="M98" s="10">
        <v>0.54700000000000004</v>
      </c>
      <c r="O98" s="8" t="s">
        <v>263</v>
      </c>
      <c r="P98" s="10" t="s">
        <v>304</v>
      </c>
      <c r="Q98" s="10" t="s">
        <v>304</v>
      </c>
      <c r="R98" s="10">
        <v>0.61299999999999999</v>
      </c>
      <c r="S98" s="10">
        <v>0.64500000000000002</v>
      </c>
    </row>
    <row r="99" spans="2:43">
      <c r="C99" s="8" t="s">
        <v>307</v>
      </c>
      <c r="D99" s="22">
        <f>AVERAGE(D89:D98)</f>
        <v>161.72300000000001</v>
      </c>
      <c r="E99" s="22">
        <f>AVERAGE(E89:E98)</f>
        <v>65.770399999999995</v>
      </c>
      <c r="F99" s="22">
        <f>AVERAGE(F89:F98)</f>
        <v>0.66669999999999996</v>
      </c>
      <c r="G99" s="22">
        <f>AVERAGE(G89:G98)</f>
        <v>0.57689999999999997</v>
      </c>
      <c r="I99" s="8" t="s">
        <v>307</v>
      </c>
      <c r="J99" s="22">
        <f>AVERAGE(J89:J98)</f>
        <v>348.20287500000001</v>
      </c>
      <c r="K99" s="22">
        <f>AVERAGE(K89:K98)</f>
        <v>82.692624999999992</v>
      </c>
      <c r="L99" s="22">
        <f>AVERAGE(L89:L98)</f>
        <v>0.67869999999999986</v>
      </c>
      <c r="M99" s="22">
        <f>AVERAGE(M89:M98)</f>
        <v>0.5383</v>
      </c>
      <c r="O99" s="8" t="s">
        <v>307</v>
      </c>
      <c r="P99" s="22">
        <f>AVERAGE(P89:P98)</f>
        <v>383.99124999999998</v>
      </c>
      <c r="Q99" s="22">
        <f>AVERAGE(Q89:Q98)</f>
        <v>136.35050000000001</v>
      </c>
      <c r="R99" s="22">
        <f>AVERAGE(R89:R98)</f>
        <v>0.62639999999999996</v>
      </c>
      <c r="S99" s="22">
        <f>AVERAGE(S89:S98)</f>
        <v>0.64310000000000012</v>
      </c>
    </row>
    <row r="100" spans="2:43">
      <c r="C100" s="8" t="s">
        <v>308</v>
      </c>
      <c r="D100" s="8">
        <f>STDEV(D89:D98)</f>
        <v>460.21141770591578</v>
      </c>
      <c r="E100" s="8">
        <f>STDEV(E89:E98)</f>
        <v>109.51020961759178</v>
      </c>
      <c r="F100" s="8">
        <f>STDEV(F89:F98)</f>
        <v>0.10481099391020257</v>
      </c>
      <c r="G100" s="8">
        <f>STDEV(G89:G98)</f>
        <v>4.968221233220417E-2</v>
      </c>
      <c r="I100" s="8" t="s">
        <v>308</v>
      </c>
      <c r="J100" s="8">
        <f>STDEV(J89:J98)</f>
        <v>578.90383071097335</v>
      </c>
      <c r="K100" s="8">
        <f>STDEV(K89:K98)</f>
        <v>202.12621108741334</v>
      </c>
      <c r="L100" s="8">
        <f>STDEV(L89:L98)</f>
        <v>4.287980617700804E-2</v>
      </c>
      <c r="M100" s="8">
        <f>STDEV(M89:M98)</f>
        <v>8.9427872861006855E-2</v>
      </c>
      <c r="O100" s="8" t="s">
        <v>308</v>
      </c>
      <c r="P100" s="8">
        <f>STDEV(P89:P98)</f>
        <v>888.00831690824521</v>
      </c>
      <c r="Q100" s="8">
        <f>STDEV(Q89:Q98)</f>
        <v>194.80149529126896</v>
      </c>
      <c r="R100" s="8">
        <f>STDEV(R89:R98)</f>
        <v>8.206528566398355E-2</v>
      </c>
      <c r="S100" s="8">
        <f>STDEV(S89:S98)</f>
        <v>5.6878916226587084E-2</v>
      </c>
    </row>
    <row r="101" spans="2:43">
      <c r="C101" s="8" t="s">
        <v>408</v>
      </c>
      <c r="D101" s="8">
        <f>D100/SQRT(COUNT(D89:D98))</f>
        <v>145.5316285165836</v>
      </c>
      <c r="E101" s="8">
        <f t="shared" ref="E101:G102" si="3">E100/SQRT(COUNT(E89:E98))</f>
        <v>34.630168943406687</v>
      </c>
      <c r="F101" s="8">
        <f t="shared" si="3"/>
        <v>3.3144146458227761E-2</v>
      </c>
      <c r="G101" s="8">
        <f t="shared" si="3"/>
        <v>1.571089501658712E-2</v>
      </c>
      <c r="I101" s="8" t="s">
        <v>408</v>
      </c>
      <c r="J101" s="8">
        <f>J100/SQRT(COUNT(J89:J98))</f>
        <v>204.67341217529918</v>
      </c>
      <c r="K101" s="8">
        <f t="shared" ref="K101:M102" si="4">K100/SQRT(COUNT(K89:K98))</f>
        <v>71.462407257726738</v>
      </c>
      <c r="L101" s="8">
        <f t="shared" si="4"/>
        <v>1.355978531459026E-2</v>
      </c>
      <c r="M101" s="8">
        <f t="shared" si="4"/>
        <v>2.8279576454474004E-2</v>
      </c>
      <c r="O101" s="8" t="s">
        <v>408</v>
      </c>
      <c r="P101" s="8">
        <f>P100/SQRT(COUNT(P89:P98))</f>
        <v>313.95835131793643</v>
      </c>
      <c r="Q101" s="8">
        <f t="shared" ref="Q101:S102" si="5">Q100/SQRT(COUNT(Q89:Q98))</f>
        <v>68.872729152867791</v>
      </c>
      <c r="R101" s="8">
        <f t="shared" si="5"/>
        <v>2.5951321953055152E-2</v>
      </c>
      <c r="S101" s="8">
        <f t="shared" si="5"/>
        <v>1.7986692611792504E-2</v>
      </c>
    </row>
    <row r="102" spans="2:43">
      <c r="C102" s="64"/>
      <c r="D102" s="64"/>
      <c r="E102" s="64"/>
      <c r="F102" s="64"/>
      <c r="G102" s="64"/>
      <c r="I102" s="64"/>
      <c r="J102" s="64"/>
      <c r="K102" s="64"/>
      <c r="L102" s="64"/>
      <c r="M102" s="64"/>
      <c r="O102" s="64"/>
      <c r="P102" s="64"/>
      <c r="Q102" s="64"/>
      <c r="R102" s="64"/>
      <c r="S102" s="64"/>
    </row>
    <row r="103" spans="2:43">
      <c r="C103" t="s">
        <v>292</v>
      </c>
      <c r="F103" s="28"/>
      <c r="G103" s="28"/>
      <c r="I103" t="s">
        <v>292</v>
      </c>
      <c r="L103" s="28"/>
      <c r="M103" s="28"/>
      <c r="O103" t="s">
        <v>292</v>
      </c>
      <c r="R103" s="28"/>
      <c r="S103" s="28"/>
    </row>
    <row r="106" spans="2:43" ht="15.75">
      <c r="B106" s="1" t="s">
        <v>19</v>
      </c>
    </row>
    <row r="108" spans="2:43">
      <c r="C108" s="9" t="s">
        <v>93</v>
      </c>
      <c r="D108" s="10">
        <v>52</v>
      </c>
      <c r="E108" s="10">
        <v>52</v>
      </c>
      <c r="F108" s="10">
        <v>48</v>
      </c>
      <c r="G108" s="10">
        <v>46</v>
      </c>
      <c r="H108" s="10">
        <v>24</v>
      </c>
      <c r="I108" s="10">
        <v>22</v>
      </c>
      <c r="J108" s="10">
        <v>28</v>
      </c>
      <c r="K108" s="10">
        <v>35</v>
      </c>
      <c r="L108" s="10">
        <v>39</v>
      </c>
      <c r="M108" s="10">
        <v>39</v>
      </c>
      <c r="N108" s="10">
        <v>52</v>
      </c>
      <c r="O108" s="10">
        <v>52</v>
      </c>
      <c r="P108" s="10">
        <v>53</v>
      </c>
      <c r="Q108" s="10">
        <v>48</v>
      </c>
      <c r="R108" s="10">
        <v>48</v>
      </c>
      <c r="S108" s="10">
        <v>27</v>
      </c>
      <c r="T108" s="10">
        <v>28</v>
      </c>
      <c r="U108" s="10">
        <v>36</v>
      </c>
      <c r="V108" s="10">
        <v>38</v>
      </c>
      <c r="W108" s="10">
        <v>42</v>
      </c>
      <c r="X108" s="10">
        <v>52</v>
      </c>
      <c r="Y108" s="10">
        <v>52</v>
      </c>
      <c r="Z108" s="10">
        <v>52</v>
      </c>
      <c r="AA108" s="10">
        <v>52</v>
      </c>
      <c r="AB108" s="10">
        <v>52</v>
      </c>
      <c r="AC108" s="10">
        <v>52</v>
      </c>
      <c r="AD108" s="10">
        <v>52</v>
      </c>
      <c r="AE108" s="10">
        <v>52</v>
      </c>
      <c r="AF108" s="10">
        <v>52</v>
      </c>
      <c r="AG108" s="10">
        <v>52</v>
      </c>
      <c r="AH108" s="10">
        <v>52</v>
      </c>
      <c r="AI108" s="10">
        <v>52</v>
      </c>
      <c r="AJ108" s="10">
        <v>52</v>
      </c>
      <c r="AK108" s="10">
        <v>52</v>
      </c>
      <c r="AL108" s="10">
        <v>52</v>
      </c>
      <c r="AM108" s="10">
        <v>52</v>
      </c>
      <c r="AN108" s="10">
        <v>52</v>
      </c>
      <c r="AO108" s="10">
        <v>52</v>
      </c>
      <c r="AP108" s="10">
        <v>52</v>
      </c>
      <c r="AQ108" s="10">
        <v>52</v>
      </c>
    </row>
    <row r="109" spans="2:43">
      <c r="C109" s="4" t="s">
        <v>411</v>
      </c>
      <c r="D109" s="10">
        <v>0</v>
      </c>
      <c r="E109" s="10">
        <v>0</v>
      </c>
      <c r="F109" s="10">
        <v>1</v>
      </c>
      <c r="G109" s="10">
        <v>1</v>
      </c>
      <c r="H109" s="10">
        <v>1</v>
      </c>
      <c r="I109" s="10">
        <v>1</v>
      </c>
      <c r="J109" s="10">
        <v>1</v>
      </c>
      <c r="K109" s="10">
        <v>1</v>
      </c>
      <c r="L109" s="10">
        <v>1</v>
      </c>
      <c r="M109" s="10">
        <v>1</v>
      </c>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row>
    <row r="110" spans="2:43">
      <c r="C110" s="9" t="s">
        <v>105</v>
      </c>
      <c r="D110" s="10"/>
      <c r="E110" s="10"/>
      <c r="F110" s="10"/>
      <c r="G110" s="10"/>
      <c r="H110" s="10"/>
      <c r="I110" s="10"/>
      <c r="J110" s="10"/>
      <c r="K110" s="10"/>
      <c r="L110" s="10"/>
      <c r="M110" s="10"/>
      <c r="N110" s="10">
        <v>0</v>
      </c>
      <c r="O110" s="10">
        <v>0</v>
      </c>
      <c r="P110" s="10">
        <v>0</v>
      </c>
      <c r="Q110" s="10">
        <v>1</v>
      </c>
      <c r="R110" s="10">
        <v>1</v>
      </c>
      <c r="S110" s="10">
        <v>1</v>
      </c>
      <c r="T110" s="10">
        <v>1</v>
      </c>
      <c r="U110" s="10">
        <v>1</v>
      </c>
      <c r="V110" s="10">
        <v>1</v>
      </c>
      <c r="W110" s="10">
        <v>1</v>
      </c>
      <c r="X110" s="10"/>
      <c r="Y110" s="10"/>
      <c r="Z110" s="10"/>
      <c r="AA110" s="10"/>
      <c r="AB110" s="10"/>
      <c r="AC110" s="10"/>
      <c r="AD110" s="10"/>
      <c r="AE110" s="10"/>
      <c r="AF110" s="10"/>
      <c r="AG110" s="10"/>
      <c r="AH110" s="10"/>
      <c r="AI110" s="10"/>
      <c r="AJ110" s="10"/>
      <c r="AK110" s="10"/>
      <c r="AL110" s="10"/>
      <c r="AM110" s="10"/>
      <c r="AN110" s="10"/>
      <c r="AO110" s="10"/>
      <c r="AP110" s="10"/>
      <c r="AQ110" s="10"/>
    </row>
    <row r="111" spans="2:43">
      <c r="C111" s="9" t="s">
        <v>106</v>
      </c>
      <c r="D111" s="10"/>
      <c r="E111" s="10"/>
      <c r="F111" s="10"/>
      <c r="G111" s="10"/>
      <c r="H111" s="10"/>
      <c r="I111" s="10"/>
      <c r="J111" s="10"/>
      <c r="K111" s="10"/>
      <c r="L111" s="10"/>
      <c r="M111" s="10"/>
      <c r="N111" s="10"/>
      <c r="O111" s="10"/>
      <c r="P111" s="10"/>
      <c r="Q111" s="10"/>
      <c r="R111" s="10"/>
      <c r="S111" s="10"/>
      <c r="T111" s="10"/>
      <c r="U111" s="10"/>
      <c r="V111" s="10"/>
      <c r="W111" s="10"/>
      <c r="X111" s="10">
        <v>0</v>
      </c>
      <c r="Y111" s="10">
        <v>0</v>
      </c>
      <c r="Z111" s="10">
        <v>0</v>
      </c>
      <c r="AA111" s="10">
        <v>0</v>
      </c>
      <c r="AB111" s="10">
        <v>0</v>
      </c>
      <c r="AC111" s="10">
        <v>0</v>
      </c>
      <c r="AD111" s="10">
        <v>0</v>
      </c>
      <c r="AE111" s="10">
        <v>0</v>
      </c>
      <c r="AF111" s="10">
        <v>0</v>
      </c>
      <c r="AG111" s="10">
        <v>0</v>
      </c>
      <c r="AH111" s="10"/>
      <c r="AI111" s="10"/>
      <c r="AJ111" s="10"/>
      <c r="AK111" s="10"/>
      <c r="AL111" s="10"/>
      <c r="AM111" s="10"/>
      <c r="AN111" s="10"/>
      <c r="AO111" s="10"/>
      <c r="AP111" s="10"/>
      <c r="AQ111" s="10"/>
    </row>
    <row r="112" spans="2:43">
      <c r="C112" s="9" t="s">
        <v>107</v>
      </c>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v>0</v>
      </c>
      <c r="AI112" s="10">
        <v>0</v>
      </c>
      <c r="AJ112" s="10">
        <v>0</v>
      </c>
      <c r="AK112" s="10">
        <v>0</v>
      </c>
      <c r="AL112" s="10">
        <v>0</v>
      </c>
      <c r="AM112" s="10">
        <v>0</v>
      </c>
      <c r="AN112" s="10">
        <v>0</v>
      </c>
      <c r="AO112" s="10">
        <v>0</v>
      </c>
      <c r="AP112" s="10">
        <v>0</v>
      </c>
      <c r="AQ112" s="10">
        <v>0</v>
      </c>
    </row>
    <row r="113" spans="3:3">
      <c r="C113" s="11" t="s">
        <v>97</v>
      </c>
    </row>
    <row r="114" spans="3:3">
      <c r="C114" t="s">
        <v>362</v>
      </c>
    </row>
  </sheetData>
  <mergeCells count="4">
    <mergeCell ref="D5:E5"/>
    <mergeCell ref="F5:G5"/>
    <mergeCell ref="H5:I5"/>
    <mergeCell ref="J5:K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J59"/>
  <sheetViews>
    <sheetView tabSelected="1" workbookViewId="0">
      <selection activeCell="M11" sqref="M11"/>
    </sheetView>
  </sheetViews>
  <sheetFormatPr defaultColWidth="12.7109375" defaultRowHeight="15"/>
  <cols>
    <col min="2" max="2" width="20.140625" customWidth="1"/>
    <col min="3" max="3" width="16.42578125" customWidth="1"/>
    <col min="9" max="9" width="14.7109375" bestFit="1" customWidth="1"/>
    <col min="10" max="10" width="15" bestFit="1" customWidth="1"/>
  </cols>
  <sheetData>
    <row r="2" spans="2:23" ht="15.75">
      <c r="B2" s="1" t="s">
        <v>29</v>
      </c>
    </row>
    <row r="4" spans="2:23">
      <c r="C4" s="53" t="s">
        <v>201</v>
      </c>
      <c r="D4" s="8" t="s">
        <v>222</v>
      </c>
      <c r="E4" s="8" t="s">
        <v>203</v>
      </c>
      <c r="F4" s="8" t="s">
        <v>204</v>
      </c>
      <c r="G4" s="8" t="s">
        <v>205</v>
      </c>
      <c r="H4" s="8" t="s">
        <v>206</v>
      </c>
      <c r="I4" s="8" t="s">
        <v>207</v>
      </c>
      <c r="J4" s="8" t="s">
        <v>208</v>
      </c>
      <c r="K4" s="8" t="s">
        <v>209</v>
      </c>
      <c r="L4" s="8" t="s">
        <v>210</v>
      </c>
      <c r="M4" s="8" t="s">
        <v>211</v>
      </c>
    </row>
    <row r="5" spans="2:23">
      <c r="C5" s="54"/>
      <c r="D5" s="8" t="s">
        <v>223</v>
      </c>
      <c r="E5" s="7">
        <v>0</v>
      </c>
      <c r="F5" s="7">
        <v>2</v>
      </c>
      <c r="G5" s="7">
        <v>1</v>
      </c>
      <c r="H5" s="7">
        <v>0</v>
      </c>
      <c r="I5" s="7">
        <v>6</v>
      </c>
      <c r="J5" s="7">
        <v>9</v>
      </c>
      <c r="K5" s="7">
        <v>1</v>
      </c>
      <c r="L5" s="7">
        <v>0</v>
      </c>
      <c r="M5" s="7">
        <v>1</v>
      </c>
      <c r="N5" s="12"/>
      <c r="O5" s="12"/>
      <c r="P5" s="12"/>
      <c r="Q5" s="12"/>
      <c r="R5" s="12"/>
      <c r="S5" s="12"/>
      <c r="T5" s="12"/>
      <c r="U5" s="12"/>
      <c r="V5" s="12"/>
      <c r="W5" s="12"/>
    </row>
    <row r="6" spans="2:23">
      <c r="C6" s="53" t="s">
        <v>202</v>
      </c>
      <c r="D6" s="8" t="s">
        <v>222</v>
      </c>
      <c r="E6" s="7" t="s">
        <v>203</v>
      </c>
      <c r="F6" s="7" t="s">
        <v>204</v>
      </c>
      <c r="G6" s="7" t="s">
        <v>205</v>
      </c>
      <c r="H6" s="7" t="s">
        <v>206</v>
      </c>
      <c r="I6" s="7" t="s">
        <v>207</v>
      </c>
      <c r="J6" s="7" t="s">
        <v>208</v>
      </c>
      <c r="K6" s="7" t="s">
        <v>209</v>
      </c>
      <c r="L6" s="7" t="s">
        <v>210</v>
      </c>
      <c r="M6" s="7" t="s">
        <v>211</v>
      </c>
      <c r="N6" s="7" t="s">
        <v>212</v>
      </c>
      <c r="O6" s="7" t="s">
        <v>213</v>
      </c>
      <c r="P6" s="7" t="s">
        <v>214</v>
      </c>
      <c r="Q6" s="7" t="s">
        <v>215</v>
      </c>
      <c r="R6" s="7" t="s">
        <v>216</v>
      </c>
      <c r="S6" s="7" t="s">
        <v>217</v>
      </c>
      <c r="T6" s="7" t="s">
        <v>218</v>
      </c>
      <c r="U6" s="7" t="s">
        <v>219</v>
      </c>
      <c r="V6" s="7" t="s">
        <v>220</v>
      </c>
      <c r="W6" s="7" t="s">
        <v>221</v>
      </c>
    </row>
    <row r="7" spans="2:23">
      <c r="C7" s="54"/>
      <c r="D7" s="8" t="s">
        <v>223</v>
      </c>
      <c r="E7" s="7">
        <v>5</v>
      </c>
      <c r="F7" s="7">
        <v>9</v>
      </c>
      <c r="G7" s="7">
        <v>12</v>
      </c>
      <c r="H7" s="7">
        <v>8</v>
      </c>
      <c r="I7" s="7">
        <v>7</v>
      </c>
      <c r="J7" s="7">
        <v>9</v>
      </c>
      <c r="K7" s="7">
        <v>9</v>
      </c>
      <c r="L7" s="7">
        <v>15</v>
      </c>
      <c r="M7" s="7">
        <v>3</v>
      </c>
      <c r="N7" s="7">
        <v>12</v>
      </c>
      <c r="O7" s="7">
        <v>8</v>
      </c>
      <c r="P7" s="7">
        <v>4</v>
      </c>
      <c r="Q7" s="7">
        <v>11</v>
      </c>
      <c r="R7" s="7">
        <v>3</v>
      </c>
      <c r="S7" s="7">
        <v>11</v>
      </c>
      <c r="T7" s="7">
        <v>23</v>
      </c>
      <c r="U7" s="7">
        <v>1</v>
      </c>
      <c r="V7" s="7">
        <v>4</v>
      </c>
      <c r="W7" s="7">
        <v>7</v>
      </c>
    </row>
    <row r="10" spans="2:23" ht="15.75">
      <c r="B10" s="1" t="s">
        <v>46</v>
      </c>
    </row>
    <row r="11" spans="2:23">
      <c r="C11" t="s">
        <v>152</v>
      </c>
    </row>
    <row r="12" spans="2:23">
      <c r="C12" s="4" t="s">
        <v>40</v>
      </c>
      <c r="D12" s="4" t="s">
        <v>41</v>
      </c>
      <c r="E12" s="55"/>
      <c r="F12" s="4" t="s">
        <v>42</v>
      </c>
      <c r="G12" s="4" t="s">
        <v>43</v>
      </c>
      <c r="H12" s="55"/>
      <c r="I12" s="4" t="s">
        <v>44</v>
      </c>
      <c r="J12" s="4" t="s">
        <v>45</v>
      </c>
    </row>
    <row r="13" spans="2:23">
      <c r="C13" s="7">
        <v>6.0249511000000002E-3</v>
      </c>
      <c r="D13" s="7">
        <v>2.1925809999999999E-3</v>
      </c>
      <c r="E13" s="56"/>
      <c r="F13" s="7">
        <v>3.3110470000000001E-3</v>
      </c>
      <c r="G13" s="7">
        <v>1.5104199999999999E-3</v>
      </c>
      <c r="H13" s="56"/>
      <c r="I13" s="7">
        <v>8.1374676E-3</v>
      </c>
      <c r="J13" s="7">
        <v>5.2096820000000002E-3</v>
      </c>
    </row>
    <row r="14" spans="2:23">
      <c r="C14" s="7">
        <v>5.2165110000000001E-3</v>
      </c>
      <c r="D14" s="7">
        <v>2.4273599999999999E-3</v>
      </c>
      <c r="E14" s="56"/>
      <c r="F14" s="7">
        <v>4.0927209999999997E-3</v>
      </c>
      <c r="G14" s="7">
        <v>1.6847030000000001E-3</v>
      </c>
      <c r="H14" s="56"/>
      <c r="I14" s="7">
        <v>8.7017510000000006E-3</v>
      </c>
      <c r="J14" s="7">
        <v>5.9003620000000001E-3</v>
      </c>
    </row>
    <row r="15" spans="2:23">
      <c r="C15" s="7">
        <v>5.5616110000000002E-3</v>
      </c>
      <c r="D15" s="7">
        <v>2.8268159999999998E-3</v>
      </c>
      <c r="E15" s="57"/>
      <c r="F15" s="7">
        <v>3.5142300000000001E-3</v>
      </c>
      <c r="G15" s="7">
        <v>1.7685730000000001E-3</v>
      </c>
      <c r="H15" s="57"/>
      <c r="I15" s="7">
        <v>8.9805309999999999E-3</v>
      </c>
      <c r="J15" s="7">
        <v>5.5246890000000002E-3</v>
      </c>
    </row>
    <row r="16" spans="2:23">
      <c r="B16" s="8" t="s">
        <v>307</v>
      </c>
      <c r="C16" s="8">
        <f>AVERAGE(C13:C15)</f>
        <v>5.6010243666666662E-3</v>
      </c>
      <c r="D16" s="8">
        <f>AVERAGE(D13:D15)</f>
        <v>2.4822523333333335E-3</v>
      </c>
      <c r="E16" s="8" t="s">
        <v>307</v>
      </c>
      <c r="F16" s="8">
        <f t="shared" ref="F16:J16" si="0">AVERAGE(F13:F15)</f>
        <v>3.6393326666666666E-3</v>
      </c>
      <c r="G16" s="8">
        <f t="shared" si="0"/>
        <v>1.6545653333333334E-3</v>
      </c>
      <c r="H16" s="8" t="s">
        <v>307</v>
      </c>
      <c r="I16" s="8">
        <f t="shared" si="0"/>
        <v>8.6065832000000002E-3</v>
      </c>
      <c r="J16" s="8">
        <f t="shared" si="0"/>
        <v>5.5449109999999996E-3</v>
      </c>
    </row>
    <row r="17" spans="2:36">
      <c r="B17" s="8" t="s">
        <v>308</v>
      </c>
      <c r="C17" s="8">
        <f>STDEV(C13:C15)</f>
        <v>4.0565861130512613E-4</v>
      </c>
      <c r="D17" s="8">
        <f>STDEV(D13:D15)</f>
        <v>3.2066085666999222E-4</v>
      </c>
      <c r="E17" s="8" t="s">
        <v>308</v>
      </c>
      <c r="F17" s="8">
        <f t="shared" ref="F17:J17" si="1">STDEV(F13:F15)</f>
        <v>4.0557560142880035E-4</v>
      </c>
      <c r="G17" s="8">
        <f t="shared" si="1"/>
        <v>1.3168884564128183E-4</v>
      </c>
      <c r="H17" s="8" t="s">
        <v>308</v>
      </c>
      <c r="I17" s="8">
        <f t="shared" si="1"/>
        <v>4.2951327886634659E-4</v>
      </c>
      <c r="J17" s="8">
        <f t="shared" si="1"/>
        <v>3.4578376561516009E-4</v>
      </c>
    </row>
    <row r="18" spans="2:36">
      <c r="B18" s="8" t="s">
        <v>408</v>
      </c>
      <c r="C18" s="8">
        <f>C17/SQRT(COUNT(C13:C15))</f>
        <v>2.3420710843610436E-4</v>
      </c>
      <c r="D18" s="8">
        <f>D17/SQRT(COUNT(D13:D15))</f>
        <v>1.8513363191699603E-4</v>
      </c>
      <c r="E18" s="8" t="s">
        <v>408</v>
      </c>
      <c r="F18" s="8">
        <f>F17/SQRT(COUNT(F13:F15))</f>
        <v>2.3415918266166225E-4</v>
      </c>
      <c r="G18" s="8">
        <f>G17/SQRT(COUNT(G13:G15))</f>
        <v>7.603059048026515E-5</v>
      </c>
      <c r="H18" s="8" t="s">
        <v>408</v>
      </c>
      <c r="I18" s="8">
        <f>I17/SQRT(COUNT(I13:I15))</f>
        <v>2.4797960717400401E-4</v>
      </c>
      <c r="J18" s="8">
        <f>J17/SQRT(COUNT(J13:J15))</f>
        <v>1.9963835015931515E-4</v>
      </c>
    </row>
    <row r="20" spans="2:36" ht="15.75">
      <c r="B20" s="1" t="s">
        <v>30</v>
      </c>
    </row>
    <row r="22" spans="2:36">
      <c r="B22" s="52" t="s">
        <v>67</v>
      </c>
      <c r="C22" s="52"/>
      <c r="D22" s="52"/>
      <c r="E22" s="52"/>
      <c r="F22" s="52"/>
      <c r="G22" s="52"/>
      <c r="H22" s="52"/>
      <c r="I22" s="52"/>
      <c r="K22" s="52" t="s">
        <v>303</v>
      </c>
      <c r="L22" s="52"/>
      <c r="M22" s="52"/>
      <c r="N22" s="52"/>
      <c r="O22" s="52"/>
      <c r="P22" s="52"/>
      <c r="Q22" s="52"/>
      <c r="R22" s="52"/>
      <c r="T22" s="52" t="s">
        <v>305</v>
      </c>
      <c r="U22" s="52"/>
      <c r="V22" s="52"/>
      <c r="W22" s="52"/>
      <c r="X22" s="52"/>
      <c r="Y22" s="52"/>
      <c r="Z22" s="52"/>
      <c r="AA22" s="52"/>
      <c r="AC22" s="52" t="s">
        <v>306</v>
      </c>
      <c r="AD22" s="52"/>
      <c r="AE22" s="52"/>
      <c r="AF22" s="52"/>
      <c r="AG22" s="52"/>
      <c r="AH22" s="52"/>
      <c r="AI22" s="52"/>
      <c r="AJ22" s="52"/>
    </row>
    <row r="23" spans="2:36">
      <c r="B23" s="8"/>
      <c r="C23" s="4" t="s">
        <v>252</v>
      </c>
      <c r="D23" s="4" t="s">
        <v>297</v>
      </c>
      <c r="E23" s="4" t="s">
        <v>298</v>
      </c>
      <c r="F23" s="4" t="s">
        <v>299</v>
      </c>
      <c r="G23" s="4" t="s">
        <v>300</v>
      </c>
      <c r="H23" s="4" t="s">
        <v>301</v>
      </c>
      <c r="I23" s="4" t="s">
        <v>302</v>
      </c>
      <c r="K23" s="8"/>
      <c r="L23" s="4" t="s">
        <v>252</v>
      </c>
      <c r="M23" s="4" t="s">
        <v>297</v>
      </c>
      <c r="N23" s="4" t="s">
        <v>298</v>
      </c>
      <c r="O23" s="4" t="s">
        <v>299</v>
      </c>
      <c r="P23" s="4" t="s">
        <v>300</v>
      </c>
      <c r="Q23" s="4" t="s">
        <v>301</v>
      </c>
      <c r="R23" s="4" t="s">
        <v>302</v>
      </c>
      <c r="T23" s="8"/>
      <c r="U23" s="4" t="s">
        <v>252</v>
      </c>
      <c r="V23" s="4" t="s">
        <v>297</v>
      </c>
      <c r="W23" s="4" t="s">
        <v>298</v>
      </c>
      <c r="X23" s="4" t="s">
        <v>299</v>
      </c>
      <c r="Y23" s="4" t="s">
        <v>300</v>
      </c>
      <c r="Z23" s="4" t="s">
        <v>301</v>
      </c>
      <c r="AA23" s="4" t="s">
        <v>302</v>
      </c>
      <c r="AC23" s="8"/>
      <c r="AD23" s="4" t="s">
        <v>252</v>
      </c>
      <c r="AE23" s="4" t="s">
        <v>297</v>
      </c>
      <c r="AF23" s="4" t="s">
        <v>298</v>
      </c>
      <c r="AG23" s="4" t="s">
        <v>299</v>
      </c>
      <c r="AH23" s="4" t="s">
        <v>300</v>
      </c>
      <c r="AI23" s="4" t="s">
        <v>301</v>
      </c>
      <c r="AJ23" s="4" t="s">
        <v>302</v>
      </c>
    </row>
    <row r="24" spans="2:36">
      <c r="B24" s="8" t="s">
        <v>203</v>
      </c>
      <c r="C24" s="8">
        <v>100</v>
      </c>
      <c r="D24" s="8">
        <v>0.27600000000000002</v>
      </c>
      <c r="E24" s="8">
        <v>0.27500000000000002</v>
      </c>
      <c r="F24" s="8">
        <v>0.20399999999999999</v>
      </c>
      <c r="G24" s="8">
        <v>0.224</v>
      </c>
      <c r="H24" s="8">
        <v>0.38100000000000001</v>
      </c>
      <c r="I24" s="8">
        <v>0.44700000000000001</v>
      </c>
      <c r="K24" s="8" t="s">
        <v>203</v>
      </c>
      <c r="L24" s="7">
        <v>148</v>
      </c>
      <c r="M24" s="7">
        <v>0.36299999999999999</v>
      </c>
      <c r="N24" s="7">
        <v>0.34599999999999997</v>
      </c>
      <c r="O24" s="7">
        <v>0.51100000000000001</v>
      </c>
      <c r="P24" s="7">
        <v>2.57</v>
      </c>
      <c r="Q24" s="7">
        <v>8.8699999999999992</v>
      </c>
      <c r="R24" s="7">
        <v>10.324</v>
      </c>
      <c r="T24" s="8" t="s">
        <v>203</v>
      </c>
      <c r="U24" s="8">
        <v>131</v>
      </c>
      <c r="V24" s="8">
        <v>0.98099999999999998</v>
      </c>
      <c r="W24" s="8">
        <v>0.44700000000000001</v>
      </c>
      <c r="X24" s="4">
        <v>0.52</v>
      </c>
      <c r="Y24" s="7">
        <v>1.5289999999999999</v>
      </c>
      <c r="Z24" s="7">
        <v>5.17</v>
      </c>
      <c r="AA24" s="7">
        <v>6.7649999999999997</v>
      </c>
      <c r="AC24" s="8" t="s">
        <v>203</v>
      </c>
      <c r="AD24" s="8">
        <v>252</v>
      </c>
      <c r="AE24" s="8">
        <v>0.55000000000000004</v>
      </c>
      <c r="AF24" s="8">
        <v>0.53</v>
      </c>
      <c r="AG24" s="8">
        <v>8.17</v>
      </c>
      <c r="AH24" s="8">
        <v>17.899999999999999</v>
      </c>
      <c r="AI24" s="8">
        <v>45.531999999999996</v>
      </c>
      <c r="AJ24" s="8">
        <v>95.4</v>
      </c>
    </row>
    <row r="25" spans="2:36">
      <c r="B25" s="8" t="s">
        <v>204</v>
      </c>
      <c r="C25" s="8">
        <v>118</v>
      </c>
      <c r="D25" s="8">
        <v>0.24199999999999999</v>
      </c>
      <c r="E25" s="8">
        <v>0.28399999999999997</v>
      </c>
      <c r="F25" s="8">
        <v>0.249</v>
      </c>
      <c r="G25" s="8">
        <v>0.23200000000000001</v>
      </c>
      <c r="H25" s="8">
        <v>0.52</v>
      </c>
      <c r="I25" s="8">
        <v>0.52900000000000003</v>
      </c>
      <c r="K25" s="8" t="s">
        <v>204</v>
      </c>
      <c r="L25" s="7">
        <v>175</v>
      </c>
      <c r="M25" s="7">
        <v>0.36299999999999999</v>
      </c>
      <c r="N25" s="7">
        <v>0.51100000000000001</v>
      </c>
      <c r="O25" s="7">
        <v>0.91300000000000003</v>
      </c>
      <c r="P25" s="7">
        <v>1.23</v>
      </c>
      <c r="Q25" s="7">
        <v>6.54</v>
      </c>
      <c r="R25" s="7">
        <v>7.3</v>
      </c>
      <c r="T25" s="8" t="s">
        <v>204</v>
      </c>
      <c r="U25" s="8">
        <v>199</v>
      </c>
      <c r="V25" s="8">
        <v>0.5</v>
      </c>
      <c r="W25" s="8">
        <v>0.21</v>
      </c>
      <c r="X25" s="4">
        <v>0.45</v>
      </c>
      <c r="Y25" s="7">
        <v>0.56000000000000005</v>
      </c>
      <c r="Z25" s="7">
        <v>0.89</v>
      </c>
      <c r="AA25" s="7">
        <v>0.99</v>
      </c>
      <c r="AC25" s="8" t="s">
        <v>204</v>
      </c>
      <c r="AD25" s="8">
        <v>142</v>
      </c>
      <c r="AE25" s="8">
        <v>1.3</v>
      </c>
      <c r="AF25" s="8">
        <v>0.18</v>
      </c>
      <c r="AG25" s="8">
        <v>0.7</v>
      </c>
      <c r="AH25" s="8">
        <v>0.32100000000000001</v>
      </c>
      <c r="AI25" s="8">
        <v>0.54600000000000004</v>
      </c>
      <c r="AJ25" s="8">
        <v>0.4</v>
      </c>
    </row>
    <row r="26" spans="2:36">
      <c r="B26" s="8" t="s">
        <v>205</v>
      </c>
      <c r="C26" s="8">
        <v>141</v>
      </c>
      <c r="D26" s="8">
        <v>0.245</v>
      </c>
      <c r="E26" s="8">
        <v>0.40100000000000002</v>
      </c>
      <c r="F26" s="8">
        <v>0.48899999999999999</v>
      </c>
      <c r="G26" s="8">
        <v>0.67800000000000005</v>
      </c>
      <c r="H26" s="8">
        <v>0.876</v>
      </c>
      <c r="I26" s="8">
        <v>1.2749999999999999</v>
      </c>
      <c r="K26" s="8" t="s">
        <v>205</v>
      </c>
      <c r="L26" s="7">
        <v>159</v>
      </c>
      <c r="M26" s="7">
        <v>0.47</v>
      </c>
      <c r="N26" s="7">
        <v>0.69099999999999995</v>
      </c>
      <c r="O26" s="7">
        <v>0.42199999999999999</v>
      </c>
      <c r="P26" s="7">
        <v>0.39500000000000002</v>
      </c>
      <c r="Q26" s="7">
        <v>120.4</v>
      </c>
      <c r="R26" s="7" t="s">
        <v>304</v>
      </c>
      <c r="T26" s="8" t="s">
        <v>205</v>
      </c>
      <c r="U26" s="8">
        <v>230</v>
      </c>
      <c r="V26" s="8">
        <v>0.39</v>
      </c>
      <c r="W26" s="8">
        <v>0.3</v>
      </c>
      <c r="X26" s="4">
        <v>5.6</v>
      </c>
      <c r="Y26" s="7">
        <v>7.8</v>
      </c>
      <c r="Z26" s="7">
        <v>12</v>
      </c>
      <c r="AA26" s="7">
        <v>200</v>
      </c>
      <c r="AC26" s="8" t="s">
        <v>205</v>
      </c>
      <c r="AD26" s="8">
        <v>112</v>
      </c>
      <c r="AE26" s="8">
        <v>0.24199999999999999</v>
      </c>
      <c r="AF26" s="8">
        <v>0.58399999999999996</v>
      </c>
      <c r="AG26" s="8">
        <v>1.349</v>
      </c>
      <c r="AH26" s="8">
        <v>2.54</v>
      </c>
      <c r="AI26" s="8">
        <v>15.2</v>
      </c>
      <c r="AJ26" s="8">
        <v>24.18</v>
      </c>
    </row>
    <row r="27" spans="2:36">
      <c r="B27" s="8" t="s">
        <v>206</v>
      </c>
      <c r="C27" s="8">
        <v>149</v>
      </c>
      <c r="D27" s="8">
        <v>0.22700000000000001</v>
      </c>
      <c r="E27" s="8">
        <v>0.34599999999999997</v>
      </c>
      <c r="F27" s="8">
        <v>0.30299999999999999</v>
      </c>
      <c r="G27" s="8">
        <v>0.23400000000000001</v>
      </c>
      <c r="H27" s="8">
        <v>0.20399999999999999</v>
      </c>
      <c r="I27" s="8">
        <v>0.224</v>
      </c>
      <c r="K27" s="8" t="s">
        <v>206</v>
      </c>
      <c r="L27" s="7">
        <v>199</v>
      </c>
      <c r="M27" s="7">
        <v>0.55000000000000004</v>
      </c>
      <c r="N27" s="7">
        <v>8.17</v>
      </c>
      <c r="O27" s="7">
        <v>17.899999999999999</v>
      </c>
      <c r="P27" s="7">
        <v>45.531999999999996</v>
      </c>
      <c r="Q27" s="7">
        <v>89.022999999999996</v>
      </c>
      <c r="R27" s="7">
        <v>233.52</v>
      </c>
      <c r="T27" s="8" t="s">
        <v>206</v>
      </c>
      <c r="U27" s="8">
        <v>130</v>
      </c>
      <c r="V27" s="8">
        <v>0.51</v>
      </c>
      <c r="W27" s="8">
        <v>0.21</v>
      </c>
      <c r="X27" s="4">
        <v>5.74</v>
      </c>
      <c r="Y27" s="7">
        <v>19.14</v>
      </c>
      <c r="Z27" s="7">
        <v>233.52</v>
      </c>
      <c r="AA27" s="7" t="s">
        <v>304</v>
      </c>
      <c r="AC27" s="8" t="s">
        <v>206</v>
      </c>
      <c r="AD27" s="8">
        <v>149</v>
      </c>
      <c r="AE27" s="8">
        <v>0.22700000000000001</v>
      </c>
      <c r="AF27" s="8">
        <v>0.34599999999999997</v>
      </c>
      <c r="AG27" s="8">
        <v>0.30299999999999999</v>
      </c>
      <c r="AH27" s="8">
        <v>1.234</v>
      </c>
      <c r="AI27" s="8">
        <v>1.62</v>
      </c>
      <c r="AJ27" s="8">
        <v>2</v>
      </c>
    </row>
    <row r="28" spans="2:36">
      <c r="B28" s="8" t="s">
        <v>207</v>
      </c>
      <c r="C28" s="8">
        <v>118</v>
      </c>
      <c r="D28" s="8">
        <v>0.24199999999999999</v>
      </c>
      <c r="E28" s="8">
        <v>0.28399999999999997</v>
      </c>
      <c r="F28" s="8">
        <v>2.57</v>
      </c>
      <c r="G28" s="8">
        <v>2.4900000000000002</v>
      </c>
      <c r="H28" s="8">
        <v>1.33</v>
      </c>
      <c r="I28" s="8">
        <v>1.32</v>
      </c>
      <c r="K28" s="8" t="s">
        <v>207</v>
      </c>
      <c r="L28" s="7">
        <v>230</v>
      </c>
      <c r="M28" s="7">
        <v>0.98299999999999998</v>
      </c>
      <c r="N28" s="7">
        <v>5.17</v>
      </c>
      <c r="O28" s="7">
        <v>4.57</v>
      </c>
      <c r="P28" s="7">
        <v>6.7649999999999997</v>
      </c>
      <c r="Q28" s="7">
        <v>17.899999999999999</v>
      </c>
      <c r="R28" s="7">
        <v>118</v>
      </c>
      <c r="T28" s="8" t="s">
        <v>207</v>
      </c>
      <c r="U28" s="8">
        <v>110</v>
      </c>
      <c r="V28" s="8">
        <v>0.44</v>
      </c>
      <c r="W28" s="8">
        <v>0.21</v>
      </c>
      <c r="X28" s="4">
        <v>6</v>
      </c>
      <c r="Y28" s="7">
        <v>58</v>
      </c>
      <c r="Z28" s="7">
        <v>124.18</v>
      </c>
      <c r="AA28" s="7">
        <v>250</v>
      </c>
      <c r="AC28" s="8" t="s">
        <v>207</v>
      </c>
      <c r="AD28" s="8">
        <v>172</v>
      </c>
      <c r="AE28" s="8">
        <v>0.23100000000000001</v>
      </c>
      <c r="AF28" s="8">
        <v>0.32800000000000001</v>
      </c>
      <c r="AG28" s="8">
        <v>11</v>
      </c>
      <c r="AH28" s="8">
        <v>18.443000000000001</v>
      </c>
      <c r="AI28" s="8">
        <v>17.899999999999999</v>
      </c>
      <c r="AJ28" s="8">
        <v>45.531999999999996</v>
      </c>
    </row>
    <row r="29" spans="2:36">
      <c r="B29" s="8" t="s">
        <v>307</v>
      </c>
      <c r="C29" s="8">
        <f>AVERAGE(C24:C28)</f>
        <v>125.2</v>
      </c>
      <c r="D29" s="8">
        <f t="shared" ref="D29:I29" si="2">AVERAGE(D24:D28)</f>
        <v>0.24640000000000001</v>
      </c>
      <c r="E29" s="8">
        <f t="shared" si="2"/>
        <v>0.318</v>
      </c>
      <c r="F29" s="8">
        <f t="shared" si="2"/>
        <v>0.7629999999999999</v>
      </c>
      <c r="G29" s="8">
        <f t="shared" si="2"/>
        <v>0.77160000000000006</v>
      </c>
      <c r="H29" s="8">
        <f t="shared" si="2"/>
        <v>0.66220000000000001</v>
      </c>
      <c r="I29" s="8">
        <f t="shared" si="2"/>
        <v>0.75900000000000001</v>
      </c>
      <c r="K29" s="8" t="s">
        <v>307</v>
      </c>
      <c r="L29" s="8">
        <f>AVERAGE(L24:L28)</f>
        <v>182.2</v>
      </c>
      <c r="M29" s="8">
        <f t="shared" ref="M29" si="3">AVERAGE(M24:M28)</f>
        <v>0.54580000000000006</v>
      </c>
      <c r="N29" s="8">
        <f t="shared" ref="N29" si="4">AVERAGE(N24:N28)</f>
        <v>2.9775999999999998</v>
      </c>
      <c r="O29" s="8">
        <f t="shared" ref="O29" si="5">AVERAGE(O24:O28)</f>
        <v>4.8632</v>
      </c>
      <c r="P29" s="8">
        <f t="shared" ref="P29" si="6">AVERAGE(P24:P28)</f>
        <v>11.298399999999999</v>
      </c>
      <c r="Q29" s="8">
        <f t="shared" ref="Q29" si="7">AVERAGE(Q24:Q28)</f>
        <v>48.546599999999998</v>
      </c>
      <c r="R29" s="8">
        <f t="shared" ref="R29" si="8">AVERAGE(R24:R28)</f>
        <v>92.286000000000001</v>
      </c>
      <c r="T29" s="8" t="s">
        <v>307</v>
      </c>
      <c r="U29" s="8">
        <f>AVERAGE(U24:U28)</f>
        <v>160</v>
      </c>
      <c r="V29" s="8">
        <f t="shared" ref="V29" si="9">AVERAGE(V24:V28)</f>
        <v>0.56420000000000003</v>
      </c>
      <c r="W29" s="8">
        <f t="shared" ref="W29" si="10">AVERAGE(W24:W28)</f>
        <v>0.27539999999999998</v>
      </c>
      <c r="X29" s="8">
        <f t="shared" ref="X29" si="11">AVERAGE(X24:X28)</f>
        <v>3.6619999999999999</v>
      </c>
      <c r="Y29" s="8">
        <f t="shared" ref="Y29" si="12">AVERAGE(Y24:Y28)</f>
        <v>17.405799999999999</v>
      </c>
      <c r="Z29" s="8">
        <f t="shared" ref="Z29" si="13">AVERAGE(Z24:Z28)</f>
        <v>75.152000000000001</v>
      </c>
      <c r="AA29" s="8">
        <f t="shared" ref="AA29" si="14">AVERAGE(AA24:AA28)</f>
        <v>114.43875</v>
      </c>
      <c r="AC29" s="8" t="s">
        <v>307</v>
      </c>
      <c r="AD29" s="8">
        <f>AVERAGE(AD24:AD28)</f>
        <v>165.4</v>
      </c>
      <c r="AE29" s="8">
        <f t="shared" ref="AE29" si="15">AVERAGE(AE24:AE28)</f>
        <v>0.51</v>
      </c>
      <c r="AF29" s="8">
        <f t="shared" ref="AF29" si="16">AVERAGE(AF24:AF28)</f>
        <v>0.39360000000000006</v>
      </c>
      <c r="AG29" s="8">
        <f t="shared" ref="AG29" si="17">AVERAGE(AG24:AG28)</f>
        <v>4.3043999999999993</v>
      </c>
      <c r="AH29" s="8">
        <f t="shared" ref="AH29" si="18">AVERAGE(AH24:AH28)</f>
        <v>8.0876000000000001</v>
      </c>
      <c r="AI29" s="8">
        <f t="shared" ref="AI29" si="19">AVERAGE(AI24:AI28)</f>
        <v>16.159599999999998</v>
      </c>
      <c r="AJ29" s="8">
        <f t="shared" ref="AJ29" si="20">AVERAGE(AJ24:AJ28)</f>
        <v>33.502400000000002</v>
      </c>
    </row>
    <row r="30" spans="2:36">
      <c r="B30" s="8" t="s">
        <v>308</v>
      </c>
      <c r="C30" s="8">
        <f>STDEV(C24:C28)</f>
        <v>19.715476154534048</v>
      </c>
      <c r="D30" s="8">
        <f t="shared" ref="D30:I30" si="21">STDEV(D24:D28)</f>
        <v>1.7980545041794489E-2</v>
      </c>
      <c r="E30" s="8">
        <f t="shared" si="21"/>
        <v>5.4392095013889426E-2</v>
      </c>
      <c r="F30" s="8">
        <f t="shared" si="21"/>
        <v>1.0159480793820126</v>
      </c>
      <c r="G30" s="8">
        <f t="shared" si="21"/>
        <v>0.98001367337399936</v>
      </c>
      <c r="H30" s="8">
        <f t="shared" si="21"/>
        <v>0.44746754072222944</v>
      </c>
      <c r="I30" s="8">
        <f t="shared" si="21"/>
        <v>0.50434264146510555</v>
      </c>
      <c r="K30" s="8" t="s">
        <v>308</v>
      </c>
      <c r="L30" s="8">
        <f>STDEV(L24:L28)</f>
        <v>32.889207956410218</v>
      </c>
      <c r="M30" s="8">
        <f t="shared" ref="M30:R30" si="22">STDEV(M24:M28)</f>
        <v>0.25677753016960025</v>
      </c>
      <c r="N30" s="8">
        <f t="shared" si="22"/>
        <v>3.5357322155389532</v>
      </c>
      <c r="O30" s="8">
        <f t="shared" si="22"/>
        <v>7.4885596545664246</v>
      </c>
      <c r="P30" s="8">
        <f t="shared" si="22"/>
        <v>19.293346399730659</v>
      </c>
      <c r="Q30" s="8">
        <f t="shared" si="22"/>
        <v>52.629010942635048</v>
      </c>
      <c r="R30" s="8">
        <f t="shared" si="22"/>
        <v>107.31362478269011</v>
      </c>
      <c r="T30" s="8" t="s">
        <v>308</v>
      </c>
      <c r="U30" s="8">
        <f>STDEV(U24:U28)</f>
        <v>51.628480512213414</v>
      </c>
      <c r="V30" s="8">
        <f t="shared" ref="V30:AA30" si="23">STDEV(V24:V28)</f>
        <v>0.23798781481412021</v>
      </c>
      <c r="W30" s="8">
        <f t="shared" si="23"/>
        <v>0.10354129610933016</v>
      </c>
      <c r="X30" s="8">
        <f t="shared" si="23"/>
        <v>2.9038457259296679</v>
      </c>
      <c r="Y30" s="8">
        <f t="shared" si="23"/>
        <v>23.869550020894824</v>
      </c>
      <c r="Z30" s="8">
        <f t="shared" si="23"/>
        <v>102.32872065065605</v>
      </c>
      <c r="AA30" s="8">
        <f t="shared" si="23"/>
        <v>129.30820458469239</v>
      </c>
      <c r="AC30" s="8" t="s">
        <v>308</v>
      </c>
      <c r="AD30" s="8">
        <f>STDEV(AD24:AD28)</f>
        <v>52.941477123329328</v>
      </c>
      <c r="AE30" s="8">
        <f t="shared" ref="AE30:AJ30" si="24">STDEV(AE24:AE28)</f>
        <v>0.46245378147443028</v>
      </c>
      <c r="AF30" s="8">
        <f t="shared" si="24"/>
        <v>0.16359339839981293</v>
      </c>
      <c r="AG30" s="8">
        <f t="shared" si="24"/>
        <v>4.9373883075974492</v>
      </c>
      <c r="AH30" s="8">
        <f t="shared" si="24"/>
        <v>9.2410128936172367</v>
      </c>
      <c r="AI30" s="8">
        <f t="shared" si="24"/>
        <v>18.178780069080542</v>
      </c>
      <c r="AJ30" s="8">
        <f t="shared" si="24"/>
        <v>39.214478815865959</v>
      </c>
    </row>
    <row r="31" spans="2:36">
      <c r="B31" s="8" t="s">
        <v>408</v>
      </c>
      <c r="C31" s="8">
        <f>C30/SQRT(COUNT(C24:C28))</f>
        <v>8.8170289780628561</v>
      </c>
      <c r="D31" s="8">
        <f t="shared" ref="D31:I31" si="25">D30/SQRT(COUNT(D24:D28))</f>
        <v>8.0411441971898548E-3</v>
      </c>
      <c r="E31" s="8">
        <f t="shared" si="25"/>
        <v>2.4324884377936822E-2</v>
      </c>
      <c r="F31" s="8">
        <f t="shared" si="25"/>
        <v>0.4543457934217065</v>
      </c>
      <c r="G31" s="8">
        <f t="shared" si="25"/>
        <v>0.43827543850870765</v>
      </c>
      <c r="H31" s="8">
        <f t="shared" si="25"/>
        <v>0.20011356775591208</v>
      </c>
      <c r="I31" s="8">
        <f t="shared" si="25"/>
        <v>0.22554888605355602</v>
      </c>
      <c r="J31" s="64"/>
      <c r="K31" s="8" t="s">
        <v>408</v>
      </c>
      <c r="L31" s="8">
        <f>L30/SQRT(COUNT(L24:L28))</f>
        <v>14.708500943332037</v>
      </c>
      <c r="M31" s="8">
        <f t="shared" ref="M31:R31" si="26">M30/SQRT(COUNT(M24:M28))</f>
        <v>0.11483440251074585</v>
      </c>
      <c r="N31" s="8">
        <f t="shared" si="26"/>
        <v>1.5812275168362075</v>
      </c>
      <c r="O31" s="8">
        <f t="shared" si="26"/>
        <v>3.3489856882345737</v>
      </c>
      <c r="P31" s="8">
        <f t="shared" si="26"/>
        <v>8.6282468126497172</v>
      </c>
      <c r="Q31" s="8">
        <f t="shared" si="26"/>
        <v>23.536409211262448</v>
      </c>
      <c r="R31" s="8">
        <f t="shared" si="26"/>
        <v>53.656812391345056</v>
      </c>
      <c r="S31" s="64"/>
      <c r="T31" s="8" t="s">
        <v>408</v>
      </c>
      <c r="U31" s="8">
        <f>U30/SQRT(COUNT(U24:U28))</f>
        <v>23.08895840006647</v>
      </c>
      <c r="V31" s="8">
        <f t="shared" ref="V31:AA31" si="27">V30/SQRT(COUNT(V24:V28))</f>
        <v>0.10643138634820085</v>
      </c>
      <c r="W31" s="8">
        <f t="shared" si="27"/>
        <v>4.6305075315779348E-2</v>
      </c>
      <c r="X31" s="8">
        <f t="shared" si="27"/>
        <v>1.2986392878701922</v>
      </c>
      <c r="Y31" s="8">
        <f t="shared" si="27"/>
        <v>10.674787287810469</v>
      </c>
      <c r="Z31" s="8">
        <f t="shared" si="27"/>
        <v>45.762795085090687</v>
      </c>
      <c r="AA31" s="8">
        <f t="shared" si="27"/>
        <v>64.654102292346195</v>
      </c>
      <c r="AB31" s="64"/>
      <c r="AC31" s="8" t="s">
        <v>408</v>
      </c>
      <c r="AD31" s="8">
        <f>AD30/SQRT(COUNT(AD24:AD28))</f>
        <v>23.676148335402878</v>
      </c>
      <c r="AE31" s="8">
        <f t="shared" ref="AE31:AJ31" si="28">AE30/SQRT(COUNT(AE24:AE28))</f>
        <v>0.20681561836573178</v>
      </c>
      <c r="AF31" s="8">
        <f t="shared" si="28"/>
        <v>7.3161191898437408E-2</v>
      </c>
      <c r="AG31" s="8">
        <f t="shared" si="28"/>
        <v>2.2080671774201073</v>
      </c>
      <c r="AH31" s="8">
        <f t="shared" si="28"/>
        <v>4.1327066022160341</v>
      </c>
      <c r="AI31" s="8">
        <f t="shared" si="28"/>
        <v>8.1297975964964824</v>
      </c>
      <c r="AJ31" s="8">
        <f t="shared" si="28"/>
        <v>17.537248066900347</v>
      </c>
    </row>
    <row r="32" spans="2:36">
      <c r="B32" t="s">
        <v>292</v>
      </c>
      <c r="K32" t="s">
        <v>292</v>
      </c>
      <c r="T32" t="s">
        <v>292</v>
      </c>
    </row>
    <row r="33" spans="2:35">
      <c r="C33" s="12"/>
      <c r="D33" s="12"/>
      <c r="E33" s="12"/>
      <c r="F33" s="12"/>
      <c r="G33" s="12"/>
      <c r="H33" s="12"/>
      <c r="L33" s="12"/>
      <c r="M33" s="12"/>
      <c r="N33" s="12"/>
      <c r="O33" s="12"/>
      <c r="P33" s="12"/>
      <c r="Q33" s="12"/>
      <c r="U33" s="12"/>
      <c r="V33" s="12"/>
      <c r="W33" s="12"/>
      <c r="X33" s="12"/>
      <c r="Y33" s="12"/>
      <c r="Z33" s="12"/>
      <c r="AC33" t="s">
        <v>292</v>
      </c>
      <c r="AD33" s="12"/>
      <c r="AE33" s="12"/>
      <c r="AF33" s="12"/>
      <c r="AG33" s="12"/>
      <c r="AH33" s="12"/>
      <c r="AI33" s="12"/>
    </row>
    <row r="35" spans="2:35" ht="15.75">
      <c r="B35" s="1" t="s">
        <v>20</v>
      </c>
    </row>
    <row r="36" spans="2:35">
      <c r="V36" s="13"/>
      <c r="W36" s="12"/>
      <c r="X36" s="12"/>
      <c r="Y36" s="12"/>
    </row>
    <row r="37" spans="2:35">
      <c r="C37" s="8"/>
      <c r="D37" s="9" t="s">
        <v>67</v>
      </c>
      <c r="E37" s="9" t="s">
        <v>72</v>
      </c>
      <c r="F37" s="9" t="s">
        <v>73</v>
      </c>
      <c r="V37" s="13"/>
      <c r="W37" s="12"/>
      <c r="X37" s="12"/>
      <c r="Y37" s="12"/>
    </row>
    <row r="38" spans="2:35">
      <c r="C38" s="8" t="s">
        <v>203</v>
      </c>
      <c r="D38" s="10">
        <v>0.224</v>
      </c>
      <c r="E38" s="10">
        <v>18</v>
      </c>
      <c r="F38" s="10">
        <v>24.18</v>
      </c>
      <c r="V38" s="13"/>
      <c r="W38" s="12"/>
      <c r="X38" s="12"/>
      <c r="Y38" s="12"/>
    </row>
    <row r="39" spans="2:35">
      <c r="C39" s="8" t="s">
        <v>204</v>
      </c>
      <c r="D39" s="10">
        <v>0.23200000000000001</v>
      </c>
      <c r="E39" s="10">
        <v>2.89</v>
      </c>
      <c r="F39" s="10">
        <v>243.52</v>
      </c>
      <c r="L39" s="13"/>
      <c r="M39" s="13"/>
      <c r="N39" s="13"/>
      <c r="O39" s="13"/>
      <c r="P39" s="13"/>
      <c r="Q39" s="13"/>
      <c r="R39" s="13"/>
      <c r="V39" s="13"/>
      <c r="W39" s="12"/>
      <c r="X39" s="12"/>
      <c r="Y39" s="12"/>
    </row>
    <row r="40" spans="2:35">
      <c r="C40" s="8" t="s">
        <v>205</v>
      </c>
      <c r="D40" s="10">
        <v>0.27800000000000002</v>
      </c>
      <c r="E40" s="10">
        <v>120.4</v>
      </c>
      <c r="F40" s="10">
        <v>3.79</v>
      </c>
      <c r="L40" s="12"/>
      <c r="M40" s="12"/>
      <c r="N40" s="12"/>
      <c r="O40" s="12"/>
      <c r="P40" s="12"/>
      <c r="Q40" s="12"/>
      <c r="R40" s="12"/>
      <c r="V40" s="13"/>
      <c r="W40" s="12"/>
      <c r="X40" s="12"/>
      <c r="Y40" s="12"/>
    </row>
    <row r="41" spans="2:35">
      <c r="C41" s="8" t="s">
        <v>206</v>
      </c>
      <c r="D41" s="10">
        <v>0.4</v>
      </c>
      <c r="E41" s="10">
        <v>6.54</v>
      </c>
      <c r="F41" s="10">
        <v>10.321</v>
      </c>
      <c r="L41" s="12"/>
      <c r="M41" s="12"/>
      <c r="N41" s="12"/>
      <c r="O41" s="12"/>
      <c r="P41" s="12"/>
      <c r="Q41" s="12"/>
      <c r="R41" s="12"/>
    </row>
    <row r="42" spans="2:35">
      <c r="C42" s="8" t="s">
        <v>207</v>
      </c>
      <c r="D42" s="10">
        <v>0.23400000000000001</v>
      </c>
      <c r="E42" s="10">
        <v>35.299999999999997</v>
      </c>
      <c r="F42" s="10">
        <v>3.51</v>
      </c>
      <c r="L42" s="12"/>
      <c r="M42" s="12"/>
      <c r="N42" s="12"/>
      <c r="O42" s="12"/>
      <c r="P42" s="12"/>
      <c r="Q42" s="12"/>
      <c r="R42" s="12"/>
    </row>
    <row r="43" spans="2:35">
      <c r="C43" s="8" t="s">
        <v>307</v>
      </c>
      <c r="D43" s="8">
        <f>AVERAGE(D38:D42)</f>
        <v>0.27359999999999995</v>
      </c>
      <c r="E43" s="8">
        <f>AVERAGE(E38:E42)</f>
        <v>36.625999999999998</v>
      </c>
      <c r="F43" s="8">
        <f>AVERAGE(F38:F42)</f>
        <v>57.064200000000007</v>
      </c>
      <c r="L43" s="12"/>
      <c r="M43" s="12"/>
      <c r="N43" s="12"/>
      <c r="O43" s="12"/>
      <c r="P43" s="12"/>
      <c r="Q43" s="12"/>
      <c r="R43" s="12"/>
    </row>
    <row r="44" spans="2:35">
      <c r="C44" s="8" t="s">
        <v>308</v>
      </c>
      <c r="D44" s="8">
        <f>STDEV(D38:D42)</f>
        <v>7.3748220317510174E-2</v>
      </c>
      <c r="E44" s="8">
        <f>STDEV(E38:E42)</f>
        <v>48.502717243469988</v>
      </c>
      <c r="F44" s="8">
        <f>STDEV(F38:F42)</f>
        <v>104.56846493183305</v>
      </c>
      <c r="L44" s="12"/>
      <c r="M44" s="12"/>
      <c r="N44" s="12"/>
      <c r="O44" s="12"/>
      <c r="P44" s="12"/>
      <c r="Q44" s="12"/>
      <c r="R44" s="12"/>
    </row>
    <row r="45" spans="2:35">
      <c r="C45" s="8" t="s">
        <v>408</v>
      </c>
      <c r="D45" s="8">
        <f>D44/SQRT(COUNT(D38:D42))</f>
        <v>3.2981206769916775E-2</v>
      </c>
      <c r="E45" s="8">
        <f t="shared" ref="E45:F45" si="29">E44/SQRT(COUNT(E38:E42))</f>
        <v>21.69107456997002</v>
      </c>
      <c r="F45" s="8">
        <f t="shared" si="29"/>
        <v>46.764439178076323</v>
      </c>
      <c r="J45" s="64"/>
      <c r="K45" s="64"/>
      <c r="L45" s="69"/>
      <c r="M45" s="69"/>
      <c r="N45" s="69"/>
      <c r="O45" s="69"/>
      <c r="P45" s="69"/>
      <c r="Q45" s="69"/>
      <c r="R45" s="64"/>
      <c r="S45" s="64"/>
      <c r="T45" s="64"/>
    </row>
    <row r="46" spans="2:35">
      <c r="L46" s="12"/>
      <c r="M46" s="12"/>
      <c r="N46" s="12"/>
      <c r="O46" s="12"/>
      <c r="P46" s="12"/>
      <c r="Q46" s="12"/>
    </row>
    <row r="47" spans="2:35" ht="15.75">
      <c r="B47" s="1" t="s">
        <v>21</v>
      </c>
      <c r="L47" s="12"/>
      <c r="M47" s="12"/>
      <c r="N47" s="12"/>
      <c r="O47" s="12"/>
      <c r="P47" s="12"/>
      <c r="Q47" s="12"/>
    </row>
    <row r="48" spans="2:35">
      <c r="L48" s="12"/>
      <c r="M48" s="12"/>
      <c r="N48" s="12"/>
      <c r="O48" s="12"/>
      <c r="P48" s="12"/>
      <c r="Q48" s="12"/>
    </row>
    <row r="49" spans="3:18">
      <c r="C49" s="8"/>
      <c r="D49" s="9" t="s">
        <v>34</v>
      </c>
      <c r="E49" s="9" t="s">
        <v>65</v>
      </c>
      <c r="F49" s="9" t="s">
        <v>66</v>
      </c>
      <c r="L49" s="12"/>
      <c r="M49" s="12"/>
      <c r="N49" s="12"/>
      <c r="O49" s="12"/>
      <c r="P49" s="12"/>
      <c r="Q49" s="12"/>
    </row>
    <row r="50" spans="3:18">
      <c r="C50" s="8" t="s">
        <v>203</v>
      </c>
      <c r="D50" s="10">
        <v>0.96</v>
      </c>
      <c r="E50" s="10">
        <v>17.3</v>
      </c>
      <c r="F50" s="10">
        <v>34.18</v>
      </c>
      <c r="L50" s="12"/>
      <c r="M50" s="12"/>
      <c r="N50" s="12"/>
      <c r="O50" s="12"/>
      <c r="P50" s="12"/>
      <c r="Q50" s="12"/>
    </row>
    <row r="51" spans="3:18">
      <c r="C51" s="8" t="s">
        <v>204</v>
      </c>
      <c r="D51" s="10">
        <v>0.99</v>
      </c>
      <c r="E51" s="10">
        <v>2.5</v>
      </c>
      <c r="F51" s="10">
        <v>32</v>
      </c>
      <c r="L51" s="12"/>
      <c r="M51" s="12"/>
      <c r="N51" s="12"/>
      <c r="O51" s="12"/>
      <c r="P51" s="12"/>
      <c r="Q51" s="12"/>
    </row>
    <row r="52" spans="3:18">
      <c r="C52" s="8" t="s">
        <v>205</v>
      </c>
      <c r="D52" s="10">
        <v>0.221</v>
      </c>
      <c r="E52" s="10">
        <v>45</v>
      </c>
      <c r="F52" s="10">
        <v>8.7799999999999994</v>
      </c>
      <c r="L52" s="12"/>
      <c r="M52" s="12"/>
      <c r="N52" s="12"/>
      <c r="O52" s="12"/>
      <c r="P52" s="12"/>
      <c r="Q52" s="12"/>
    </row>
    <row r="53" spans="3:18">
      <c r="C53" s="8" t="s">
        <v>206</v>
      </c>
      <c r="D53" s="10">
        <v>0.4</v>
      </c>
      <c r="E53" s="10">
        <v>33.520000000000003</v>
      </c>
      <c r="F53" s="10">
        <v>5.78</v>
      </c>
      <c r="L53" s="12"/>
      <c r="M53" s="12"/>
      <c r="N53" s="12"/>
      <c r="O53" s="12"/>
      <c r="P53" s="12"/>
      <c r="Q53" s="12"/>
    </row>
    <row r="54" spans="3:18">
      <c r="C54" s="8" t="s">
        <v>207</v>
      </c>
      <c r="D54" s="10">
        <v>0.99</v>
      </c>
      <c r="E54" s="10">
        <v>32.65</v>
      </c>
      <c r="F54" s="10">
        <v>15.18</v>
      </c>
      <c r="L54" s="12"/>
      <c r="M54" s="12"/>
      <c r="N54" s="12"/>
      <c r="O54" s="12"/>
      <c r="P54" s="12"/>
      <c r="Q54" s="12"/>
    </row>
    <row r="55" spans="3:18">
      <c r="C55" s="8" t="s">
        <v>307</v>
      </c>
      <c r="D55" s="8">
        <f>AVERAGE(D50:D54)</f>
        <v>0.71219999999999994</v>
      </c>
      <c r="E55" s="8">
        <f>AVERAGE(E50:E54)</f>
        <v>26.193999999999999</v>
      </c>
      <c r="F55" s="8">
        <f>AVERAGE(F50:F54)</f>
        <v>19.184000000000005</v>
      </c>
      <c r="L55" s="12"/>
      <c r="M55" s="12"/>
      <c r="N55" s="12"/>
      <c r="O55" s="12"/>
      <c r="P55" s="12"/>
      <c r="Q55" s="12"/>
      <c r="R55" s="12"/>
    </row>
    <row r="56" spans="3:18">
      <c r="C56" s="8" t="s">
        <v>308</v>
      </c>
      <c r="D56" s="8">
        <f>STDEV(D50:D54)</f>
        <v>0.3723227094873478</v>
      </c>
      <c r="E56" s="8">
        <f>STDEV(E50:E54)</f>
        <v>16.503974672787162</v>
      </c>
      <c r="F56" s="8">
        <f>STDEV(F50:F54)</f>
        <v>13.163133365578267</v>
      </c>
      <c r="L56" s="12"/>
      <c r="M56" s="12"/>
      <c r="N56" s="12"/>
      <c r="O56" s="12"/>
      <c r="P56" s="12"/>
      <c r="Q56" s="12"/>
      <c r="R56" s="12"/>
    </row>
    <row r="57" spans="3:18">
      <c r="C57" s="8" t="s">
        <v>408</v>
      </c>
      <c r="D57" s="8">
        <f>D56/SQRT(COUNT(D50:D54))</f>
        <v>0.16650777759612309</v>
      </c>
      <c r="E57" s="8">
        <f t="shared" ref="E57" si="30">E56/SQRT(COUNT(E50:E54))</f>
        <v>7.3808018534573883</v>
      </c>
      <c r="F57" s="8">
        <f>F56/SQRT(COUNT(F50:F54))</f>
        <v>5.886732200465719</v>
      </c>
      <c r="L57" s="69"/>
      <c r="M57" s="69"/>
      <c r="N57" s="69"/>
      <c r="O57" s="69"/>
      <c r="P57" s="69"/>
      <c r="Q57" s="69"/>
      <c r="R57" s="69"/>
    </row>
    <row r="58" spans="3:18">
      <c r="L58" s="12"/>
      <c r="M58" s="12"/>
      <c r="N58" s="12"/>
      <c r="O58" s="12"/>
      <c r="P58" s="12"/>
      <c r="Q58" s="12"/>
      <c r="R58" s="12"/>
    </row>
    <row r="59" spans="3:18">
      <c r="L59" s="12"/>
      <c r="M59" s="12"/>
      <c r="N59" s="12"/>
      <c r="O59" s="12"/>
      <c r="P59" s="12"/>
      <c r="Q59" s="12"/>
      <c r="R59" s="12"/>
    </row>
  </sheetData>
  <mergeCells count="8">
    <mergeCell ref="T22:AA22"/>
    <mergeCell ref="AC22:AJ22"/>
    <mergeCell ref="C4:C5"/>
    <mergeCell ref="C6:C7"/>
    <mergeCell ref="E12:E15"/>
    <mergeCell ref="H12:H15"/>
    <mergeCell ref="B22:I22"/>
    <mergeCell ref="K22:R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Z97"/>
  <sheetViews>
    <sheetView topLeftCell="A70" workbookViewId="0">
      <selection activeCell="I77" sqref="I77:K82"/>
    </sheetView>
  </sheetViews>
  <sheetFormatPr defaultColWidth="12.7109375" defaultRowHeight="15"/>
  <sheetData>
    <row r="3" spans="2:14" ht="15.75">
      <c r="B3" s="1" t="s">
        <v>293</v>
      </c>
    </row>
    <row r="9" spans="2:14">
      <c r="N9" s="30"/>
    </row>
    <row r="10" spans="2:14">
      <c r="N10" s="30"/>
    </row>
    <row r="11" spans="2:14">
      <c r="N11" s="30"/>
    </row>
    <row r="12" spans="2:14">
      <c r="C12" t="s">
        <v>393</v>
      </c>
      <c r="N12" s="30"/>
    </row>
    <row r="13" spans="2:14">
      <c r="C13" t="s">
        <v>406</v>
      </c>
      <c r="N13" s="30"/>
    </row>
    <row r="14" spans="2:14">
      <c r="N14" s="30"/>
    </row>
    <row r="15" spans="2:14">
      <c r="N15" s="30"/>
    </row>
    <row r="16" spans="2:14" ht="15.75">
      <c r="B16" s="1" t="s">
        <v>27</v>
      </c>
      <c r="N16" s="30"/>
    </row>
    <row r="17" spans="2:26" ht="15" customHeight="1"/>
    <row r="18" spans="2:26">
      <c r="C18" s="35" t="s">
        <v>63</v>
      </c>
      <c r="D18" s="47" t="s">
        <v>34</v>
      </c>
      <c r="E18" s="47"/>
      <c r="F18" s="47"/>
      <c r="G18" s="47"/>
      <c r="H18" s="47"/>
      <c r="I18" s="47"/>
      <c r="J18" s="47"/>
      <c r="K18" s="35" t="s">
        <v>63</v>
      </c>
      <c r="L18" s="47" t="s">
        <v>51</v>
      </c>
      <c r="M18" s="47"/>
      <c r="N18" s="47"/>
      <c r="O18" s="47"/>
      <c r="P18" s="47"/>
      <c r="Q18" s="47"/>
      <c r="R18" s="47"/>
      <c r="S18" s="35" t="s">
        <v>63</v>
      </c>
      <c r="T18" s="47" t="s">
        <v>52</v>
      </c>
      <c r="U18" s="47"/>
      <c r="V18" s="47"/>
      <c r="W18" s="47"/>
      <c r="X18" s="47"/>
      <c r="Y18" s="47"/>
    </row>
    <row r="19" spans="2:26">
      <c r="C19" s="35"/>
      <c r="D19" t="s">
        <v>203</v>
      </c>
      <c r="E19" t="s">
        <v>204</v>
      </c>
      <c r="F19" t="s">
        <v>205</v>
      </c>
      <c r="G19" t="s">
        <v>206</v>
      </c>
      <c r="H19" s="67" t="s">
        <v>307</v>
      </c>
      <c r="I19" s="67" t="s">
        <v>308</v>
      </c>
      <c r="J19" s="8" t="s">
        <v>408</v>
      </c>
      <c r="K19" s="35"/>
      <c r="L19" t="s">
        <v>203</v>
      </c>
      <c r="M19" t="s">
        <v>204</v>
      </c>
      <c r="N19" t="s">
        <v>205</v>
      </c>
      <c r="O19" t="s">
        <v>206</v>
      </c>
      <c r="P19" s="67" t="s">
        <v>307</v>
      </c>
      <c r="Q19" s="67" t="s">
        <v>308</v>
      </c>
      <c r="R19" s="8" t="s">
        <v>408</v>
      </c>
      <c r="S19" s="35"/>
      <c r="T19" t="s">
        <v>203</v>
      </c>
      <c r="U19" t="s">
        <v>204</v>
      </c>
      <c r="V19" t="s">
        <v>205</v>
      </c>
      <c r="W19" t="s">
        <v>206</v>
      </c>
      <c r="X19" s="67" t="s">
        <v>307</v>
      </c>
      <c r="Y19" s="67" t="s">
        <v>308</v>
      </c>
      <c r="Z19" s="8" t="s">
        <v>408</v>
      </c>
    </row>
    <row r="20" spans="2:26">
      <c r="C20" s="17">
        <v>10</v>
      </c>
      <c r="D20" s="17">
        <v>81.745199999999997</v>
      </c>
      <c r="E20" s="17">
        <v>51.052120000000002</v>
      </c>
      <c r="F20" s="17">
        <v>67.227999999999994</v>
      </c>
      <c r="G20" s="17">
        <v>53.957999999999998</v>
      </c>
      <c r="H20" s="29">
        <f>AVERAGE(D20:G20)</f>
        <v>63.495830000000005</v>
      </c>
      <c r="I20" s="8">
        <f>STDEV(D20:G20)</f>
        <v>14.056845520703842</v>
      </c>
      <c r="J20" s="8">
        <f>I20/SQRT(COUNT(D20:G20))</f>
        <v>7.0284227603519209</v>
      </c>
      <c r="K20" s="17">
        <v>10</v>
      </c>
      <c r="L20" s="17">
        <v>42.335999999999999</v>
      </c>
      <c r="M20" s="17">
        <v>53.022592000000003</v>
      </c>
      <c r="N20" s="17">
        <v>41.04</v>
      </c>
      <c r="O20" s="17">
        <v>66.573300000000003</v>
      </c>
      <c r="P20" s="29">
        <f>AVERAGE(L20:O20)</f>
        <v>50.742973000000006</v>
      </c>
      <c r="Q20" s="8">
        <f>STDEV(L20:O20)</f>
        <v>11.840900807139461</v>
      </c>
      <c r="R20" s="8">
        <f>Q20/SQRT(COUNT(L20:O20))</f>
        <v>5.9204504035697303</v>
      </c>
      <c r="S20" s="17">
        <v>10</v>
      </c>
      <c r="T20" s="17">
        <v>42.027824000000003</v>
      </c>
      <c r="U20" s="17">
        <v>43.110143999999998</v>
      </c>
      <c r="V20" s="17">
        <v>53.798400000000001</v>
      </c>
      <c r="W20" s="17">
        <v>95.51652</v>
      </c>
      <c r="X20" s="29">
        <f t="shared" ref="X20:X25" si="0">AVERAGE(U20:W20)</f>
        <v>64.141688000000002</v>
      </c>
      <c r="Y20" s="8">
        <f t="shared" ref="Y20:Y25" si="1">STDEV(U20:W20)</f>
        <v>27.691962125345142</v>
      </c>
      <c r="Z20" s="8">
        <f>Y20/SQRT(COUNT(T20:W20))</f>
        <v>13.845981062672571</v>
      </c>
    </row>
    <row r="21" spans="2:26">
      <c r="C21" s="17">
        <v>15</v>
      </c>
      <c r="D21" s="17">
        <v>233.79013399999999</v>
      </c>
      <c r="E21" s="17">
        <v>106.21605</v>
      </c>
      <c r="F21" s="17">
        <v>269.24903799999998</v>
      </c>
      <c r="G21" s="17">
        <v>77.859629999999996</v>
      </c>
      <c r="H21" s="29">
        <f t="shared" ref="H21:H25" si="2">AVERAGE(D21:G21)</f>
        <v>171.77871300000001</v>
      </c>
      <c r="I21" s="8">
        <f t="shared" ref="I21:I25" si="3">STDEV(D21:G21)</f>
        <v>93.923971951178515</v>
      </c>
      <c r="J21" s="8">
        <f t="shared" ref="J21:J25" si="4">I21/SQRT(COUNT(D21:G21))</f>
        <v>46.961985975589258</v>
      </c>
      <c r="K21" s="17">
        <v>15</v>
      </c>
      <c r="L21" s="17">
        <v>193.975852</v>
      </c>
      <c r="M21" s="17">
        <v>77.859629999999996</v>
      </c>
      <c r="N21" s="17">
        <v>167.94374999999999</v>
      </c>
      <c r="O21" s="17"/>
      <c r="P21" s="29">
        <f>AVERAGE(L21:O21)</f>
        <v>146.59307733333333</v>
      </c>
      <c r="Q21" s="8">
        <f>STDEV(L21:O21)</f>
        <v>60.931376731349857</v>
      </c>
      <c r="R21" s="8">
        <f t="shared" ref="R21:R25" si="5">Q21/SQRT(COUNT(L21:O21))</f>
        <v>35.178746757939344</v>
      </c>
      <c r="S21" s="17">
        <v>15</v>
      </c>
      <c r="T21" s="17">
        <v>86.363056</v>
      </c>
      <c r="U21" s="17">
        <v>87.365489999999994</v>
      </c>
      <c r="V21" s="17">
        <v>162.75540599999999</v>
      </c>
      <c r="W21" s="17">
        <v>193.975852</v>
      </c>
      <c r="X21" s="29">
        <f t="shared" si="0"/>
        <v>148.03224933333334</v>
      </c>
      <c r="Y21" s="8">
        <f t="shared" si="1"/>
        <v>54.808948431037869</v>
      </c>
      <c r="Z21" s="8">
        <f t="shared" ref="Z21:Z25" si="6">Y21/SQRT(COUNT(T21:W21))</f>
        <v>27.404474215518935</v>
      </c>
    </row>
    <row r="22" spans="2:26">
      <c r="C22" s="17">
        <v>20</v>
      </c>
      <c r="D22" s="17">
        <v>336.88937299999998</v>
      </c>
      <c r="E22" s="17">
        <v>166.25081599999999</v>
      </c>
      <c r="F22" s="17">
        <v>335.546875</v>
      </c>
      <c r="G22" s="17">
        <v>218.55110400000001</v>
      </c>
      <c r="H22" s="29">
        <f t="shared" si="2"/>
        <v>264.30954199999996</v>
      </c>
      <c r="I22" s="8">
        <f t="shared" si="3"/>
        <v>85.735908217977524</v>
      </c>
      <c r="J22" s="8">
        <f t="shared" si="4"/>
        <v>42.867954108988762</v>
      </c>
      <c r="K22" s="17">
        <v>20</v>
      </c>
      <c r="L22" s="17">
        <v>196.62717799999999</v>
      </c>
      <c r="M22" s="17">
        <v>449.93949800000001</v>
      </c>
      <c r="N22" s="17">
        <v>218.55110400000001</v>
      </c>
      <c r="O22" s="17">
        <v>275.15625</v>
      </c>
      <c r="P22" s="29">
        <f>AVERAGE(L22:O22)</f>
        <v>285.06850750000001</v>
      </c>
      <c r="Q22" s="8">
        <f>STDEV(L22:O22)</f>
        <v>114.78549572907255</v>
      </c>
      <c r="R22" s="8">
        <f t="shared" si="5"/>
        <v>57.392747864536275</v>
      </c>
      <c r="S22" s="17">
        <v>20</v>
      </c>
      <c r="T22" s="17">
        <v>167.94374999999999</v>
      </c>
      <c r="U22" s="17">
        <v>86.363056</v>
      </c>
      <c r="V22" s="17">
        <v>243.45840000000001</v>
      </c>
      <c r="W22" s="17">
        <v>437.98939200000001</v>
      </c>
      <c r="X22" s="29">
        <f t="shared" si="0"/>
        <v>255.93694933333336</v>
      </c>
      <c r="Y22" s="8">
        <f t="shared" si="1"/>
        <v>176.1449848485461</v>
      </c>
      <c r="Z22" s="8">
        <f t="shared" si="6"/>
        <v>88.072492424273051</v>
      </c>
    </row>
    <row r="23" spans="2:26">
      <c r="C23" s="17">
        <v>25</v>
      </c>
      <c r="D23" s="17">
        <v>738.76301999999998</v>
      </c>
      <c r="E23" s="17">
        <v>398.744146</v>
      </c>
      <c r="F23" s="17">
        <v>791.59652200000005</v>
      </c>
      <c r="G23" s="17">
        <v>683.45887600000003</v>
      </c>
      <c r="H23" s="29">
        <f t="shared" si="2"/>
        <v>653.14064099999996</v>
      </c>
      <c r="I23" s="8">
        <f t="shared" si="3"/>
        <v>175.25029225929646</v>
      </c>
      <c r="J23" s="8">
        <f t="shared" si="4"/>
        <v>87.625146129648229</v>
      </c>
      <c r="K23" s="17">
        <v>25</v>
      </c>
      <c r="L23" s="17">
        <v>370.09792199999998</v>
      </c>
      <c r="M23" s="17">
        <v>788.05953</v>
      </c>
      <c r="N23" s="17">
        <v>331.52218399999998</v>
      </c>
      <c r="O23" s="17">
        <v>356.62717800000001</v>
      </c>
      <c r="P23" s="29">
        <f>AVERAGE(L23:O23)</f>
        <v>461.57670349999995</v>
      </c>
      <c r="Q23" s="8">
        <f>STDEV(L23:O23)</f>
        <v>218.24144458924761</v>
      </c>
      <c r="R23" s="8">
        <f t="shared" si="5"/>
        <v>109.1207222946238</v>
      </c>
      <c r="S23" s="17">
        <v>25</v>
      </c>
      <c r="T23" s="17">
        <v>615.43394999999998</v>
      </c>
      <c r="U23" s="17">
        <v>872.22536700000001</v>
      </c>
      <c r="V23" s="17">
        <v>463.776363</v>
      </c>
      <c r="W23" s="17">
        <v>370.09792199999998</v>
      </c>
      <c r="X23" s="29">
        <f t="shared" si="0"/>
        <v>568.699884</v>
      </c>
      <c r="Y23" s="8">
        <f t="shared" si="1"/>
        <v>267.00131404140177</v>
      </c>
      <c r="Z23" s="8">
        <f t="shared" si="6"/>
        <v>133.50065702070088</v>
      </c>
    </row>
    <row r="24" spans="2:26">
      <c r="C24" s="17">
        <v>30</v>
      </c>
      <c r="D24" s="17">
        <v>791.789715</v>
      </c>
      <c r="E24" s="17">
        <v>916.95338900000002</v>
      </c>
      <c r="F24" s="17">
        <v>872.19043999999997</v>
      </c>
      <c r="G24" s="17">
        <v>1120.5417600000001</v>
      </c>
      <c r="H24" s="29">
        <f t="shared" si="2"/>
        <v>925.36882600000001</v>
      </c>
      <c r="I24" s="8">
        <f t="shared" si="3"/>
        <v>140.04120034140502</v>
      </c>
      <c r="J24" s="8">
        <f t="shared" si="4"/>
        <v>70.020600170702508</v>
      </c>
      <c r="K24" s="17">
        <v>30</v>
      </c>
      <c r="L24" s="17">
        <v>713.01406299999996</v>
      </c>
      <c r="M24" s="17">
        <v>1283.64093</v>
      </c>
      <c r="N24" s="17">
        <v>738.76301999999998</v>
      </c>
      <c r="O24" s="17">
        <v>966.109375</v>
      </c>
      <c r="P24" s="29">
        <f>AVERAGE(L24:O24)</f>
        <v>925.38184699999999</v>
      </c>
      <c r="Q24" s="8">
        <f>STDEV(L24:O24)</f>
        <v>264.53415933228638</v>
      </c>
      <c r="R24" s="8">
        <f t="shared" si="5"/>
        <v>132.26707966614319</v>
      </c>
      <c r="S24" s="17">
        <v>30</v>
      </c>
      <c r="T24" s="17">
        <v>781.33614399999999</v>
      </c>
      <c r="U24" s="17">
        <v>480.739104</v>
      </c>
      <c r="V24" s="17">
        <v>553.35343999999998</v>
      </c>
      <c r="W24" s="17">
        <v>1483.4605300000001</v>
      </c>
      <c r="X24" s="29">
        <f t="shared" si="0"/>
        <v>839.18435800000009</v>
      </c>
      <c r="Y24" s="8">
        <f t="shared" si="1"/>
        <v>559.1395620088158</v>
      </c>
      <c r="Z24" s="8">
        <f t="shared" si="6"/>
        <v>279.5697810044079</v>
      </c>
    </row>
    <row r="25" spans="2:26">
      <c r="C25" s="17">
        <v>35</v>
      </c>
      <c r="D25" s="17">
        <v>1209.9748300000001</v>
      </c>
      <c r="E25" s="17">
        <v>1217.6970799999999</v>
      </c>
      <c r="F25" s="17">
        <v>887.73209599999996</v>
      </c>
      <c r="G25" s="17">
        <v>1022.48871</v>
      </c>
      <c r="H25" s="29">
        <f t="shared" si="2"/>
        <v>1084.4731789999998</v>
      </c>
      <c r="I25" s="8">
        <f t="shared" si="3"/>
        <v>159.21515876177295</v>
      </c>
      <c r="J25" s="8">
        <f t="shared" si="4"/>
        <v>79.607579380886477</v>
      </c>
      <c r="K25" s="17">
        <v>35</v>
      </c>
      <c r="L25" s="17">
        <v>1108.84755</v>
      </c>
      <c r="M25" s="17">
        <v>1217.6970799999999</v>
      </c>
      <c r="N25" s="17">
        <v>1626.68658</v>
      </c>
      <c r="O25" s="17">
        <v>1683.64093</v>
      </c>
      <c r="P25" s="29">
        <f>AVERAGE(L25:O25)</f>
        <v>1409.2180349999999</v>
      </c>
      <c r="Q25" s="8">
        <f>STDEV(L25:O25)</f>
        <v>288.38816308801972</v>
      </c>
      <c r="R25" s="8">
        <f t="shared" si="5"/>
        <v>144.19408154400986</v>
      </c>
      <c r="S25" s="17">
        <v>35</v>
      </c>
      <c r="T25" s="17">
        <v>1120.5417600000001</v>
      </c>
      <c r="U25" s="17">
        <v>1361.158144</v>
      </c>
      <c r="V25" s="17">
        <v>1672.39021</v>
      </c>
      <c r="W25" s="17">
        <v>1426.85617</v>
      </c>
      <c r="X25" s="29">
        <f t="shared" si="0"/>
        <v>1486.8015079999998</v>
      </c>
      <c r="Y25" s="8">
        <f t="shared" si="1"/>
        <v>164.04704321507222</v>
      </c>
      <c r="Z25" s="8">
        <f t="shared" si="6"/>
        <v>82.023521607536111</v>
      </c>
    </row>
    <row r="26" spans="2:26">
      <c r="C26" s="70"/>
      <c r="D26" s="70"/>
      <c r="E26" s="70"/>
      <c r="F26" s="70"/>
      <c r="G26" s="70"/>
      <c r="H26" s="66"/>
      <c r="I26" s="64"/>
      <c r="J26" s="70"/>
      <c r="K26" s="70"/>
      <c r="L26" s="70"/>
      <c r="M26" s="70"/>
      <c r="N26" s="70"/>
      <c r="O26" s="66"/>
      <c r="P26" s="64"/>
      <c r="Q26" s="70"/>
      <c r="R26" s="70"/>
      <c r="S26" s="70"/>
      <c r="T26" s="70"/>
      <c r="U26" s="70"/>
      <c r="V26" s="66"/>
      <c r="W26" s="64"/>
    </row>
    <row r="27" spans="2:26">
      <c r="C27" t="s">
        <v>363</v>
      </c>
    </row>
    <row r="28" spans="2:26" ht="15" customHeight="1"/>
    <row r="30" spans="2:26" ht="15.75">
      <c r="B30" s="1" t="s">
        <v>70</v>
      </c>
    </row>
    <row r="31" spans="2:26">
      <c r="D31" t="s">
        <v>152</v>
      </c>
      <c r="I31" s="40" t="s">
        <v>71</v>
      </c>
      <c r="J31" s="40"/>
      <c r="K31" s="40"/>
    </row>
    <row r="32" spans="2:26">
      <c r="D32" s="4" t="s">
        <v>67</v>
      </c>
      <c r="E32" s="4" t="s">
        <v>238</v>
      </c>
      <c r="F32" s="4" t="s">
        <v>239</v>
      </c>
      <c r="I32" s="4" t="s">
        <v>67</v>
      </c>
      <c r="J32" s="4" t="s">
        <v>68</v>
      </c>
      <c r="K32" s="4" t="s">
        <v>69</v>
      </c>
    </row>
    <row r="33" spans="2:11">
      <c r="D33" s="7">
        <v>6.1037399999999999E-3</v>
      </c>
      <c r="E33" s="7">
        <v>1.5796499999999999E-3</v>
      </c>
      <c r="F33" s="7">
        <v>9.7823000000000007E-4</v>
      </c>
      <c r="I33" s="7">
        <v>0</v>
      </c>
      <c r="J33" s="7">
        <v>1</v>
      </c>
      <c r="K33" s="7">
        <v>12</v>
      </c>
    </row>
    <row r="34" spans="2:11">
      <c r="D34" s="7">
        <v>4.96642E-3</v>
      </c>
      <c r="E34" s="7">
        <v>1.69041E-3</v>
      </c>
      <c r="F34" s="7">
        <v>9.1524E-4</v>
      </c>
      <c r="I34" s="7">
        <v>0</v>
      </c>
      <c r="J34" s="7">
        <v>8</v>
      </c>
      <c r="K34" s="7">
        <v>5</v>
      </c>
    </row>
    <row r="35" spans="2:11">
      <c r="D35" s="7">
        <v>5.8614499999999998E-3</v>
      </c>
      <c r="E35" s="7">
        <v>1.5276000000000001E-3</v>
      </c>
      <c r="F35" s="7">
        <v>9.5889E-4</v>
      </c>
      <c r="I35" s="7">
        <v>0</v>
      </c>
      <c r="J35" s="7">
        <v>4</v>
      </c>
      <c r="K35" s="7">
        <v>3</v>
      </c>
    </row>
    <row r="36" spans="2:11">
      <c r="C36" s="8" t="s">
        <v>307</v>
      </c>
      <c r="D36" s="8">
        <f>AVERAGE(D33:D35)</f>
        <v>5.6438699999999996E-3</v>
      </c>
      <c r="E36" s="8">
        <f>AVERAGE(E33:E35)</f>
        <v>1.5992200000000002E-3</v>
      </c>
      <c r="F36" s="8">
        <f>AVERAGE(F33:F35)</f>
        <v>9.5078666666666665E-4</v>
      </c>
      <c r="I36" s="7">
        <v>3</v>
      </c>
      <c r="J36" s="7">
        <v>8</v>
      </c>
      <c r="K36" s="7">
        <v>11</v>
      </c>
    </row>
    <row r="37" spans="2:11">
      <c r="C37" s="8" t="s">
        <v>308</v>
      </c>
      <c r="D37" s="8">
        <f>STDEV(D33:D35)</f>
        <v>5.9906592951026669E-4</v>
      </c>
      <c r="E37" s="8">
        <f>STDEV(E33:E35)</f>
        <v>8.315054239149618E-5</v>
      </c>
      <c r="F37" s="8">
        <f>STDEV(F33:F35)</f>
        <v>3.2267367933150907E-5</v>
      </c>
      <c r="I37" s="7">
        <v>2</v>
      </c>
      <c r="J37" s="7">
        <v>14</v>
      </c>
      <c r="K37" s="7">
        <v>6</v>
      </c>
    </row>
    <row r="38" spans="2:11">
      <c r="C38" s="8" t="s">
        <v>408</v>
      </c>
      <c r="D38" s="8">
        <f>D37/SQRT(COUNT(D33:D35))</f>
        <v>3.4587087566508587E-4</v>
      </c>
      <c r="E38" s="8">
        <f t="shared" ref="E38:F38" si="7">E37/SQRT(COUNT(E33:E35))</f>
        <v>4.8006988032993712E-5</v>
      </c>
      <c r="F38" s="8">
        <f t="shared" si="7"/>
        <v>1.8629573562245374E-5</v>
      </c>
      <c r="H38" s="8" t="s">
        <v>307</v>
      </c>
      <c r="I38" s="8">
        <f>AVERAGE(I33:I37)</f>
        <v>1</v>
      </c>
      <c r="J38" s="8">
        <f>AVERAGE(J33:J37)</f>
        <v>7</v>
      </c>
      <c r="K38" s="8">
        <f>AVERAGE(K33:K37)</f>
        <v>7.4</v>
      </c>
    </row>
    <row r="39" spans="2:11">
      <c r="H39" s="8" t="s">
        <v>308</v>
      </c>
      <c r="I39" s="8">
        <f>STDEV(I33:I37)</f>
        <v>1.4142135623730951</v>
      </c>
      <c r="J39" s="8">
        <f>STDEV(J33:J37)</f>
        <v>4.8989794855663558</v>
      </c>
      <c r="K39" s="8">
        <f>STDEV(K33:K37)</f>
        <v>3.9115214431215888</v>
      </c>
    </row>
    <row r="40" spans="2:11">
      <c r="H40" s="8" t="s">
        <v>408</v>
      </c>
      <c r="I40" s="8">
        <f>I39/SQRT(COUNT(I33:I37))</f>
        <v>0.63245553203367588</v>
      </c>
      <c r="J40" s="8">
        <f t="shared" ref="J40:K40" si="8">J39/SQRT(COUNT(J33:J37))</f>
        <v>2.1908902300206643</v>
      </c>
      <c r="K40" s="8">
        <f t="shared" si="8"/>
        <v>1.74928556845359</v>
      </c>
    </row>
    <row r="41" spans="2:11">
      <c r="H41" s="64"/>
      <c r="I41" s="64"/>
      <c r="J41" s="64"/>
      <c r="K41" s="64"/>
    </row>
    <row r="42" spans="2:11" ht="15.75">
      <c r="B42" s="1" t="s">
        <v>28</v>
      </c>
    </row>
    <row r="44" spans="2:11">
      <c r="D44" s="58" t="s">
        <v>36</v>
      </c>
      <c r="E44" s="59"/>
      <c r="F44" s="60"/>
      <c r="G44" s="40"/>
      <c r="H44" s="58" t="s">
        <v>37</v>
      </c>
      <c r="I44" s="59"/>
      <c r="J44" s="60"/>
    </row>
    <row r="45" spans="2:11">
      <c r="D45" s="5" t="s">
        <v>34</v>
      </c>
      <c r="E45" s="5" t="s">
        <v>35</v>
      </c>
      <c r="F45" s="5" t="s">
        <v>38</v>
      </c>
      <c r="G45" s="40"/>
      <c r="H45" s="5" t="s">
        <v>34</v>
      </c>
      <c r="I45" s="5" t="s">
        <v>35</v>
      </c>
      <c r="J45" s="5" t="s">
        <v>38</v>
      </c>
    </row>
    <row r="46" spans="2:11">
      <c r="D46" s="7">
        <v>8</v>
      </c>
      <c r="E46" s="7">
        <v>6</v>
      </c>
      <c r="F46" s="7">
        <v>9</v>
      </c>
      <c r="G46" s="40"/>
      <c r="H46" s="7">
        <v>4</v>
      </c>
      <c r="I46" s="7">
        <v>11</v>
      </c>
      <c r="J46" s="7">
        <v>4</v>
      </c>
    </row>
    <row r="47" spans="2:11">
      <c r="D47" s="7">
        <v>12</v>
      </c>
      <c r="E47" s="7">
        <v>15</v>
      </c>
      <c r="F47" s="7">
        <v>11</v>
      </c>
      <c r="G47" s="40"/>
      <c r="H47" s="7">
        <v>0</v>
      </c>
      <c r="I47" s="7">
        <v>6</v>
      </c>
      <c r="J47" s="7">
        <v>4</v>
      </c>
    </row>
    <row r="48" spans="2:11">
      <c r="D48" s="7">
        <v>6</v>
      </c>
      <c r="E48" s="7">
        <v>6</v>
      </c>
      <c r="F48" s="7">
        <v>8</v>
      </c>
      <c r="G48" s="40"/>
      <c r="H48" s="7">
        <v>5</v>
      </c>
      <c r="I48" s="7">
        <v>4</v>
      </c>
      <c r="J48" s="7">
        <v>4</v>
      </c>
    </row>
    <row r="49" spans="2:10">
      <c r="D49" s="7">
        <v>4</v>
      </c>
      <c r="E49" s="7">
        <v>12</v>
      </c>
      <c r="F49" s="7">
        <v>6</v>
      </c>
      <c r="G49" s="40"/>
      <c r="H49" s="7">
        <v>4</v>
      </c>
      <c r="I49" s="7">
        <v>10</v>
      </c>
      <c r="J49" s="7">
        <v>3</v>
      </c>
    </row>
    <row r="50" spans="2:10">
      <c r="D50" s="7">
        <v>8</v>
      </c>
      <c r="E50" s="7">
        <v>11</v>
      </c>
      <c r="F50" s="7">
        <v>11</v>
      </c>
      <c r="G50" s="40"/>
      <c r="H50" s="7">
        <v>3</v>
      </c>
      <c r="I50" s="7">
        <v>0</v>
      </c>
      <c r="J50" s="7">
        <v>11</v>
      </c>
    </row>
    <row r="51" spans="2:10">
      <c r="C51" s="8" t="s">
        <v>307</v>
      </c>
      <c r="D51" s="8">
        <f>AVERAGE(D46:D50)</f>
        <v>7.6</v>
      </c>
      <c r="E51" s="8">
        <f>AVERAGE(E46:E50)</f>
        <v>10</v>
      </c>
      <c r="F51" s="8">
        <f>AVERAGE(F46:F50)</f>
        <v>9</v>
      </c>
      <c r="G51" s="8" t="s">
        <v>307</v>
      </c>
      <c r="H51" s="8">
        <f>AVERAGE(H46:H50)</f>
        <v>3.2</v>
      </c>
      <c r="I51" s="8">
        <f>AVERAGE(I46:I50)</f>
        <v>6.2</v>
      </c>
      <c r="J51" s="8">
        <f>AVERAGE(J46:J50)</f>
        <v>5.2</v>
      </c>
    </row>
    <row r="52" spans="2:10">
      <c r="C52" s="8" t="s">
        <v>308</v>
      </c>
      <c r="D52" s="8">
        <f>STDEV(D46:D50)</f>
        <v>2.9664793948382648</v>
      </c>
      <c r="E52" s="8">
        <f>STDEV(E46:E50)</f>
        <v>3.9370039370059056</v>
      </c>
      <c r="F52" s="8">
        <f>STDEV(F46:F50)</f>
        <v>2.1213203435596424</v>
      </c>
      <c r="G52" s="8" t="s">
        <v>308</v>
      </c>
      <c r="H52" s="8">
        <f>STDEV(H46:H50)</f>
        <v>1.9235384061671343</v>
      </c>
      <c r="I52" s="8">
        <f>STDEV(I46:I50)</f>
        <v>4.4944410108488464</v>
      </c>
      <c r="J52" s="8">
        <f>STDEV(J46:J50)</f>
        <v>3.2710854467592259</v>
      </c>
    </row>
    <row r="53" spans="2:10">
      <c r="C53" s="8" t="s">
        <v>408</v>
      </c>
      <c r="D53" s="8">
        <f>D52/SQRT(COUNT(D46:D50))</f>
        <v>1.3266499161421597</v>
      </c>
      <c r="E53" s="8">
        <f t="shared" ref="E53:F53" si="9">E52/SQRT(COUNT(E46:E50))</f>
        <v>1.7606816861659009</v>
      </c>
      <c r="F53" s="8">
        <f t="shared" si="9"/>
        <v>0.94868329805051366</v>
      </c>
      <c r="G53" s="8" t="s">
        <v>408</v>
      </c>
      <c r="H53" s="8">
        <f>H52/SQRT(COUNT(H46:H50))</f>
        <v>0.86023252670426253</v>
      </c>
      <c r="I53" s="8">
        <f t="shared" ref="I53:J53" si="10">I52/SQRT(COUNT(I46:I50))</f>
        <v>2.0099751242241779</v>
      </c>
      <c r="J53" s="8">
        <f t="shared" si="10"/>
        <v>1.4628738838327795</v>
      </c>
    </row>
    <row r="55" spans="2:10" ht="15.75">
      <c r="B55" s="1" t="s">
        <v>22</v>
      </c>
    </row>
    <row r="71" spans="2:22">
      <c r="C71" t="s">
        <v>394</v>
      </c>
      <c r="E71" s="61"/>
      <c r="F71" s="61"/>
      <c r="G71" s="61"/>
      <c r="H71" s="61"/>
      <c r="I71" s="61"/>
      <c r="J71" s="61"/>
    </row>
    <row r="72" spans="2:22">
      <c r="C72" t="s">
        <v>407</v>
      </c>
    </row>
    <row r="74" spans="2:22" ht="15.75">
      <c r="B74" s="1" t="s">
        <v>59</v>
      </c>
    </row>
    <row r="76" spans="2:22">
      <c r="D76" s="47" t="s">
        <v>61</v>
      </c>
      <c r="E76" s="47"/>
      <c r="F76" s="47"/>
      <c r="G76" s="47"/>
      <c r="H76" s="47"/>
      <c r="I76" s="47"/>
      <c r="J76" s="47"/>
      <c r="K76" s="47"/>
      <c r="M76" s="47" t="s">
        <v>64</v>
      </c>
      <c r="N76" s="47"/>
      <c r="O76" s="47"/>
      <c r="P76" s="47"/>
      <c r="Q76" s="47"/>
      <c r="R76" s="47"/>
      <c r="S76" s="47"/>
      <c r="T76" s="47"/>
      <c r="U76" s="47"/>
      <c r="V76" s="47"/>
    </row>
    <row r="77" spans="2:22">
      <c r="D77" s="15" t="s">
        <v>63</v>
      </c>
      <c r="E77" s="8" t="s">
        <v>203</v>
      </c>
      <c r="F77" s="8" t="s">
        <v>204</v>
      </c>
      <c r="G77" s="8" t="s">
        <v>205</v>
      </c>
      <c r="H77" s="8" t="s">
        <v>206</v>
      </c>
      <c r="I77" s="8" t="s">
        <v>307</v>
      </c>
      <c r="J77" s="8" t="s">
        <v>308</v>
      </c>
      <c r="K77" s="8" t="s">
        <v>408</v>
      </c>
      <c r="M77" s="15" t="s">
        <v>63</v>
      </c>
      <c r="N77" s="8" t="s">
        <v>203</v>
      </c>
      <c r="O77" s="8" t="s">
        <v>204</v>
      </c>
      <c r="P77" s="8" t="s">
        <v>205</v>
      </c>
      <c r="Q77" s="8" t="s">
        <v>206</v>
      </c>
      <c r="R77" s="8" t="s">
        <v>207</v>
      </c>
      <c r="S77" s="8" t="s">
        <v>208</v>
      </c>
      <c r="T77" s="8" t="s">
        <v>307</v>
      </c>
      <c r="U77" s="8" t="s">
        <v>308</v>
      </c>
      <c r="V77" s="8" t="s">
        <v>408</v>
      </c>
    </row>
    <row r="78" spans="2:22">
      <c r="D78" s="17">
        <v>10</v>
      </c>
      <c r="E78" s="17">
        <v>276.79013400000002</v>
      </c>
      <c r="F78" s="17">
        <v>280.21605</v>
      </c>
      <c r="G78" s="17">
        <v>212.24903800000001</v>
      </c>
      <c r="H78" s="17">
        <v>275.15625</v>
      </c>
      <c r="I78" s="29">
        <f>AVERAGE(D78:H78)</f>
        <v>210.88229440000003</v>
      </c>
      <c r="J78" s="8">
        <f>STDEV(D78:H78)</f>
        <v>115.79909169147973</v>
      </c>
      <c r="K78" s="8">
        <f>J78/SQRT(COUNT(E78:H78))</f>
        <v>57.899545845739866</v>
      </c>
      <c r="M78" s="17">
        <v>10</v>
      </c>
      <c r="N78" s="33">
        <v>200</v>
      </c>
      <c r="O78" s="32">
        <v>214.022592</v>
      </c>
      <c r="P78" s="17">
        <v>198.04</v>
      </c>
      <c r="Q78" s="8">
        <v>211.4</v>
      </c>
      <c r="R78" s="8">
        <v>235.74</v>
      </c>
      <c r="S78" s="8">
        <v>216.58</v>
      </c>
      <c r="T78" s="29">
        <f>AVERAGE(N78:R78)</f>
        <v>211.84051840000001</v>
      </c>
      <c r="U78" s="8">
        <f>STDEV(N78:R78)</f>
        <v>15.056501141490109</v>
      </c>
      <c r="V78" s="8">
        <f>U79/SQRT(COUNT(P79:S79))</f>
        <v>9.1844076627433484</v>
      </c>
    </row>
    <row r="79" spans="2:22">
      <c r="D79" s="17">
        <v>15</v>
      </c>
      <c r="E79" s="17">
        <v>300</v>
      </c>
      <c r="F79" s="17">
        <v>298</v>
      </c>
      <c r="G79" s="17">
        <v>238</v>
      </c>
      <c r="H79" s="17">
        <v>288</v>
      </c>
      <c r="I79" s="29">
        <f>AVERAGE(D79:H79)</f>
        <v>227.8</v>
      </c>
      <c r="J79" s="8">
        <f>STDEV(D79:H79)</f>
        <v>121.6067432340822</v>
      </c>
      <c r="K79" s="8">
        <f t="shared" ref="K79:K82" si="11">J79/SQRT(COUNT(E79:H79))</f>
        <v>60.803371617041101</v>
      </c>
      <c r="M79" s="17">
        <v>15</v>
      </c>
      <c r="N79" s="33">
        <v>193.975852</v>
      </c>
      <c r="O79" s="32">
        <v>230.85963000000001</v>
      </c>
      <c r="P79" s="17">
        <v>224.94374999999999</v>
      </c>
      <c r="Q79" s="17">
        <v>194.34</v>
      </c>
      <c r="R79" s="17">
        <v>226.58</v>
      </c>
      <c r="S79" s="17">
        <v>226.4</v>
      </c>
      <c r="T79" s="29">
        <f>AVERAGE(N79:R79)</f>
        <v>214.13984639999998</v>
      </c>
      <c r="U79" s="8">
        <f>STDEV(N79:R79)</f>
        <v>18.368815325486697</v>
      </c>
      <c r="V79" s="8">
        <f>U80/SQRT(COUNT(P80:S80))</f>
        <v>9.69644883449606</v>
      </c>
    </row>
    <row r="80" spans="2:22">
      <c r="D80" s="17">
        <v>20</v>
      </c>
      <c r="E80" s="17">
        <v>502</v>
      </c>
      <c r="F80" s="17">
        <v>530</v>
      </c>
      <c r="G80" s="17">
        <v>511</v>
      </c>
      <c r="H80" s="17">
        <v>356.62717800000001</v>
      </c>
      <c r="I80" s="29">
        <f>AVERAGE(D80:H80)</f>
        <v>383.92543560000001</v>
      </c>
      <c r="J80" s="8">
        <f>STDEV(D80:H80)</f>
        <v>214.83379830987658</v>
      </c>
      <c r="K80" s="8">
        <f t="shared" si="11"/>
        <v>107.41689915493829</v>
      </c>
      <c r="M80" s="17">
        <v>20</v>
      </c>
      <c r="N80" s="33">
        <v>290</v>
      </c>
      <c r="O80" s="32">
        <v>280</v>
      </c>
      <c r="P80" s="17">
        <v>289</v>
      </c>
      <c r="Q80" s="17">
        <v>285.36</v>
      </c>
      <c r="R80" s="17">
        <v>243.62</v>
      </c>
      <c r="S80">
        <v>250</v>
      </c>
      <c r="T80" s="29">
        <f>AVERAGE(N80:R80)</f>
        <v>277.596</v>
      </c>
      <c r="U80" s="8">
        <f>STDEV(N80:R80)</f>
        <v>19.39289766899212</v>
      </c>
      <c r="V80" s="8">
        <f>U81/SQRT(COUNT(P81:S81))</f>
        <v>17.625941224052625</v>
      </c>
    </row>
    <row r="81" spans="2:22">
      <c r="D81" s="17">
        <v>25</v>
      </c>
      <c r="E81" s="17">
        <v>554</v>
      </c>
      <c r="F81" s="17">
        <v>564</v>
      </c>
      <c r="G81" s="17">
        <v>781.59652200000005</v>
      </c>
      <c r="H81" s="17">
        <v>488.05953</v>
      </c>
      <c r="I81" s="29">
        <f>AVERAGE(D81:H81)</f>
        <v>482.53121040000008</v>
      </c>
      <c r="J81" s="8">
        <f>STDEV(D81:H81)</f>
        <v>278.63523780018932</v>
      </c>
      <c r="K81" s="8">
        <f t="shared" si="11"/>
        <v>139.31761890009466</v>
      </c>
      <c r="M81" s="17">
        <v>25</v>
      </c>
      <c r="N81" s="33">
        <v>296.62717800000001</v>
      </c>
      <c r="O81" s="32">
        <v>315.93949800000001</v>
      </c>
      <c r="P81" s="17">
        <v>343.55110400000001</v>
      </c>
      <c r="Q81" s="17">
        <v>375.15625</v>
      </c>
      <c r="R81" s="17">
        <v>289.97585199999997</v>
      </c>
      <c r="S81" s="17">
        <v>416</v>
      </c>
      <c r="T81" s="29">
        <f>AVERAGE(N81:R81)</f>
        <v>324.24997640000004</v>
      </c>
      <c r="U81" s="8">
        <f>STDEV(N81:R81)</f>
        <v>35.251882448105249</v>
      </c>
      <c r="V81" s="8">
        <f>U82/SQRT(COUNT(P82:S82))</f>
        <v>25.528035863628311</v>
      </c>
    </row>
    <row r="82" spans="2:22">
      <c r="D82" s="17">
        <v>30</v>
      </c>
      <c r="E82" s="17">
        <v>841</v>
      </c>
      <c r="F82" s="17">
        <v>853</v>
      </c>
      <c r="G82" s="17">
        <v>862.19043999999997</v>
      </c>
      <c r="H82" s="17">
        <v>666.109375</v>
      </c>
      <c r="I82" s="29">
        <f>AVERAGE(D82:H82)</f>
        <v>650.45996300000002</v>
      </c>
      <c r="J82" s="8">
        <f>STDEV(D82:H82)</f>
        <v>356.15068333518525</v>
      </c>
      <c r="K82" s="8">
        <f t="shared" si="11"/>
        <v>178.07534166759262</v>
      </c>
      <c r="M82" s="17">
        <v>30</v>
      </c>
      <c r="N82" s="33">
        <v>370.09792199999998</v>
      </c>
      <c r="O82" s="32">
        <v>383.45887599999998</v>
      </c>
      <c r="P82" s="17">
        <v>431.52218399999998</v>
      </c>
      <c r="Q82" s="17">
        <v>466</v>
      </c>
      <c r="R82" s="17" t="s">
        <v>311</v>
      </c>
      <c r="S82" s="17">
        <v>528.6</v>
      </c>
      <c r="T82" s="29">
        <f>AVERAGE(N82:R82)</f>
        <v>412.7697455</v>
      </c>
      <c r="U82" s="8">
        <f>STDEV(N82:R82)</f>
        <v>44.215855133244673</v>
      </c>
      <c r="V82" s="8" t="e">
        <f>U83/SQRT(COUNT(P83:S83))</f>
        <v>#DIV/0!</v>
      </c>
    </row>
    <row r="83" spans="2:22">
      <c r="D83" t="s">
        <v>363</v>
      </c>
      <c r="M83" t="s">
        <v>363</v>
      </c>
    </row>
    <row r="86" spans="2:22" ht="15.75">
      <c r="B86" s="1" t="s">
        <v>309</v>
      </c>
    </row>
    <row r="88" spans="2:22">
      <c r="D88" s="4" t="s">
        <v>60</v>
      </c>
      <c r="E88" s="4" t="s">
        <v>62</v>
      </c>
    </row>
    <row r="89" spans="2:22">
      <c r="D89" s="7">
        <v>14300</v>
      </c>
      <c r="E89" s="7">
        <v>100</v>
      </c>
    </row>
    <row r="90" spans="2:22">
      <c r="D90" s="7">
        <v>15000</v>
      </c>
      <c r="E90" s="7">
        <v>90.3</v>
      </c>
    </row>
    <row r="91" spans="2:22">
      <c r="D91" s="7">
        <v>10100</v>
      </c>
      <c r="E91" s="7">
        <v>90.7</v>
      </c>
    </row>
    <row r="92" spans="2:22">
      <c r="D92" s="7">
        <v>52200</v>
      </c>
      <c r="E92" s="7">
        <v>138</v>
      </c>
    </row>
    <row r="93" spans="2:22">
      <c r="D93" s="7">
        <v>15700</v>
      </c>
      <c r="E93" s="7">
        <v>111</v>
      </c>
    </row>
    <row r="94" spans="2:22">
      <c r="C94" s="8" t="s">
        <v>307</v>
      </c>
      <c r="D94" s="8">
        <f>AVERAGE(D89:D93)</f>
        <v>21460</v>
      </c>
      <c r="E94" s="8">
        <f>AVERAGE(E89:E93)</f>
        <v>106</v>
      </c>
    </row>
    <row r="95" spans="2:22">
      <c r="C95" s="8" t="s">
        <v>308</v>
      </c>
      <c r="D95" s="8">
        <f>STDEV(D89:D93)</f>
        <v>17321.749334290693</v>
      </c>
      <c r="E95" s="8">
        <f>STDEV(E89:E93)</f>
        <v>19.783705416326853</v>
      </c>
    </row>
    <row r="96" spans="2:22">
      <c r="C96" s="8" t="s">
        <v>408</v>
      </c>
      <c r="D96" s="8">
        <f>D95/SQRT(COUNT(D89:D93))</f>
        <v>7746.5218001371431</v>
      </c>
      <c r="E96" s="8">
        <f>E95/SQRT(COUNT(E89:E93))</f>
        <v>8.8475420315475244</v>
      </c>
    </row>
    <row r="97" spans="4:4">
      <c r="D97" t="s">
        <v>310</v>
      </c>
    </row>
  </sheetData>
  <mergeCells count="10">
    <mergeCell ref="D44:F44"/>
    <mergeCell ref="G44:G50"/>
    <mergeCell ref="H44:J44"/>
    <mergeCell ref="E71:J71"/>
    <mergeCell ref="I31:K31"/>
    <mergeCell ref="D18:J18"/>
    <mergeCell ref="L18:R18"/>
    <mergeCell ref="T18:Y18"/>
    <mergeCell ref="D76:K76"/>
    <mergeCell ref="M76:V7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31"/>
  <sheetViews>
    <sheetView topLeftCell="A16" workbookViewId="0">
      <selection activeCell="C31" sqref="C31:E31"/>
    </sheetView>
  </sheetViews>
  <sheetFormatPr defaultColWidth="12.7109375" defaultRowHeight="15"/>
  <sheetData>
    <row r="3" spans="2:5" ht="15.75">
      <c r="B3" s="1" t="s">
        <v>24</v>
      </c>
    </row>
    <row r="5" spans="2:5">
      <c r="D5" s="4" t="s">
        <v>274</v>
      </c>
      <c r="E5" s="4" t="s">
        <v>275</v>
      </c>
    </row>
    <row r="6" spans="2:5">
      <c r="D6" s="7">
        <v>167</v>
      </c>
      <c r="E6" s="7">
        <v>140</v>
      </c>
    </row>
    <row r="7" spans="2:5">
      <c r="D7" s="7">
        <v>182</v>
      </c>
      <c r="E7" s="7">
        <v>159</v>
      </c>
    </row>
    <row r="8" spans="2:5">
      <c r="D8" s="7">
        <v>210</v>
      </c>
      <c r="E8" s="7">
        <v>127</v>
      </c>
    </row>
    <row r="9" spans="2:5">
      <c r="C9" s="8" t="s">
        <v>307</v>
      </c>
      <c r="D9" s="8">
        <f>AVERAGE(D6:D8)</f>
        <v>186.33333333333334</v>
      </c>
      <c r="E9" s="8">
        <f>AVERAGE(E6:E8)</f>
        <v>142</v>
      </c>
    </row>
    <row r="10" spans="2:5">
      <c r="C10" s="8" t="s">
        <v>308</v>
      </c>
      <c r="D10" s="8">
        <f>STDEV(D6:D8)</f>
        <v>21.82506204649447</v>
      </c>
      <c r="E10" s="8">
        <f>STDEV(E6:E8)</f>
        <v>16.093476939431081</v>
      </c>
    </row>
    <row r="11" spans="2:5">
      <c r="C11" s="8" t="s">
        <v>408</v>
      </c>
      <c r="D11" s="8">
        <f>D10/SQRT(COUNT(D6:D8))</f>
        <v>12.600705447623866</v>
      </c>
      <c r="E11" s="8">
        <f>E10/SQRT(COUNT(E6:E8))</f>
        <v>9.2915732431775702</v>
      </c>
    </row>
    <row r="13" spans="2:5" ht="15.75">
      <c r="B13" s="1" t="s">
        <v>25</v>
      </c>
    </row>
    <row r="15" spans="2:5">
      <c r="D15" s="4" t="s">
        <v>274</v>
      </c>
      <c r="E15" s="4" t="s">
        <v>275</v>
      </c>
    </row>
    <row r="16" spans="2:5">
      <c r="D16" s="7">
        <v>117</v>
      </c>
      <c r="E16" s="7">
        <v>64</v>
      </c>
    </row>
    <row r="17" spans="2:5">
      <c r="D17" s="7">
        <v>129</v>
      </c>
      <c r="E17" s="7">
        <v>83</v>
      </c>
    </row>
    <row r="18" spans="2:5">
      <c r="D18" s="7">
        <v>102</v>
      </c>
      <c r="E18" s="7">
        <v>81</v>
      </c>
    </row>
    <row r="19" spans="2:5">
      <c r="C19" s="8" t="s">
        <v>307</v>
      </c>
      <c r="D19" s="8">
        <f>AVERAGE(D16:D18)</f>
        <v>116</v>
      </c>
      <c r="E19" s="8">
        <f>AVERAGE(E16:E18)</f>
        <v>76</v>
      </c>
    </row>
    <row r="20" spans="2:5">
      <c r="C20" s="8" t="s">
        <v>308</v>
      </c>
      <c r="D20" s="8">
        <f>STDEV(D16:D18)</f>
        <v>13.527749258468683</v>
      </c>
      <c r="E20" s="8">
        <f>STDEV(E16:E18)</f>
        <v>10.440306508910551</v>
      </c>
    </row>
    <row r="21" spans="2:5">
      <c r="C21" s="8" t="s">
        <v>408</v>
      </c>
      <c r="D21" s="8">
        <f>D20/SQRT(COUNT(D16:D18))</f>
        <v>7.8102496759066549</v>
      </c>
      <c r="E21" s="8">
        <f>E20/SQRT(COUNT(E16:E18))</f>
        <v>6.0277137733417092</v>
      </c>
    </row>
    <row r="23" spans="2:5" ht="15.75">
      <c r="B23" s="1" t="s">
        <v>26</v>
      </c>
    </row>
    <row r="25" spans="2:5">
      <c r="D25" s="4" t="s">
        <v>274</v>
      </c>
      <c r="E25" s="4" t="s">
        <v>275</v>
      </c>
    </row>
    <row r="26" spans="2:5">
      <c r="D26" s="7">
        <v>418</v>
      </c>
      <c r="E26" s="7">
        <v>278</v>
      </c>
    </row>
    <row r="27" spans="2:5">
      <c r="D27" s="7">
        <v>394</v>
      </c>
      <c r="E27" s="7">
        <v>282</v>
      </c>
    </row>
    <row r="28" spans="2:5">
      <c r="D28" s="7">
        <v>405</v>
      </c>
      <c r="E28" s="7">
        <v>271</v>
      </c>
    </row>
    <row r="29" spans="2:5">
      <c r="C29" s="8" t="s">
        <v>307</v>
      </c>
      <c r="D29" s="8">
        <f>AVERAGE(D26:D28)</f>
        <v>405.66666666666669</v>
      </c>
      <c r="E29" s="8">
        <f>AVERAGE(E26:E28)</f>
        <v>277</v>
      </c>
    </row>
    <row r="30" spans="2:5">
      <c r="C30" s="8" t="s">
        <v>308</v>
      </c>
      <c r="D30" s="8">
        <f>STDEV(D26:D28)</f>
        <v>12.013880860626733</v>
      </c>
      <c r="E30" s="8">
        <f>STDEV(E26:E28)</f>
        <v>5.5677643628300215</v>
      </c>
    </row>
    <row r="31" spans="2:5">
      <c r="C31" s="8" t="s">
        <v>408</v>
      </c>
      <c r="D31" s="8">
        <f>D30/SQRT(COUNT(D26:D28))</f>
        <v>6.9362173488949379</v>
      </c>
      <c r="E31" s="8">
        <f>E30/SQRT(COUNT(E26:E28))</f>
        <v>3.2145502536643185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V41"/>
  <sheetViews>
    <sheetView topLeftCell="A16" workbookViewId="0">
      <selection activeCell="H13" sqref="H13"/>
    </sheetView>
  </sheetViews>
  <sheetFormatPr defaultColWidth="12.7109375" defaultRowHeight="15"/>
  <cols>
    <col min="3" max="3" width="24.42578125" bestFit="1" customWidth="1"/>
  </cols>
  <sheetData>
    <row r="4" spans="2:22" ht="15.75">
      <c r="B4" s="1" t="s">
        <v>23</v>
      </c>
    </row>
    <row r="6" spans="2:22">
      <c r="C6" t="s">
        <v>152</v>
      </c>
    </row>
    <row r="7" spans="2:22">
      <c r="C7" s="62" t="s">
        <v>157</v>
      </c>
      <c r="D7" s="40" t="s">
        <v>158</v>
      </c>
      <c r="E7" s="40"/>
      <c r="F7" s="40"/>
      <c r="G7" s="40"/>
      <c r="H7" s="40" t="s">
        <v>159</v>
      </c>
      <c r="I7" s="40"/>
      <c r="J7" s="40"/>
      <c r="K7" s="40"/>
      <c r="L7" s="40" t="s">
        <v>160</v>
      </c>
      <c r="M7" s="40"/>
      <c r="N7" s="40"/>
      <c r="O7" s="40"/>
      <c r="P7" s="40" t="s">
        <v>161</v>
      </c>
      <c r="Q7" s="40"/>
      <c r="R7" s="40"/>
    </row>
    <row r="8" spans="2:22">
      <c r="C8" s="62"/>
      <c r="D8" s="4" t="s">
        <v>162</v>
      </c>
      <c r="E8" s="4" t="s">
        <v>79</v>
      </c>
      <c r="F8" s="4" t="s">
        <v>163</v>
      </c>
      <c r="G8" s="40"/>
      <c r="H8" s="4" t="s">
        <v>162</v>
      </c>
      <c r="I8" s="4" t="s">
        <v>79</v>
      </c>
      <c r="J8" s="4" t="s">
        <v>163</v>
      </c>
      <c r="K8" s="40"/>
      <c r="L8" s="4" t="s">
        <v>162</v>
      </c>
      <c r="M8" s="4" t="s">
        <v>79</v>
      </c>
      <c r="N8" s="4" t="s">
        <v>163</v>
      </c>
      <c r="O8" s="40"/>
      <c r="P8" s="4" t="s">
        <v>162</v>
      </c>
      <c r="Q8" s="4" t="s">
        <v>79</v>
      </c>
      <c r="R8" s="4" t="s">
        <v>163</v>
      </c>
    </row>
    <row r="9" spans="2:22">
      <c r="C9" s="62"/>
      <c r="D9" s="7">
        <v>6.6047429999999997E-3</v>
      </c>
      <c r="E9" s="7">
        <v>7.3185669999999998E-3</v>
      </c>
      <c r="F9" s="7">
        <v>7.5866509999999998E-3</v>
      </c>
      <c r="G9" s="40"/>
      <c r="H9" s="7">
        <v>1.2876764000000001E-2</v>
      </c>
      <c r="I9" s="7">
        <v>7.7776260000000002E-3</v>
      </c>
      <c r="J9" s="7">
        <v>7.6010670000000004E-3</v>
      </c>
      <c r="K9" s="40"/>
      <c r="L9" s="7">
        <v>5.1321969999999998E-3</v>
      </c>
      <c r="M9" s="7">
        <v>5.8110760000000001E-3</v>
      </c>
      <c r="N9" s="7">
        <v>4.7072590000000001E-3</v>
      </c>
      <c r="O9" s="40"/>
      <c r="P9" s="7">
        <v>1.4631020999999999E-2</v>
      </c>
      <c r="Q9" s="7">
        <v>1.8360073000000001E-2</v>
      </c>
      <c r="R9" s="7">
        <v>2.0894039E-2</v>
      </c>
    </row>
    <row r="10" spans="2:22">
      <c r="C10" s="62"/>
      <c r="D10" s="7">
        <v>6.5884649999999999E-3</v>
      </c>
      <c r="E10" s="7">
        <v>7.4778149999999996E-3</v>
      </c>
      <c r="F10" s="7">
        <v>6.85778E-3</v>
      </c>
      <c r="G10" s="40"/>
      <c r="H10" s="7">
        <v>1.2368539E-2</v>
      </c>
      <c r="I10" s="7">
        <v>6.9637020000000004E-3</v>
      </c>
      <c r="J10" s="7">
        <v>7.4737379999999997E-3</v>
      </c>
      <c r="K10" s="40"/>
      <c r="L10" s="7">
        <v>2.916236E-3</v>
      </c>
      <c r="M10" s="7">
        <v>5.0753660000000004E-3</v>
      </c>
      <c r="N10" s="7">
        <v>4.592868E-3</v>
      </c>
      <c r="O10" s="40"/>
      <c r="P10" s="7">
        <v>1.5424322000000001E-2</v>
      </c>
      <c r="Q10" s="7">
        <v>1.9890359999999999E-2</v>
      </c>
      <c r="R10" s="7">
        <v>2.1667834E-2</v>
      </c>
    </row>
    <row r="11" spans="2:22">
      <c r="C11" s="62"/>
      <c r="D11" s="7">
        <v>6.7521300000000003E-3</v>
      </c>
      <c r="E11" s="7">
        <v>5.4647460000000004E-3</v>
      </c>
      <c r="F11" s="7">
        <v>6.7821679999999999E-3</v>
      </c>
      <c r="G11" s="40"/>
      <c r="H11" s="7">
        <v>1.4442259000000001E-2</v>
      </c>
      <c r="I11" s="7">
        <v>6.9661649999999999E-3</v>
      </c>
      <c r="J11" s="7">
        <v>7.7573900000000003E-3</v>
      </c>
      <c r="K11" s="40"/>
      <c r="L11" s="7">
        <v>3.9054390000000001E-3</v>
      </c>
      <c r="M11" s="7">
        <v>5.2871280000000003E-3</v>
      </c>
      <c r="N11" s="7">
        <v>4.335696E-3</v>
      </c>
      <c r="O11" s="40"/>
      <c r="P11" s="7">
        <v>1.5106586999999999E-2</v>
      </c>
      <c r="Q11" s="7">
        <v>1.9267698999999999E-2</v>
      </c>
      <c r="R11" s="7">
        <v>2.224023E-2</v>
      </c>
    </row>
    <row r="12" spans="2:22">
      <c r="C12" s="8" t="s">
        <v>307</v>
      </c>
      <c r="D12" s="8">
        <f>AVERAGE(D9:D11)</f>
        <v>6.6484459999999997E-3</v>
      </c>
      <c r="E12" s="8">
        <f>AVERAGE(E9:E11)</f>
        <v>6.7537093333333333E-3</v>
      </c>
      <c r="F12" s="8">
        <f>AVERAGE(F9:F11)</f>
        <v>7.0755329999999993E-3</v>
      </c>
      <c r="G12" s="8" t="s">
        <v>307</v>
      </c>
      <c r="H12" s="8">
        <f>AVERAGE(H9:H11)</f>
        <v>1.3229187333333335E-2</v>
      </c>
      <c r="I12" s="8">
        <f>AVERAGE(I9:I11)</f>
        <v>7.2358310000000007E-3</v>
      </c>
      <c r="J12" s="8">
        <f>AVERAGE(J9:J11)</f>
        <v>7.6107316666666662E-3</v>
      </c>
      <c r="K12" s="8" t="s">
        <v>307</v>
      </c>
      <c r="L12" s="8">
        <f>AVERAGE(L9:L11)</f>
        <v>3.984624E-3</v>
      </c>
      <c r="M12" s="8">
        <f>AVERAGE(M9:M11)</f>
        <v>5.3911899999999997E-3</v>
      </c>
      <c r="N12" s="8">
        <f>AVERAGE(N9:N11)</f>
        <v>4.5452743333333333E-3</v>
      </c>
      <c r="O12" s="8" t="s">
        <v>307</v>
      </c>
      <c r="P12" s="8">
        <f>AVERAGE(P9:P11)</f>
        <v>1.5053976666666665E-2</v>
      </c>
      <c r="Q12" s="8">
        <f>AVERAGE(Q9:Q11)</f>
        <v>1.9172710666666665E-2</v>
      </c>
      <c r="R12" s="8">
        <f>AVERAGE(R9:R11)</f>
        <v>2.1600701E-2</v>
      </c>
    </row>
    <row r="13" spans="2:22">
      <c r="C13" s="8" t="s">
        <v>308</v>
      </c>
      <c r="D13" s="8">
        <f>STDEV(D9:D11)</f>
        <v>9.0161090349440894E-5</v>
      </c>
      <c r="E13" s="8">
        <f>STDEV(E9:E11)</f>
        <v>1.1191111818690458E-3</v>
      </c>
      <c r="F13" s="8">
        <f>STDEV(F9:F11)</f>
        <v>4.4425274459366029E-4</v>
      </c>
      <c r="G13" s="8" t="s">
        <v>308</v>
      </c>
      <c r="H13" s="8">
        <f>STDEV(H9:H11)</f>
        <v>1.080847035434864E-3</v>
      </c>
      <c r="I13" s="8">
        <f>STDEV(I9:I11)</f>
        <v>4.6920984975914559E-4</v>
      </c>
      <c r="J13" s="8">
        <f>STDEV(J9:J11)</f>
        <v>1.4207275816402457E-4</v>
      </c>
      <c r="K13" s="8" t="s">
        <v>308</v>
      </c>
      <c r="L13" s="8">
        <f>STDEV(L9:L11)</f>
        <v>1.1101006650520481E-3</v>
      </c>
      <c r="M13" s="8">
        <f>STDEV(M9:M11)</f>
        <v>3.7873338367247196E-4</v>
      </c>
      <c r="N13" s="8">
        <f>STDEV(N9:N11)</f>
        <v>1.9029880076430685E-4</v>
      </c>
      <c r="O13" s="8" t="s">
        <v>308</v>
      </c>
      <c r="P13" s="8">
        <f>STDEV(P9:P11)</f>
        <v>3.9925869374421127E-4</v>
      </c>
      <c r="Q13" s="8">
        <f>STDEV(Q9:Q11)</f>
        <v>7.6955289824308501E-4</v>
      </c>
      <c r="R13" s="8">
        <f>STDEV(R9:R11)</f>
        <v>6.7560171838665427E-4</v>
      </c>
    </row>
    <row r="14" spans="2:22">
      <c r="C14" s="8" t="s">
        <v>408</v>
      </c>
      <c r="D14" s="8">
        <f>D13/SQRT(COUNT(D9:D11))</f>
        <v>5.2054529783679871E-5</v>
      </c>
      <c r="E14" s="8">
        <f t="shared" ref="E14:F14" si="0">E13/SQRT(COUNT(E9:E11))</f>
        <v>6.4611914210521389E-4</v>
      </c>
      <c r="F14" s="8">
        <f t="shared" si="0"/>
        <v>2.5648944167937985E-4</v>
      </c>
      <c r="G14" s="8" t="s">
        <v>408</v>
      </c>
      <c r="H14" s="8">
        <f>H13/SQRT(COUNT(H9:H11))</f>
        <v>6.2402732686112777E-4</v>
      </c>
      <c r="I14" s="8">
        <f t="shared" ref="I14:J14" si="1">I13/SQRT(COUNT(I9:I11))</f>
        <v>2.7089843306486657E-4</v>
      </c>
      <c r="J14" s="8">
        <f t="shared" si="1"/>
        <v>8.2025745170512184E-5</v>
      </c>
      <c r="K14" s="8" t="s">
        <v>408</v>
      </c>
      <c r="L14" s="8">
        <f>L13/SQRT(COUNT(L9:L11))</f>
        <v>6.4091691779538261E-4</v>
      </c>
      <c r="M14" s="8">
        <f t="shared" ref="M14:N14" si="2">M13/SQRT(COUNT(M9:M11))</f>
        <v>2.1866182101439952E-4</v>
      </c>
      <c r="N14" s="8">
        <f t="shared" si="2"/>
        <v>1.0986906384773553E-4</v>
      </c>
      <c r="O14" s="8" t="s">
        <v>408</v>
      </c>
      <c r="P14" s="8">
        <f>P13/SQRT(COUNT(P9:P11))</f>
        <v>2.3051211430951874E-4</v>
      </c>
      <c r="Q14" s="8">
        <f t="shared" ref="Q14:R14" si="3">Q13/SQRT(COUNT(Q9:Q11))</f>
        <v>4.4430157295630184E-4</v>
      </c>
      <c r="R14" s="8">
        <f t="shared" si="3"/>
        <v>3.9005883397550859E-4</v>
      </c>
    </row>
    <row r="15" spans="2:22">
      <c r="O15" s="6"/>
      <c r="P15" s="12"/>
      <c r="Q15" s="12"/>
      <c r="R15" s="12"/>
    </row>
    <row r="16" spans="2:22">
      <c r="C16" s="62" t="s">
        <v>164</v>
      </c>
      <c r="D16" s="40" t="s">
        <v>165</v>
      </c>
      <c r="E16" s="40"/>
      <c r="F16" s="40"/>
      <c r="G16" s="40"/>
      <c r="H16" s="40" t="s">
        <v>166</v>
      </c>
      <c r="I16" s="40"/>
      <c r="J16" s="40"/>
      <c r="K16" s="40"/>
      <c r="L16" s="40" t="s">
        <v>167</v>
      </c>
      <c r="M16" s="40"/>
      <c r="N16" s="40"/>
      <c r="O16" s="40"/>
      <c r="P16" s="40" t="s">
        <v>168</v>
      </c>
      <c r="Q16" s="40"/>
      <c r="R16" s="40"/>
      <c r="S16" s="40"/>
      <c r="T16" s="40" t="s">
        <v>169</v>
      </c>
      <c r="U16" s="40"/>
      <c r="V16" s="40"/>
    </row>
    <row r="17" spans="3:22">
      <c r="C17" s="62"/>
      <c r="D17" s="4" t="s">
        <v>162</v>
      </c>
      <c r="E17" s="4" t="s">
        <v>79</v>
      </c>
      <c r="F17" s="4" t="s">
        <v>163</v>
      </c>
      <c r="G17" s="40"/>
      <c r="H17" s="4" t="s">
        <v>162</v>
      </c>
      <c r="I17" s="4" t="s">
        <v>79</v>
      </c>
      <c r="J17" s="4" t="s">
        <v>163</v>
      </c>
      <c r="K17" s="40"/>
      <c r="L17" s="4" t="s">
        <v>162</v>
      </c>
      <c r="M17" s="4" t="s">
        <v>79</v>
      </c>
      <c r="N17" s="4" t="s">
        <v>163</v>
      </c>
      <c r="O17" s="40"/>
      <c r="P17" s="4" t="s">
        <v>162</v>
      </c>
      <c r="Q17" s="4" t="s">
        <v>79</v>
      </c>
      <c r="R17" s="4" t="s">
        <v>163</v>
      </c>
      <c r="S17" s="40"/>
      <c r="T17" s="4" t="s">
        <v>162</v>
      </c>
      <c r="U17" s="4" t="s">
        <v>79</v>
      </c>
      <c r="V17" s="4" t="s">
        <v>163</v>
      </c>
    </row>
    <row r="18" spans="3:22">
      <c r="C18" s="62"/>
      <c r="D18" s="7">
        <v>4.6801849999999999E-3</v>
      </c>
      <c r="E18" s="7">
        <v>1.1756569999999999E-2</v>
      </c>
      <c r="F18" s="7">
        <v>9.1260239999999999E-3</v>
      </c>
      <c r="G18" s="40"/>
      <c r="H18" s="7">
        <v>1.3827917E-2</v>
      </c>
      <c r="I18" s="7">
        <v>1.5771127999999999E-2</v>
      </c>
      <c r="J18" s="7">
        <v>9.2985269999999991E-3</v>
      </c>
      <c r="K18" s="40"/>
      <c r="L18" s="7">
        <v>3.7144719999999999E-3</v>
      </c>
      <c r="M18" s="7">
        <v>6.5665799999999996E-4</v>
      </c>
      <c r="N18" s="7">
        <v>4.0835200000000001E-4</v>
      </c>
      <c r="O18" s="40"/>
      <c r="P18" s="7">
        <v>1.1522879999999999E-2</v>
      </c>
      <c r="Q18" s="7">
        <v>1.5329861E-2</v>
      </c>
      <c r="R18" s="7">
        <v>2.0935142E-2</v>
      </c>
      <c r="S18" s="40"/>
      <c r="T18" s="7">
        <v>1.4085208E-2</v>
      </c>
      <c r="U18" s="7">
        <v>1.1109961E-2</v>
      </c>
      <c r="V18" s="7">
        <v>1.2268527E-2</v>
      </c>
    </row>
    <row r="19" spans="3:22">
      <c r="C19" s="62"/>
      <c r="D19" s="7">
        <v>4.7629769999999998E-3</v>
      </c>
      <c r="E19" s="7">
        <v>1.0268961E-2</v>
      </c>
      <c r="F19" s="7">
        <v>9.1235029999999998E-3</v>
      </c>
      <c r="G19" s="40"/>
      <c r="H19" s="7">
        <v>1.3593285E-2</v>
      </c>
      <c r="I19" s="7">
        <v>1.2131687E-2</v>
      </c>
      <c r="J19" s="7">
        <v>8.4441749999999999E-3</v>
      </c>
      <c r="K19" s="40"/>
      <c r="L19" s="7">
        <v>3.6358900000000001E-3</v>
      </c>
      <c r="M19" s="7">
        <v>5.3523100000000005E-4</v>
      </c>
      <c r="N19" s="7">
        <v>3.9111700000000002E-4</v>
      </c>
      <c r="O19" s="40"/>
      <c r="P19" s="7">
        <v>1.1742931E-2</v>
      </c>
      <c r="Q19" s="7">
        <v>1.2932579E-2</v>
      </c>
      <c r="R19" s="7">
        <v>1.4888976999999999E-2</v>
      </c>
      <c r="S19" s="40"/>
      <c r="T19" s="7">
        <v>1.4722674999999999E-2</v>
      </c>
      <c r="U19" s="7">
        <v>1.2760819E-2</v>
      </c>
      <c r="V19" s="7">
        <v>1.1261375000000001E-2</v>
      </c>
    </row>
    <row r="20" spans="3:22">
      <c r="C20" s="62"/>
      <c r="D20" s="7">
        <v>4.9062430000000002E-3</v>
      </c>
      <c r="E20" s="7">
        <v>1.0567462999999999E-2</v>
      </c>
      <c r="F20" s="7">
        <v>9.7823519999999994E-3</v>
      </c>
      <c r="G20" s="40"/>
      <c r="H20" s="7">
        <v>1.3344953E-2</v>
      </c>
      <c r="I20" s="7">
        <v>1.2700388E-2</v>
      </c>
      <c r="J20" s="7">
        <v>8.7043569999999994E-3</v>
      </c>
      <c r="K20" s="40"/>
      <c r="L20" s="7">
        <v>4.2055169999999998E-3</v>
      </c>
      <c r="M20" s="7">
        <v>5.0407499999999999E-4</v>
      </c>
      <c r="N20" s="7">
        <v>3.9754299999999998E-4</v>
      </c>
      <c r="O20" s="40"/>
      <c r="P20" s="7">
        <v>1.3505956E-2</v>
      </c>
      <c r="Q20" s="7">
        <v>1.2929578000000001E-2</v>
      </c>
      <c r="R20" s="7">
        <v>2.0370842E-2</v>
      </c>
      <c r="S20" s="40"/>
      <c r="T20" s="7">
        <v>1.3808917E-2</v>
      </c>
      <c r="U20" s="7">
        <v>1.1784955E-2</v>
      </c>
      <c r="V20" s="7">
        <v>1.1455702999999999E-2</v>
      </c>
    </row>
    <row r="21" spans="3:22">
      <c r="C21" s="8" t="s">
        <v>307</v>
      </c>
      <c r="D21" s="8">
        <f>AVERAGE(D18:D20)</f>
        <v>4.783135E-3</v>
      </c>
      <c r="E21" s="8">
        <f>AVERAGE(E18:E20)</f>
        <v>1.0864331333333333E-2</v>
      </c>
      <c r="F21" s="8">
        <f>AVERAGE(F18:F20)</f>
        <v>9.343959666666667E-3</v>
      </c>
      <c r="G21" s="8" t="s">
        <v>307</v>
      </c>
      <c r="H21" s="8">
        <f>AVERAGE(H18:H20)</f>
        <v>1.3588718333333333E-2</v>
      </c>
      <c r="I21" s="8">
        <f>AVERAGE(I18:I20)</f>
        <v>1.3534401E-2</v>
      </c>
      <c r="J21" s="8">
        <f>AVERAGE(J18:J20)</f>
        <v>8.8156863333333328E-3</v>
      </c>
      <c r="K21" s="8" t="s">
        <v>307</v>
      </c>
      <c r="L21" s="8">
        <f>AVERAGE(L18:L20)</f>
        <v>3.8519596666666666E-3</v>
      </c>
      <c r="M21" s="8">
        <f>AVERAGE(M18:M20)</f>
        <v>5.653213333333333E-4</v>
      </c>
      <c r="N21" s="8">
        <f>AVERAGE(N18:N20)</f>
        <v>3.9900399999999995E-4</v>
      </c>
      <c r="O21" s="8" t="s">
        <v>307</v>
      </c>
      <c r="P21" s="8">
        <f>AVERAGE(P18:P20)</f>
        <v>1.2257255666666666E-2</v>
      </c>
      <c r="Q21" s="8">
        <f>AVERAGE(Q18:Q20)</f>
        <v>1.3730672666666666E-2</v>
      </c>
      <c r="R21" s="8">
        <f>AVERAGE(R18:R20)</f>
        <v>1.8731653666666667E-2</v>
      </c>
      <c r="S21" s="8" t="s">
        <v>307</v>
      </c>
      <c r="T21" s="8">
        <f>AVERAGE(T18:T20)</f>
        <v>1.4205599999999999E-2</v>
      </c>
      <c r="U21" s="8">
        <f>AVERAGE(U18:U20)</f>
        <v>1.1885245000000001E-2</v>
      </c>
      <c r="V21" s="8">
        <f>AVERAGE(V18:V20)</f>
        <v>1.1661868333333332E-2</v>
      </c>
    </row>
    <row r="22" spans="3:22">
      <c r="C22" s="8" t="s">
        <v>308</v>
      </c>
      <c r="D22" s="8">
        <f>STDEV(D18:D20)</f>
        <v>1.1436919849330082E-4</v>
      </c>
      <c r="E22" s="8">
        <f>STDEV(E18:E20)</f>
        <v>7.8698363370678344E-4</v>
      </c>
      <c r="F22" s="8">
        <f>STDEV(F18:F20)</f>
        <v>3.7966098996912114E-4</v>
      </c>
      <c r="G22" s="8" t="s">
        <v>308</v>
      </c>
      <c r="H22" s="8">
        <f>STDEV(H18:H20)</f>
        <v>2.4151438292021758E-4</v>
      </c>
      <c r="I22" s="8">
        <f>STDEV(I18:I20)</f>
        <v>1.9578217388840579E-3</v>
      </c>
      <c r="J22" s="8">
        <f>STDEV(J18:J20)</f>
        <v>4.3792122615983464E-4</v>
      </c>
      <c r="K22" s="8" t="s">
        <v>308</v>
      </c>
      <c r="L22" s="8">
        <f>STDEV(L18:L20)</f>
        <v>3.0870029745099571E-4</v>
      </c>
      <c r="M22" s="8">
        <f>STDEV(M18:M20)</f>
        <v>8.0619253856218051E-5</v>
      </c>
      <c r="N22" s="8">
        <f>STDEV(N18:N20)</f>
        <v>8.7098907570646367E-6</v>
      </c>
      <c r="O22" s="8" t="s">
        <v>308</v>
      </c>
      <c r="P22" s="8">
        <f>STDEV(P18:P20)</f>
        <v>1.086988961535642E-3</v>
      </c>
      <c r="Q22" s="8">
        <f>STDEV(Q18:Q20)</f>
        <v>1.3849385349546505E-3</v>
      </c>
      <c r="R22" s="8">
        <f>STDEV(R18:R20)</f>
        <v>3.3397951428056688E-3</v>
      </c>
      <c r="S22" s="8" t="s">
        <v>308</v>
      </c>
      <c r="T22" s="8">
        <f>STDEV(T18:T20)</f>
        <v>4.6862468553096891E-4</v>
      </c>
      <c r="U22" s="8">
        <f>STDEV(U18:U20)</f>
        <v>8.2998590175737308E-4</v>
      </c>
      <c r="V22" s="8">
        <f>STDEV(V18:V20)</f>
        <v>5.3429102208191084E-4</v>
      </c>
    </row>
    <row r="23" spans="3:22">
      <c r="C23" s="8" t="s">
        <v>408</v>
      </c>
      <c r="D23" s="8">
        <f>D22/SQRT(COUNT(D18:D20))</f>
        <v>6.6031087537108969E-5</v>
      </c>
      <c r="E23" s="8">
        <f t="shared" ref="E23:F23" si="4">E22/SQRT(COUNT(E18:E20))</f>
        <v>4.543652127684413E-4</v>
      </c>
      <c r="F23" s="8">
        <f t="shared" si="4"/>
        <v>2.191973747594719E-4</v>
      </c>
      <c r="G23" s="8" t="s">
        <v>408</v>
      </c>
      <c r="H23" s="8">
        <f>H22/SQRT(COUNT(H18:H20))</f>
        <v>1.3943839399215398E-4</v>
      </c>
      <c r="I23" s="8">
        <f t="shared" ref="I23:J23" si="5">I22/SQRT(COUNT(I18:I20))</f>
        <v>1.1303489079700121E-3</v>
      </c>
      <c r="J23" s="8">
        <f t="shared" si="5"/>
        <v>2.5283393780723155E-4</v>
      </c>
      <c r="K23" s="8" t="s">
        <v>408</v>
      </c>
      <c r="L23" s="8">
        <f>L22/SQRT(COUNT(L18:L20))</f>
        <v>1.7822819983224992E-4</v>
      </c>
      <c r="M23" s="8">
        <f t="shared" ref="M23:N23" si="6">M22/SQRT(COUNT(M18:M20))</f>
        <v>4.6545547915754267E-5</v>
      </c>
      <c r="N23" s="8">
        <f t="shared" si="6"/>
        <v>5.028657773203502E-6</v>
      </c>
      <c r="O23" s="8" t="s">
        <v>408</v>
      </c>
      <c r="P23" s="8">
        <f>P22/SQRT(COUNT(P18:P20))</f>
        <v>6.2757336954875475E-4</v>
      </c>
      <c r="Q23" s="8">
        <f t="shared" ref="Q23:R23" si="7">Q22/SQRT(COUNT(Q18:Q20))</f>
        <v>7.9959463596715344E-4</v>
      </c>
      <c r="R23" s="8">
        <f t="shared" si="7"/>
        <v>1.9282316247370575E-3</v>
      </c>
      <c r="S23" s="8" t="s">
        <v>408</v>
      </c>
      <c r="T23" s="8">
        <f>T22/SQRT(COUNT(T18:T20))</f>
        <v>2.7056058834020862E-4</v>
      </c>
      <c r="U23" s="8">
        <f t="shared" ref="U23:V23" si="8">U22/SQRT(COUNT(U18:U20))</f>
        <v>4.7919258380321365E-4</v>
      </c>
      <c r="V23" s="8">
        <f t="shared" si="8"/>
        <v>3.0847306542459155E-4</v>
      </c>
    </row>
    <row r="25" spans="3:22">
      <c r="C25" s="62" t="s">
        <v>170</v>
      </c>
      <c r="D25" s="40" t="s">
        <v>171</v>
      </c>
      <c r="E25" s="40"/>
      <c r="F25" s="40"/>
      <c r="G25" s="40"/>
      <c r="H25" s="40" t="s">
        <v>172</v>
      </c>
      <c r="I25" s="40"/>
      <c r="J25" s="40"/>
      <c r="K25" s="40"/>
      <c r="L25" s="40" t="s">
        <v>173</v>
      </c>
      <c r="M25" s="40"/>
      <c r="N25" s="40"/>
      <c r="O25" s="63"/>
      <c r="P25" s="63"/>
      <c r="Q25" s="63"/>
      <c r="R25" s="63"/>
    </row>
    <row r="26" spans="3:22">
      <c r="C26" s="62"/>
      <c r="D26" s="4" t="s">
        <v>162</v>
      </c>
      <c r="E26" s="4" t="s">
        <v>79</v>
      </c>
      <c r="F26" s="4" t="s">
        <v>163</v>
      </c>
      <c r="G26" s="40"/>
      <c r="H26" s="4" t="s">
        <v>162</v>
      </c>
      <c r="I26" s="4" t="s">
        <v>79</v>
      </c>
      <c r="J26" s="4" t="s">
        <v>163</v>
      </c>
      <c r="K26" s="40"/>
      <c r="L26" s="4" t="s">
        <v>162</v>
      </c>
      <c r="M26" s="4" t="s">
        <v>79</v>
      </c>
      <c r="N26" s="4" t="s">
        <v>163</v>
      </c>
      <c r="O26" s="63"/>
      <c r="P26" s="13"/>
      <c r="Q26" s="13"/>
      <c r="R26" s="13"/>
    </row>
    <row r="27" spans="3:22">
      <c r="C27" s="62"/>
      <c r="D27" s="7">
        <v>6.3066499999999998E-4</v>
      </c>
      <c r="E27" s="7">
        <v>5.2916000000000001E-7</v>
      </c>
      <c r="F27" s="7">
        <v>5.0166800000000001E-6</v>
      </c>
      <c r="G27" s="40"/>
      <c r="H27" s="7">
        <v>5.2744139999999998E-3</v>
      </c>
      <c r="I27" s="7">
        <v>5.0671860000000004E-3</v>
      </c>
      <c r="J27" s="7">
        <v>6.1695090000000001E-3</v>
      </c>
      <c r="K27" s="40"/>
      <c r="L27" s="7">
        <v>6.7240199999999998E-3</v>
      </c>
      <c r="M27" s="7">
        <v>5.4569170000000004E-3</v>
      </c>
      <c r="N27" s="7">
        <v>4.4112600000000002E-3</v>
      </c>
      <c r="O27" s="63"/>
      <c r="P27" s="12"/>
      <c r="Q27" s="12"/>
      <c r="R27" s="12"/>
    </row>
    <row r="28" spans="3:22">
      <c r="C28" s="62"/>
      <c r="D28" s="7">
        <v>5.2901700000000001E-4</v>
      </c>
      <c r="E28" s="7">
        <v>5.2216800000000002E-7</v>
      </c>
      <c r="F28" s="7">
        <v>2.1939100000000001E-5</v>
      </c>
      <c r="G28" s="40"/>
      <c r="H28" s="7">
        <v>5.5803750000000003E-3</v>
      </c>
      <c r="I28" s="7">
        <v>3.5796140000000001E-3</v>
      </c>
      <c r="J28" s="7">
        <v>5.157315E-3</v>
      </c>
      <c r="K28" s="40"/>
      <c r="L28" s="7">
        <v>6.1245149999999996E-3</v>
      </c>
      <c r="M28" s="7">
        <v>4.5511939999999997E-3</v>
      </c>
      <c r="N28" s="7">
        <v>4.2748170000000002E-3</v>
      </c>
      <c r="O28" s="63"/>
      <c r="P28" s="12"/>
      <c r="Q28" s="12"/>
      <c r="R28" s="12"/>
    </row>
    <row r="29" spans="3:22">
      <c r="C29" s="62"/>
      <c r="D29" s="7">
        <v>1.26611E-4</v>
      </c>
      <c r="E29" s="7">
        <v>4.3251699999999998E-7</v>
      </c>
      <c r="F29" s="7">
        <v>1.057E-5</v>
      </c>
      <c r="G29" s="40"/>
      <c r="H29" s="7">
        <v>7.1552150000000004E-3</v>
      </c>
      <c r="I29" s="7">
        <v>4.3725830000000002E-3</v>
      </c>
      <c r="J29" s="7">
        <v>3.2905780000000002E-3</v>
      </c>
      <c r="K29" s="40"/>
      <c r="L29" s="7">
        <v>6.7939200000000002E-3</v>
      </c>
      <c r="M29" s="7">
        <v>4.5324809999999997E-3</v>
      </c>
      <c r="N29" s="7">
        <v>4.4866460000000004E-3</v>
      </c>
      <c r="O29" s="63"/>
      <c r="P29" s="12"/>
      <c r="Q29" s="12"/>
      <c r="R29" s="12"/>
    </row>
    <row r="30" spans="3:22">
      <c r="C30" s="8" t="s">
        <v>307</v>
      </c>
      <c r="D30" s="8">
        <f>AVERAGE(D27:D29)</f>
        <v>4.2876433333333331E-4</v>
      </c>
      <c r="E30" s="8">
        <f>AVERAGE(E27:E29)</f>
        <v>4.9461499999999999E-7</v>
      </c>
      <c r="F30" s="8">
        <f>AVERAGE(F27:F29)</f>
        <v>1.2508593333333335E-5</v>
      </c>
      <c r="G30" s="8" t="s">
        <v>307</v>
      </c>
      <c r="H30" s="8">
        <f>AVERAGE(H27:H29)</f>
        <v>6.0033346666666662E-3</v>
      </c>
      <c r="I30" s="8">
        <f>AVERAGE(I27:I29)</f>
        <v>4.3397943333333333E-3</v>
      </c>
      <c r="J30" s="8">
        <f>AVERAGE(J27:J29)</f>
        <v>4.8724673333333333E-3</v>
      </c>
      <c r="K30" s="8" t="s">
        <v>307</v>
      </c>
      <c r="L30" s="8">
        <f>AVERAGE(L27:L29)</f>
        <v>6.5474849999999996E-3</v>
      </c>
      <c r="M30" s="8">
        <f>AVERAGE(M27:M29)</f>
        <v>4.8468640000000002E-3</v>
      </c>
      <c r="N30" s="8">
        <f>AVERAGE(N27:N29)</f>
        <v>4.3909076666666666E-3</v>
      </c>
    </row>
    <row r="31" spans="3:22">
      <c r="C31" s="8" t="s">
        <v>308</v>
      </c>
      <c r="D31" s="8">
        <f>STDEV(D27:D29)</f>
        <v>2.6656248162360236E-4</v>
      </c>
      <c r="E31" s="8">
        <f>STDEV(E27:E29)</f>
        <v>5.3891958760097063E-8</v>
      </c>
      <c r="F31" s="8">
        <f>STDEV(F27:F29)</f>
        <v>8.6261626896397769E-6</v>
      </c>
      <c r="G31" s="8" t="s">
        <v>308</v>
      </c>
      <c r="H31" s="8">
        <f>STDEV(H27:H29)</f>
        <v>1.0092196292781537E-3</v>
      </c>
      <c r="I31" s="8">
        <f>STDEV(I27:I29)</f>
        <v>7.443278419435441E-4</v>
      </c>
      <c r="J31" s="8">
        <f>STDEV(J27:J29)</f>
        <v>1.4604501260208557E-3</v>
      </c>
      <c r="K31" s="8" t="s">
        <v>308</v>
      </c>
      <c r="L31" s="8">
        <f>STDEV(L27:L29)</f>
        <v>3.6796632750158017E-4</v>
      </c>
      <c r="M31" s="8">
        <f>STDEV(M27:M29)</f>
        <v>5.2840424033026123E-4</v>
      </c>
      <c r="N31" s="8">
        <f>STDEV(N27:N29)</f>
        <v>1.07371059482215E-4</v>
      </c>
    </row>
    <row r="32" spans="3:22">
      <c r="C32" s="8" t="s">
        <v>408</v>
      </c>
      <c r="D32" s="8">
        <f>D31/SQRT(COUNT(D27:D29))</f>
        <v>1.5389992052124149E-4</v>
      </c>
      <c r="E32" s="8">
        <f t="shared" ref="E32:F32" si="9">E31/SQRT(COUNT(E27:E29))</f>
        <v>3.1114536897298253E-8</v>
      </c>
      <c r="F32" s="8">
        <f t="shared" si="9"/>
        <v>4.9803173509370319E-6</v>
      </c>
      <c r="G32" s="8" t="s">
        <v>408</v>
      </c>
      <c r="H32" s="8">
        <f>H31/SQRT(COUNT(H27:H29))</f>
        <v>5.8267322463519643E-4</v>
      </c>
      <c r="I32" s="8">
        <f t="shared" ref="I32:J32" si="10">I31/SQRT(COUNT(I27:I29))</f>
        <v>4.2973787991143844E-4</v>
      </c>
      <c r="J32" s="8">
        <f t="shared" si="10"/>
        <v>8.4319127339616397E-4</v>
      </c>
      <c r="K32" s="8" t="s">
        <v>408</v>
      </c>
      <c r="L32" s="8">
        <f>L31/SQRT(COUNT(L27:L29))</f>
        <v>2.1244545823575532E-4</v>
      </c>
      <c r="M32" s="8">
        <f t="shared" ref="M32:N32" si="11">M31/SQRT(COUNT(M27:M29))</f>
        <v>3.0507433039561604E-4</v>
      </c>
      <c r="N32" s="8">
        <f t="shared" si="11"/>
        <v>6.1990710095232148E-5</v>
      </c>
    </row>
    <row r="34" spans="3:18">
      <c r="C34" s="37" t="s">
        <v>174</v>
      </c>
      <c r="D34" s="44" t="s">
        <v>175</v>
      </c>
      <c r="E34" s="45"/>
      <c r="F34" s="46"/>
      <c r="G34" s="48"/>
      <c r="H34" s="44" t="s">
        <v>176</v>
      </c>
      <c r="I34" s="45"/>
      <c r="J34" s="46"/>
      <c r="K34" s="48"/>
      <c r="L34" s="44" t="s">
        <v>177</v>
      </c>
      <c r="M34" s="45"/>
      <c r="N34" s="46"/>
    </row>
    <row r="35" spans="3:18">
      <c r="C35" s="38"/>
      <c r="D35" s="4" t="s">
        <v>162</v>
      </c>
      <c r="E35" s="4" t="s">
        <v>79</v>
      </c>
      <c r="F35" s="4" t="s">
        <v>163</v>
      </c>
      <c r="G35" s="49"/>
      <c r="H35" s="4" t="s">
        <v>162</v>
      </c>
      <c r="I35" s="4" t="s">
        <v>79</v>
      </c>
      <c r="J35" s="4" t="s">
        <v>163</v>
      </c>
      <c r="K35" s="49"/>
      <c r="L35" s="4" t="s">
        <v>162</v>
      </c>
      <c r="M35" s="4" t="s">
        <v>79</v>
      </c>
      <c r="N35" s="4" t="s">
        <v>163</v>
      </c>
    </row>
    <row r="36" spans="3:18">
      <c r="C36" s="38"/>
      <c r="D36" s="7">
        <v>4.1356120000000003E-3</v>
      </c>
      <c r="E36" s="7">
        <v>4.8752240000000001E-3</v>
      </c>
      <c r="F36" s="7">
        <v>3.9651690000000002E-3</v>
      </c>
      <c r="G36" s="49"/>
      <c r="H36" s="7">
        <v>9.8723370000000001E-3</v>
      </c>
      <c r="I36" s="7">
        <v>7.9868769999999999E-3</v>
      </c>
      <c r="J36" s="7">
        <v>5.1720830000000001E-3</v>
      </c>
      <c r="K36" s="49"/>
      <c r="L36" s="7">
        <v>8.6729170000000005E-3</v>
      </c>
      <c r="M36" s="7">
        <v>7.7400170000000001E-3</v>
      </c>
      <c r="N36" s="7">
        <v>7.2024869999999996E-3</v>
      </c>
      <c r="O36" s="63"/>
      <c r="P36" s="63"/>
      <c r="Q36" s="63"/>
      <c r="R36" s="63"/>
    </row>
    <row r="37" spans="3:18">
      <c r="C37" s="38"/>
      <c r="D37" s="7">
        <v>4.7281010000000002E-3</v>
      </c>
      <c r="E37" s="7">
        <v>3.0641869999999999E-3</v>
      </c>
      <c r="F37" s="7">
        <v>3.1484849999999999E-3</v>
      </c>
      <c r="G37" s="49"/>
      <c r="H37" s="7">
        <v>9.4927269999999994E-3</v>
      </c>
      <c r="I37" s="7">
        <v>7.7968719999999998E-3</v>
      </c>
      <c r="J37" s="7">
        <v>5.5574149999999996E-3</v>
      </c>
      <c r="K37" s="49"/>
      <c r="L37" s="7">
        <v>8.8484110000000005E-3</v>
      </c>
      <c r="M37" s="7">
        <v>7.6416890000000001E-3</v>
      </c>
      <c r="N37" s="7">
        <v>7.3492719999999996E-3</v>
      </c>
      <c r="O37" s="63"/>
      <c r="P37" s="13"/>
      <c r="Q37" s="13"/>
      <c r="R37" s="13"/>
    </row>
    <row r="38" spans="3:18">
      <c r="C38" s="39"/>
      <c r="D38" s="7">
        <v>4.5580109999999998E-3</v>
      </c>
      <c r="E38" s="7">
        <v>3.4984759999999999E-3</v>
      </c>
      <c r="F38" s="7">
        <v>3.622672E-3</v>
      </c>
      <c r="G38" s="50"/>
      <c r="H38" s="7">
        <v>9.7731929999999995E-3</v>
      </c>
      <c r="I38" s="7">
        <v>7.7436029999999999E-3</v>
      </c>
      <c r="J38" s="7">
        <v>5.4880889999999998E-3</v>
      </c>
      <c r="K38" s="50"/>
      <c r="L38" s="7">
        <v>8.6457099999999992E-3</v>
      </c>
      <c r="M38" s="7">
        <v>7.4011420000000003E-3</v>
      </c>
      <c r="N38" s="7">
        <v>7.3279060000000003E-3</v>
      </c>
      <c r="O38" s="63"/>
      <c r="P38" s="12"/>
      <c r="Q38" s="12"/>
      <c r="R38" s="12"/>
    </row>
    <row r="39" spans="3:18">
      <c r="C39" s="8" t="s">
        <v>307</v>
      </c>
      <c r="D39" s="8">
        <f>AVERAGE(D36:D38)</f>
        <v>4.4739079999999995E-3</v>
      </c>
      <c r="E39" s="8">
        <f>AVERAGE(E36:E38)</f>
        <v>3.8126290000000001E-3</v>
      </c>
      <c r="F39" s="8">
        <f>AVERAGE(F36:F38)</f>
        <v>3.5787753333333338E-3</v>
      </c>
      <c r="G39" s="8" t="s">
        <v>307</v>
      </c>
      <c r="H39" s="8">
        <f>AVERAGE(H36:H38)</f>
        <v>9.712752333333333E-3</v>
      </c>
      <c r="I39" s="8">
        <f>AVERAGE(I36:I38)</f>
        <v>7.8424506666666671E-3</v>
      </c>
      <c r="J39" s="8">
        <f>AVERAGE(J36:J38)</f>
        <v>5.4058623333333332E-3</v>
      </c>
      <c r="K39" s="8" t="s">
        <v>307</v>
      </c>
      <c r="L39" s="8">
        <f>AVERAGE(L36:L38)</f>
        <v>8.7223460000000006E-3</v>
      </c>
      <c r="M39" s="8">
        <f>AVERAGE(M36:M38)</f>
        <v>7.5942826666666671E-3</v>
      </c>
      <c r="N39" s="8">
        <f>AVERAGE(N36:N38)</f>
        <v>7.2932216666666662E-3</v>
      </c>
      <c r="O39" s="63"/>
      <c r="P39" s="12"/>
      <c r="Q39" s="12"/>
      <c r="R39" s="12"/>
    </row>
    <row r="40" spans="3:18">
      <c r="C40" s="8" t="s">
        <v>308</v>
      </c>
      <c r="D40" s="8">
        <f>STDEV(D36:D38)</f>
        <v>3.0506686109277737E-4</v>
      </c>
      <c r="E40" s="8">
        <f>STDEV(E36:E38)</f>
        <v>9.4550665486764301E-4</v>
      </c>
      <c r="F40" s="8">
        <f>STDEV(F36:F38)</f>
        <v>4.1010776263359543E-4</v>
      </c>
      <c r="G40" s="8" t="s">
        <v>308</v>
      </c>
      <c r="H40" s="8">
        <f>STDEV(H36:H38)</f>
        <v>1.9689018173929713E-4</v>
      </c>
      <c r="I40" s="8">
        <f>STDEV(I36:I38)</f>
        <v>1.2788127662145593E-4</v>
      </c>
      <c r="J40" s="8">
        <f>STDEV(J36:J38)</f>
        <v>2.054047372611772E-4</v>
      </c>
      <c r="K40" s="8" t="s">
        <v>308</v>
      </c>
      <c r="L40" s="8">
        <f>STDEV(L36:L38)</f>
        <v>1.1001974086953714E-4</v>
      </c>
      <c r="M40" s="8">
        <f>STDEV(M36:M38)</f>
        <v>1.7434043345229268E-4</v>
      </c>
      <c r="N40" s="8">
        <f>STDEV(N36:N38)</f>
        <v>7.9301395260949586E-5</v>
      </c>
      <c r="O40" s="63"/>
      <c r="P40" s="12"/>
      <c r="Q40" s="12"/>
      <c r="R40" s="12"/>
    </row>
    <row r="41" spans="3:18">
      <c r="C41" s="8" t="s">
        <v>408</v>
      </c>
      <c r="D41" s="8">
        <f>D40/SQRT(COUNT(D36:D38))</f>
        <v>1.761304343727492E-4</v>
      </c>
      <c r="E41" s="8">
        <f t="shared" ref="E41:F41" si="12">E40/SQRT(COUNT(E36:E38))</f>
        <v>5.4588852170841628E-4</v>
      </c>
      <c r="F41" s="8">
        <f t="shared" si="12"/>
        <v>2.3677582715326149E-4</v>
      </c>
      <c r="G41" s="8" t="s">
        <v>408</v>
      </c>
      <c r="H41" s="8">
        <f>H40/SQRT(COUNT(H36:H38))</f>
        <v>1.1367459942797755E-4</v>
      </c>
      <c r="I41" s="8">
        <f t="shared" ref="I41:J41" si="13">I40/SQRT(COUNT(I36:I38))</f>
        <v>7.3832289481710583E-5</v>
      </c>
      <c r="J41" s="8">
        <f t="shared" si="13"/>
        <v>1.1859048035056502E-4</v>
      </c>
      <c r="K41" s="8" t="s">
        <v>408</v>
      </c>
      <c r="L41" s="8">
        <f>L40/SQRT(COUNT(L36:L38))</f>
        <v>6.3519927007200141E-5</v>
      </c>
      <c r="M41" s="8">
        <f t="shared" ref="M41:N41" si="14">M40/SQRT(COUNT(M36:M38))</f>
        <v>1.0065549618431722E-4</v>
      </c>
      <c r="N41" s="8">
        <f t="shared" si="14"/>
        <v>4.578468190102216E-5</v>
      </c>
    </row>
  </sheetData>
  <mergeCells count="34">
    <mergeCell ref="C34:C38"/>
    <mergeCell ref="D34:F34"/>
    <mergeCell ref="H34:J34"/>
    <mergeCell ref="L34:N34"/>
    <mergeCell ref="O36:O40"/>
    <mergeCell ref="P36:R36"/>
    <mergeCell ref="G34:G38"/>
    <mergeCell ref="K34:K38"/>
    <mergeCell ref="S16:S20"/>
    <mergeCell ref="T16:V16"/>
    <mergeCell ref="L25:N25"/>
    <mergeCell ref="O25:O29"/>
    <mergeCell ref="P25:R25"/>
    <mergeCell ref="C25:C29"/>
    <mergeCell ref="D25:F25"/>
    <mergeCell ref="G25:G29"/>
    <mergeCell ref="H25:J25"/>
    <mergeCell ref="K25:K29"/>
    <mergeCell ref="O7:O11"/>
    <mergeCell ref="P7:R7"/>
    <mergeCell ref="C16:C20"/>
    <mergeCell ref="D16:F16"/>
    <mergeCell ref="G16:G20"/>
    <mergeCell ref="H16:J16"/>
    <mergeCell ref="K16:K20"/>
    <mergeCell ref="L16:N16"/>
    <mergeCell ref="O16:O20"/>
    <mergeCell ref="P16:R16"/>
    <mergeCell ref="C7:C11"/>
    <mergeCell ref="D7:F7"/>
    <mergeCell ref="G7:G11"/>
    <mergeCell ref="H7:J7"/>
    <mergeCell ref="K7:K11"/>
    <mergeCell ref="L7:N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W38"/>
  <sheetViews>
    <sheetView topLeftCell="A13" workbookViewId="0">
      <selection activeCell="G35" sqref="G35"/>
    </sheetView>
  </sheetViews>
  <sheetFormatPr defaultColWidth="12.7109375" defaultRowHeight="15"/>
  <cols>
    <col min="3" max="3" width="17.85546875" bestFit="1" customWidth="1"/>
    <col min="4" max="5" width="14.85546875" bestFit="1" customWidth="1"/>
    <col min="6" max="7" width="18.42578125" bestFit="1" customWidth="1"/>
  </cols>
  <sheetData>
    <row r="3" spans="2:7" ht="15.75">
      <c r="B3" s="1" t="s">
        <v>31</v>
      </c>
    </row>
    <row r="6" spans="2:7">
      <c r="B6" s="8"/>
      <c r="C6" s="4" t="s">
        <v>269</v>
      </c>
      <c r="D6" s="4" t="s">
        <v>270</v>
      </c>
      <c r="E6" s="4" t="s">
        <v>271</v>
      </c>
      <c r="F6" s="4" t="s">
        <v>272</v>
      </c>
      <c r="G6" s="4" t="s">
        <v>273</v>
      </c>
    </row>
    <row r="7" spans="2:7">
      <c r="B7" s="8"/>
      <c r="C7" s="7">
        <v>22206.13</v>
      </c>
      <c r="D7" s="7">
        <v>654844.4</v>
      </c>
      <c r="E7" s="7">
        <v>20788.23</v>
      </c>
      <c r="F7" s="7">
        <v>23060.18</v>
      </c>
      <c r="G7" s="7">
        <v>25543.279999999999</v>
      </c>
    </row>
    <row r="8" spans="2:7">
      <c r="B8" s="8"/>
      <c r="C8" s="7">
        <v>19116.62</v>
      </c>
      <c r="D8" s="7">
        <v>13103246</v>
      </c>
      <c r="E8" s="7">
        <v>3753468</v>
      </c>
      <c r="F8" s="7">
        <v>74247.320000000007</v>
      </c>
      <c r="G8" s="7">
        <v>80115.259999999995</v>
      </c>
    </row>
    <row r="9" spans="2:7">
      <c r="B9" s="8"/>
      <c r="C9" s="7">
        <v>43083.62</v>
      </c>
      <c r="D9" s="7">
        <v>28513652</v>
      </c>
      <c r="E9" s="7">
        <v>85306.46</v>
      </c>
      <c r="F9" s="7">
        <v>858939.6</v>
      </c>
      <c r="G9" s="7">
        <v>28656.47</v>
      </c>
    </row>
    <row r="10" spans="2:7">
      <c r="B10" s="8"/>
      <c r="C10" s="7">
        <v>70334.28</v>
      </c>
      <c r="D10" s="7">
        <v>29419.9</v>
      </c>
      <c r="E10" s="7">
        <v>946265.4</v>
      </c>
      <c r="F10" s="7">
        <v>21446.26</v>
      </c>
      <c r="G10" s="7">
        <v>18356.72</v>
      </c>
    </row>
    <row r="11" spans="2:7">
      <c r="B11" s="8"/>
      <c r="C11" s="7">
        <v>139573.74</v>
      </c>
      <c r="D11" s="7">
        <v>1199606</v>
      </c>
      <c r="E11" s="7">
        <v>3043268</v>
      </c>
      <c r="F11" s="7">
        <v>20111.310000000001</v>
      </c>
      <c r="G11" s="7">
        <v>20500.099999999999</v>
      </c>
    </row>
    <row r="12" spans="2:7">
      <c r="B12" s="8"/>
      <c r="C12" s="7">
        <v>19678.48</v>
      </c>
      <c r="D12" s="7">
        <v>4675584</v>
      </c>
      <c r="E12" s="7">
        <v>47231.08</v>
      </c>
      <c r="F12" s="7">
        <v>22040.799999999999</v>
      </c>
      <c r="G12" s="7">
        <v>20661.36</v>
      </c>
    </row>
    <row r="13" spans="2:7">
      <c r="B13" s="8"/>
      <c r="C13" s="7">
        <v>47714.879999999997</v>
      </c>
      <c r="D13" s="7">
        <v>96739.4</v>
      </c>
      <c r="E13" s="7">
        <v>76155520</v>
      </c>
      <c r="F13" s="7">
        <v>22689.52</v>
      </c>
      <c r="G13" s="7">
        <v>21876.720000000001</v>
      </c>
    </row>
    <row r="14" spans="2:7">
      <c r="B14" s="8"/>
      <c r="C14" s="7">
        <v>17129.580000000002</v>
      </c>
      <c r="D14" s="7">
        <v>1447112</v>
      </c>
      <c r="E14" s="7">
        <v>236998.2</v>
      </c>
      <c r="F14" s="7">
        <v>18984.45</v>
      </c>
      <c r="G14" s="7">
        <v>24643.19</v>
      </c>
    </row>
    <row r="15" spans="2:7">
      <c r="B15" s="8"/>
      <c r="C15" s="7">
        <v>19692.099999999999</v>
      </c>
      <c r="D15" s="7">
        <v>702076.6</v>
      </c>
      <c r="E15" s="7">
        <v>36181792</v>
      </c>
      <c r="F15" s="7">
        <v>90138.05</v>
      </c>
      <c r="G15" s="7">
        <v>971993.9</v>
      </c>
    </row>
    <row r="16" spans="2:7">
      <c r="B16" s="8"/>
      <c r="C16" s="7">
        <v>43203.22</v>
      </c>
      <c r="D16" s="7">
        <v>4268060</v>
      </c>
      <c r="E16" s="7">
        <v>31823.07</v>
      </c>
      <c r="F16" s="7">
        <v>37885.760000000002</v>
      </c>
      <c r="G16" s="7">
        <v>4344364</v>
      </c>
    </row>
    <row r="17" spans="2:23">
      <c r="B17" s="8"/>
      <c r="C17" s="7"/>
      <c r="D17" s="7">
        <v>27376.240000000002</v>
      </c>
      <c r="E17" s="7">
        <v>183282.7</v>
      </c>
      <c r="F17" s="7">
        <v>38346.97</v>
      </c>
      <c r="G17" s="7">
        <v>88886.29</v>
      </c>
    </row>
    <row r="18" spans="2:23">
      <c r="B18" s="8"/>
      <c r="C18" s="7"/>
      <c r="D18" s="7">
        <v>4811818</v>
      </c>
      <c r="E18" s="7">
        <v>35099.370000000003</v>
      </c>
      <c r="F18" s="7">
        <v>93343.31</v>
      </c>
      <c r="G18" s="7">
        <v>19679.53</v>
      </c>
    </row>
    <row r="19" spans="2:23">
      <c r="B19" s="8"/>
      <c r="C19" s="7"/>
      <c r="D19" s="7">
        <v>219360.5</v>
      </c>
      <c r="E19" s="7">
        <v>558514.19999999995</v>
      </c>
      <c r="F19" s="7">
        <v>127529.13</v>
      </c>
      <c r="G19" s="7">
        <v>44795.199999999997</v>
      </c>
    </row>
    <row r="20" spans="2:23">
      <c r="B20" s="8"/>
      <c r="C20" s="7"/>
      <c r="D20" s="7">
        <v>16962158</v>
      </c>
      <c r="E20" s="7">
        <v>198193.6</v>
      </c>
      <c r="F20" s="7">
        <v>87554.5</v>
      </c>
      <c r="G20" s="7">
        <v>188659.53</v>
      </c>
    </row>
    <row r="21" spans="2:23">
      <c r="B21" s="8"/>
      <c r="C21" s="7"/>
      <c r="D21" s="7">
        <v>245991.1</v>
      </c>
      <c r="E21" s="7">
        <v>22128.94</v>
      </c>
      <c r="F21" s="7">
        <v>50913.87</v>
      </c>
      <c r="G21" s="7">
        <v>122419.61</v>
      </c>
    </row>
    <row r="22" spans="2:23">
      <c r="B22" s="8" t="s">
        <v>307</v>
      </c>
      <c r="C22" s="8">
        <f>AVERAGE(C7:C21)</f>
        <v>44173.264999999999</v>
      </c>
      <c r="D22" s="8">
        <f t="shared" ref="D22:G22" si="0">AVERAGE(D7:D21)</f>
        <v>5130469.6093333326</v>
      </c>
      <c r="E22" s="8">
        <f t="shared" si="0"/>
        <v>8099978.6166666662</v>
      </c>
      <c r="F22" s="8">
        <f t="shared" si="0"/>
        <v>105815.40200000002</v>
      </c>
      <c r="G22" s="8">
        <f t="shared" si="0"/>
        <v>401410.07733333338</v>
      </c>
    </row>
    <row r="23" spans="2:23">
      <c r="B23" s="8" t="s">
        <v>308</v>
      </c>
      <c r="C23" s="8">
        <f>STDEV(C7:C21)</f>
        <v>37773.291557055738</v>
      </c>
      <c r="D23" s="8">
        <f t="shared" ref="D23:G23" si="1">STDEV(D7:D21)</f>
        <v>8217655.0917739365</v>
      </c>
      <c r="E23" s="8">
        <f t="shared" si="1"/>
        <v>20958018.529038988</v>
      </c>
      <c r="F23" s="8">
        <f t="shared" si="1"/>
        <v>211180.1811721329</v>
      </c>
      <c r="G23" s="8">
        <f t="shared" si="1"/>
        <v>1117150.5749321335</v>
      </c>
    </row>
    <row r="24" spans="2:23">
      <c r="B24" s="8" t="s">
        <v>408</v>
      </c>
      <c r="C24" s="8">
        <f>C23/SQRT(COUNT(C7:C16))</f>
        <v>11944.963604190421</v>
      </c>
      <c r="D24" s="8">
        <f t="shared" ref="D24:F24" si="2">D23/SQRT(COUNT(D7:D21))</f>
        <v>2121789.421021136</v>
      </c>
      <c r="E24" s="8">
        <f t="shared" si="2"/>
        <v>5411337.1154982978</v>
      </c>
      <c r="F24" s="8">
        <f t="shared" si="2"/>
        <v>54526.488315249051</v>
      </c>
      <c r="G24" s="8">
        <f>G23/SQRT(COUNT(G7:G21))</f>
        <v>288447.03812787961</v>
      </c>
    </row>
    <row r="25" spans="2:23">
      <c r="C25" t="s">
        <v>310</v>
      </c>
    </row>
    <row r="29" spans="2:23" ht="15.75">
      <c r="B29" s="1" t="s">
        <v>32</v>
      </c>
    </row>
    <row r="31" spans="2:23">
      <c r="C31" s="8"/>
      <c r="D31" s="40" t="s">
        <v>34</v>
      </c>
      <c r="E31" s="40"/>
      <c r="F31" s="40"/>
      <c r="G31" s="8" t="s">
        <v>307</v>
      </c>
      <c r="H31" s="8" t="s">
        <v>308</v>
      </c>
      <c r="I31" s="8" t="s">
        <v>408</v>
      </c>
      <c r="J31" s="8"/>
      <c r="K31" s="40" t="s">
        <v>312</v>
      </c>
      <c r="L31" s="40"/>
      <c r="M31" s="40"/>
      <c r="N31" s="8" t="s">
        <v>307</v>
      </c>
      <c r="O31" s="8" t="s">
        <v>308</v>
      </c>
      <c r="P31" s="8" t="s">
        <v>408</v>
      </c>
      <c r="Q31" s="8"/>
      <c r="R31" s="40" t="s">
        <v>313</v>
      </c>
      <c r="S31" s="40"/>
      <c r="T31" s="40"/>
      <c r="U31" s="8" t="s">
        <v>307</v>
      </c>
      <c r="V31" s="8" t="s">
        <v>308</v>
      </c>
      <c r="W31" s="8" t="s">
        <v>408</v>
      </c>
    </row>
    <row r="32" spans="2:23">
      <c r="C32" s="8" t="s">
        <v>314</v>
      </c>
      <c r="D32" s="8">
        <v>80758.289999999994</v>
      </c>
      <c r="E32" s="8">
        <v>19115.13</v>
      </c>
      <c r="F32" s="8">
        <v>19351.78</v>
      </c>
      <c r="G32" s="8">
        <f>AVERAGE(D32:F32)</f>
        <v>39741.73333333333</v>
      </c>
      <c r="H32" s="8">
        <f>STDEV(D32:F32)</f>
        <v>35521.57712430619</v>
      </c>
      <c r="I32" s="8">
        <f>H32/SQRT(COUNT(D32:F32))</f>
        <v>20508.392114758233</v>
      </c>
      <c r="J32" s="8" t="s">
        <v>314</v>
      </c>
      <c r="K32" s="8">
        <v>1680000</v>
      </c>
      <c r="L32" s="8">
        <v>1450000</v>
      </c>
      <c r="M32" s="8">
        <v>518000</v>
      </c>
      <c r="N32" s="8">
        <f>AVERAGE(K32:M32)</f>
        <v>1216000</v>
      </c>
      <c r="O32" s="8">
        <f>STDEV(K32:M32)</f>
        <v>615327.55504690344</v>
      </c>
      <c r="P32" s="8">
        <f>O32/SQRT(COUNT(K32:M32))</f>
        <v>355259.52954612399</v>
      </c>
      <c r="Q32" s="8" t="s">
        <v>314</v>
      </c>
      <c r="R32" s="8">
        <v>614352</v>
      </c>
      <c r="S32" s="8">
        <v>950000</v>
      </c>
      <c r="T32" s="8">
        <v>1410000</v>
      </c>
      <c r="U32" s="8">
        <f>AVERAGE(R32:T32)</f>
        <v>991450.66666666663</v>
      </c>
      <c r="V32" s="8">
        <f>STDEV(R32:T32)</f>
        <v>399440.30004661932</v>
      </c>
      <c r="W32" s="8">
        <f>V32/SQRT(COUNT(R32:T32))</f>
        <v>230616.96475710056</v>
      </c>
    </row>
    <row r="33" spans="3:23">
      <c r="C33" s="8" t="s">
        <v>315</v>
      </c>
      <c r="D33" s="8">
        <v>2043.1089999999999</v>
      </c>
      <c r="E33" s="8">
        <v>5758.2889999999998</v>
      </c>
      <c r="F33" s="8">
        <v>8115.13</v>
      </c>
      <c r="G33" s="8">
        <f t="shared" ref="G33:G36" si="3">AVERAGE(D33:F33)</f>
        <v>5305.5093333333325</v>
      </c>
      <c r="H33" s="8">
        <f t="shared" ref="H33:H36" si="4">STDEV(D33:F33)</f>
        <v>3061.2279931459443</v>
      </c>
      <c r="I33" s="8">
        <f t="shared" ref="I33:I36" si="5">H33/SQRT(COUNT(D33:F33))</f>
        <v>1767.400805893629</v>
      </c>
      <c r="J33" s="8" t="s">
        <v>315</v>
      </c>
      <c r="K33" s="8">
        <v>86388</v>
      </c>
      <c r="L33" s="8">
        <v>64352</v>
      </c>
      <c r="M33" s="8">
        <v>85336</v>
      </c>
      <c r="N33" s="8">
        <f t="shared" ref="N33:N36" si="6">AVERAGE(K33:M33)</f>
        <v>78692</v>
      </c>
      <c r="O33" s="8">
        <f t="shared" ref="O33:O36" si="7">STDEV(K33:M33)</f>
        <v>12429.938696550358</v>
      </c>
      <c r="P33" s="8">
        <f t="shared" ref="P33:P36" si="8">O33/SQRT(COUNT(K33:M33))</f>
        <v>7176.4284524638961</v>
      </c>
      <c r="Q33" s="8" t="s">
        <v>315</v>
      </c>
      <c r="R33" s="8">
        <v>82399.5</v>
      </c>
      <c r="S33" s="8">
        <v>52884</v>
      </c>
      <c r="T33" s="8">
        <v>28405.5</v>
      </c>
      <c r="U33" s="8">
        <f t="shared" ref="U33:U36" si="9">AVERAGE(R33:T33)</f>
        <v>54563</v>
      </c>
      <c r="V33" s="8">
        <f t="shared" ref="V33:V36" si="10">STDEV(R33:T33)</f>
        <v>27036.129341124259</v>
      </c>
      <c r="W33" s="8">
        <f t="shared" ref="W33:W36" si="11">V33/SQRT(COUNT(R33:T33))</f>
        <v>15609.316552943632</v>
      </c>
    </row>
    <row r="34" spans="3:23">
      <c r="C34" s="8" t="s">
        <v>316</v>
      </c>
      <c r="D34" s="8">
        <v>3351.78</v>
      </c>
      <c r="E34" s="8">
        <v>2043.1089999999999</v>
      </c>
      <c r="F34" s="8">
        <v>2758.2890000000002</v>
      </c>
      <c r="G34" s="8">
        <f t="shared" si="3"/>
        <v>2717.7260000000001</v>
      </c>
      <c r="H34" s="8">
        <f t="shared" si="4"/>
        <v>655.27777643301897</v>
      </c>
      <c r="I34" s="8">
        <f t="shared" si="5"/>
        <v>378.32480061758292</v>
      </c>
      <c r="J34" s="8" t="s">
        <v>316</v>
      </c>
      <c r="K34" s="8">
        <v>5545.9840000000004</v>
      </c>
      <c r="L34" s="8">
        <v>4991.9380000000001</v>
      </c>
      <c r="M34" s="8">
        <v>2130.3009999999999</v>
      </c>
      <c r="N34" s="8">
        <f t="shared" si="6"/>
        <v>4222.741</v>
      </c>
      <c r="O34" s="8">
        <f t="shared" si="7"/>
        <v>1833.15864226995</v>
      </c>
      <c r="P34" s="8">
        <f t="shared" si="8"/>
        <v>1058.3746355818446</v>
      </c>
      <c r="Q34" s="8" t="s">
        <v>316</v>
      </c>
      <c r="R34" s="8">
        <v>2759.328</v>
      </c>
      <c r="S34" s="8">
        <v>2321.8829999999998</v>
      </c>
      <c r="T34" s="8">
        <v>3683.7269999999999</v>
      </c>
      <c r="U34" s="8">
        <f t="shared" si="9"/>
        <v>2921.6459999999993</v>
      </c>
      <c r="V34" s="8">
        <f t="shared" si="10"/>
        <v>695.28060517103734</v>
      </c>
      <c r="W34" s="8">
        <f t="shared" si="11"/>
        <v>401.42044455782434</v>
      </c>
    </row>
    <row r="35" spans="3:23">
      <c r="C35" s="8" t="s">
        <v>317</v>
      </c>
      <c r="D35" s="8">
        <v>2193.1970000000001</v>
      </c>
      <c r="E35" s="8">
        <v>4771.5230000000001</v>
      </c>
      <c r="F35" s="8">
        <v>2466.5309999999999</v>
      </c>
      <c r="G35" s="8">
        <f t="shared" si="3"/>
        <v>3143.7503333333334</v>
      </c>
      <c r="H35" s="8">
        <f t="shared" si="4"/>
        <v>1416.3017897500986</v>
      </c>
      <c r="I35" s="8">
        <f t="shared" si="5"/>
        <v>817.70221956596822</v>
      </c>
      <c r="J35" s="8" t="s">
        <v>317</v>
      </c>
      <c r="K35" s="8">
        <v>3405.5</v>
      </c>
      <c r="L35" s="8">
        <v>3163.38</v>
      </c>
      <c r="M35" s="8">
        <v>1819</v>
      </c>
      <c r="N35" s="8">
        <f t="shared" si="6"/>
        <v>2795.9600000000005</v>
      </c>
      <c r="O35" s="8">
        <f t="shared" si="7"/>
        <v>854.68921532917432</v>
      </c>
      <c r="P35" s="8">
        <f t="shared" si="8"/>
        <v>493.45504854376884</v>
      </c>
      <c r="Q35" s="8" t="s">
        <v>317</v>
      </c>
      <c r="R35" s="8">
        <v>2545.9839999999999</v>
      </c>
      <c r="S35" s="8">
        <v>2991.9380000000001</v>
      </c>
      <c r="T35" s="8">
        <v>2800.47</v>
      </c>
      <c r="U35" s="8">
        <f t="shared" si="9"/>
        <v>2779.4639999999999</v>
      </c>
      <c r="V35" s="8">
        <f t="shared" si="10"/>
        <v>223.71786150417233</v>
      </c>
      <c r="W35" s="8">
        <f t="shared" si="11"/>
        <v>129.16356756196132</v>
      </c>
    </row>
    <row r="36" spans="3:23">
      <c r="C36" s="8" t="s">
        <v>318</v>
      </c>
      <c r="D36" s="8">
        <v>2043.1089999999999</v>
      </c>
      <c r="E36" s="8">
        <v>2843.7809999999999</v>
      </c>
      <c r="F36" s="8">
        <v>2645.4609999999998</v>
      </c>
      <c r="G36" s="8">
        <f t="shared" si="3"/>
        <v>2510.7836666666662</v>
      </c>
      <c r="H36" s="8">
        <f t="shared" si="4"/>
        <v>416.98009662492882</v>
      </c>
      <c r="I36" s="8">
        <f t="shared" si="5"/>
        <v>240.74357103311883</v>
      </c>
      <c r="J36" s="8" t="s">
        <v>318</v>
      </c>
      <c r="K36" s="8">
        <v>4105.3590000000004</v>
      </c>
      <c r="L36" s="8">
        <v>5758.2889999999998</v>
      </c>
      <c r="M36" s="8">
        <v>2115.13</v>
      </c>
      <c r="N36" s="8">
        <f t="shared" si="6"/>
        <v>3992.9260000000008</v>
      </c>
      <c r="O36" s="8">
        <f t="shared" si="7"/>
        <v>1824.1800238564708</v>
      </c>
      <c r="P36" s="8">
        <f t="shared" si="8"/>
        <v>1053.1908278238714</v>
      </c>
      <c r="Q36" s="8" t="s">
        <v>318</v>
      </c>
      <c r="R36" s="8">
        <v>3351.78</v>
      </c>
      <c r="S36" s="8">
        <v>2787.3359999999998</v>
      </c>
      <c r="T36" s="8">
        <v>2819.172</v>
      </c>
      <c r="U36" s="8">
        <f t="shared" si="9"/>
        <v>2986.096</v>
      </c>
      <c r="V36" s="8">
        <f t="shared" si="10"/>
        <v>317.09142785007623</v>
      </c>
      <c r="W36" s="8">
        <f t="shared" si="11"/>
        <v>183.07282122696432</v>
      </c>
    </row>
    <row r="37" spans="3:23">
      <c r="C37" s="64"/>
      <c r="D37" s="64"/>
      <c r="E37" s="64"/>
      <c r="F37" s="64"/>
      <c r="G37" s="64"/>
      <c r="H37" s="64"/>
      <c r="J37" s="64"/>
      <c r="K37" s="64"/>
      <c r="L37" s="64"/>
      <c r="M37" s="64"/>
      <c r="N37" s="64"/>
      <c r="O37" s="64"/>
      <c r="Q37" s="64"/>
      <c r="R37" s="64"/>
      <c r="S37" s="64"/>
      <c r="T37" s="64"/>
      <c r="U37" s="64"/>
      <c r="V37" s="64"/>
    </row>
    <row r="38" spans="3:23">
      <c r="C38" t="s">
        <v>310</v>
      </c>
    </row>
  </sheetData>
  <mergeCells count="3">
    <mergeCell ref="D31:F31"/>
    <mergeCell ref="K31:M31"/>
    <mergeCell ref="R31:T3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29"/>
  <sheetViews>
    <sheetView workbookViewId="0">
      <selection activeCell="D30" sqref="D30"/>
    </sheetView>
  </sheetViews>
  <sheetFormatPr defaultColWidth="12.7109375" defaultRowHeight="15"/>
  <sheetData>
    <row r="3" spans="2:14" ht="15.75">
      <c r="B3" s="1" t="s">
        <v>33</v>
      </c>
      <c r="J3" s="1" t="s">
        <v>396</v>
      </c>
    </row>
    <row r="5" spans="2:14">
      <c r="K5" s="8"/>
      <c r="L5" s="4" t="s">
        <v>67</v>
      </c>
      <c r="M5" s="4" t="s">
        <v>238</v>
      </c>
      <c r="N5" s="4" t="s">
        <v>239</v>
      </c>
    </row>
    <row r="6" spans="2:14">
      <c r="K6" s="8"/>
      <c r="L6" s="7">
        <v>161</v>
      </c>
      <c r="M6" s="7">
        <v>236</v>
      </c>
      <c r="N6" s="7">
        <v>258</v>
      </c>
    </row>
    <row r="7" spans="2:14">
      <c r="K7" s="8"/>
      <c r="L7" s="7">
        <v>184</v>
      </c>
      <c r="M7" s="7">
        <v>210</v>
      </c>
      <c r="N7" s="7">
        <v>231</v>
      </c>
    </row>
    <row r="8" spans="2:14">
      <c r="K8" s="8"/>
      <c r="L8" s="7">
        <v>165</v>
      </c>
      <c r="M8" s="7">
        <v>198</v>
      </c>
      <c r="N8" s="7">
        <v>229</v>
      </c>
    </row>
    <row r="9" spans="2:14">
      <c r="K9" s="8" t="s">
        <v>307</v>
      </c>
      <c r="L9" s="8">
        <f>AVERAGE(L6:L8)</f>
        <v>170</v>
      </c>
      <c r="M9" s="8">
        <f t="shared" ref="M9:N9" si="0">AVERAGE(M6:M8)</f>
        <v>214.66666666666666</v>
      </c>
      <c r="N9" s="8">
        <f t="shared" si="0"/>
        <v>239.33333333333334</v>
      </c>
    </row>
    <row r="10" spans="2:14">
      <c r="K10" s="8" t="s">
        <v>308</v>
      </c>
      <c r="L10" s="8">
        <f>STDEV(L6:L8)</f>
        <v>12.288205727444508</v>
      </c>
      <c r="M10" s="8">
        <f t="shared" ref="M10:N10" si="1">STDEV(M6:M8)</f>
        <v>19.425069712444621</v>
      </c>
      <c r="N10" s="8">
        <f t="shared" si="1"/>
        <v>16.19670748434179</v>
      </c>
    </row>
    <row r="11" spans="2:14">
      <c r="K11" s="8" t="s">
        <v>408</v>
      </c>
      <c r="L11" s="8">
        <f>L10/SQRT(COUNT(L6:L8))</f>
        <v>7.0945988845975885</v>
      </c>
      <c r="M11" s="8">
        <f t="shared" ref="M11:N11" si="2">M10/SQRT(COUNT(M6:M8))</f>
        <v>11.215069227507149</v>
      </c>
      <c r="N11" s="8">
        <f t="shared" si="2"/>
        <v>9.3511734260703587</v>
      </c>
    </row>
    <row r="16" spans="2:14">
      <c r="C16" t="s">
        <v>392</v>
      </c>
    </row>
    <row r="17" spans="2:6">
      <c r="C17" t="s">
        <v>405</v>
      </c>
    </row>
    <row r="20" spans="2:6" ht="15.75">
      <c r="B20" s="1" t="s">
        <v>395</v>
      </c>
    </row>
    <row r="23" spans="2:6">
      <c r="C23" s="8"/>
      <c r="D23" s="4" t="s">
        <v>34</v>
      </c>
      <c r="E23" s="4" t="s">
        <v>51</v>
      </c>
      <c r="F23" s="4" t="s">
        <v>52</v>
      </c>
    </row>
    <row r="24" spans="2:6">
      <c r="C24" s="8"/>
      <c r="D24" s="4">
        <v>23</v>
      </c>
      <c r="E24" s="4">
        <v>53</v>
      </c>
      <c r="F24" s="4">
        <v>46</v>
      </c>
    </row>
    <row r="25" spans="2:6">
      <c r="C25" s="8"/>
      <c r="D25" s="4">
        <v>25</v>
      </c>
      <c r="E25" s="4">
        <v>47</v>
      </c>
      <c r="F25" s="4">
        <v>45</v>
      </c>
    </row>
    <row r="26" spans="2:6">
      <c r="C26" s="8"/>
      <c r="D26" s="4">
        <v>33</v>
      </c>
      <c r="E26" s="4">
        <v>43</v>
      </c>
      <c r="F26" s="4">
        <v>41</v>
      </c>
    </row>
    <row r="27" spans="2:6">
      <c r="C27" s="8" t="s">
        <v>307</v>
      </c>
      <c r="D27" s="8">
        <f>AVERAGE(D24:D26)</f>
        <v>27</v>
      </c>
      <c r="E27" s="8">
        <f t="shared" ref="E27:F27" si="3">AVERAGE(E24:E26)</f>
        <v>47.666666666666664</v>
      </c>
      <c r="F27" s="8">
        <f t="shared" si="3"/>
        <v>44</v>
      </c>
    </row>
    <row r="28" spans="2:6">
      <c r="C28" s="8" t="s">
        <v>308</v>
      </c>
      <c r="D28" s="8">
        <f>STDEV(D24:D26)</f>
        <v>5.2915026221291814</v>
      </c>
      <c r="E28" s="8">
        <f t="shared" ref="E28:F28" si="4">STDEV(E24:E26)</f>
        <v>5.0332229568471671</v>
      </c>
      <c r="F28" s="8">
        <f t="shared" si="4"/>
        <v>2.6457513110645907</v>
      </c>
    </row>
    <row r="29" spans="2:6">
      <c r="C29" s="8" t="s">
        <v>408</v>
      </c>
      <c r="D29" s="8">
        <f>D28/SQRT(COUNT(D24:D26))</f>
        <v>3.0550504633038935</v>
      </c>
      <c r="E29" s="8">
        <f t="shared" ref="E29" si="5">E28/SQRT(COUNT(E24:E26))</f>
        <v>2.9059326290271161</v>
      </c>
      <c r="F29" s="8">
        <f t="shared" ref="F29" si="6">F28/SQRT(COUNT(F24:F26))</f>
        <v>1.5275252316519468</v>
      </c>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123"/>
  <sheetViews>
    <sheetView workbookViewId="0">
      <selection activeCell="E10" sqref="E10"/>
    </sheetView>
  </sheetViews>
  <sheetFormatPr defaultColWidth="12.7109375" defaultRowHeight="15"/>
  <cols>
    <col min="4" max="4" width="16.42578125" bestFit="1" customWidth="1"/>
    <col min="5" max="6" width="15.7109375" bestFit="1" customWidth="1"/>
  </cols>
  <sheetData>
    <row r="3" spans="2:6" ht="15.75">
      <c r="B3" s="1" t="s">
        <v>409</v>
      </c>
    </row>
    <row r="5" spans="2:6">
      <c r="C5" t="s">
        <v>148</v>
      </c>
    </row>
    <row r="6" spans="2:6">
      <c r="C6" s="8"/>
      <c r="D6" s="9" t="s">
        <v>149</v>
      </c>
      <c r="E6" s="9" t="s">
        <v>150</v>
      </c>
      <c r="F6" s="9" t="s">
        <v>151</v>
      </c>
    </row>
    <row r="7" spans="2:6">
      <c r="C7" s="40" t="s">
        <v>108</v>
      </c>
      <c r="D7" s="10">
        <v>87.42</v>
      </c>
      <c r="E7" s="10">
        <v>120.96</v>
      </c>
      <c r="F7" s="10">
        <v>77.34</v>
      </c>
    </row>
    <row r="8" spans="2:6">
      <c r="C8" s="40"/>
      <c r="D8" s="10">
        <v>86.19</v>
      </c>
      <c r="E8" s="10">
        <v>108.19</v>
      </c>
      <c r="F8" s="10">
        <v>86.19</v>
      </c>
    </row>
    <row r="9" spans="2:6">
      <c r="C9" s="40"/>
      <c r="D9" s="10">
        <v>87.42</v>
      </c>
      <c r="E9" s="10">
        <v>119.92</v>
      </c>
      <c r="F9" s="10">
        <v>89.84</v>
      </c>
    </row>
    <row r="10" spans="2:6">
      <c r="C10" s="40" t="s">
        <v>109</v>
      </c>
      <c r="D10" s="10">
        <v>173.27</v>
      </c>
      <c r="E10" s="10">
        <v>43.77</v>
      </c>
      <c r="F10" s="10">
        <v>55.51</v>
      </c>
    </row>
    <row r="11" spans="2:6">
      <c r="C11" s="40"/>
      <c r="D11" s="10">
        <v>176.95</v>
      </c>
      <c r="E11" s="10">
        <v>40.700000000000003</v>
      </c>
      <c r="F11" s="10">
        <v>57.55</v>
      </c>
    </row>
    <row r="12" spans="2:6">
      <c r="C12" s="40"/>
      <c r="D12" s="10">
        <v>164.2</v>
      </c>
      <c r="E12" s="10">
        <v>41</v>
      </c>
      <c r="F12" s="10">
        <v>61.83</v>
      </c>
    </row>
    <row r="13" spans="2:6">
      <c r="C13" s="40" t="s">
        <v>110</v>
      </c>
      <c r="D13" s="10">
        <v>8.6999999999999994E-2</v>
      </c>
      <c r="E13" s="10">
        <v>0.114</v>
      </c>
      <c r="F13" s="10">
        <v>7.2999999999999995E-2</v>
      </c>
    </row>
    <row r="14" spans="2:6">
      <c r="C14" s="40"/>
      <c r="D14" s="10">
        <v>2.5999999999999999E-2</v>
      </c>
      <c r="E14" s="10">
        <v>0.1</v>
      </c>
      <c r="F14" s="10">
        <v>1.9E-2</v>
      </c>
    </row>
    <row r="15" spans="2:6">
      <c r="C15" s="40"/>
      <c r="D15" s="10">
        <v>3.3000000000000002E-2</v>
      </c>
      <c r="E15" s="10">
        <v>0.1</v>
      </c>
      <c r="F15" s="10">
        <v>9.4E-2</v>
      </c>
    </row>
    <row r="16" spans="2:6">
      <c r="C16" s="40" t="s">
        <v>111</v>
      </c>
      <c r="D16" s="8" t="s">
        <v>147</v>
      </c>
      <c r="E16" s="8" t="s">
        <v>147</v>
      </c>
      <c r="F16" s="8" t="s">
        <v>147</v>
      </c>
    </row>
    <row r="17" spans="3:6">
      <c r="C17" s="40"/>
      <c r="D17" s="8" t="s">
        <v>147</v>
      </c>
      <c r="E17" s="8" t="s">
        <v>147</v>
      </c>
      <c r="F17" s="8" t="s">
        <v>147</v>
      </c>
    </row>
    <row r="18" spans="3:6">
      <c r="C18" s="40"/>
      <c r="D18" s="8" t="s">
        <v>147</v>
      </c>
      <c r="E18" s="8" t="s">
        <v>147</v>
      </c>
      <c r="F18" s="8" t="s">
        <v>147</v>
      </c>
    </row>
    <row r="19" spans="3:6">
      <c r="C19" s="40" t="s">
        <v>112</v>
      </c>
      <c r="D19" s="10">
        <v>3745.01</v>
      </c>
      <c r="E19" s="10">
        <v>759.94</v>
      </c>
      <c r="F19" s="10">
        <v>520.86</v>
      </c>
    </row>
    <row r="20" spans="3:6">
      <c r="C20" s="40"/>
      <c r="D20" s="10">
        <v>3648.65</v>
      </c>
      <c r="E20" s="10">
        <v>726.29</v>
      </c>
      <c r="F20" s="10">
        <v>471.63</v>
      </c>
    </row>
    <row r="21" spans="3:6">
      <c r="C21" s="40"/>
      <c r="D21" s="10">
        <v>3638.02</v>
      </c>
      <c r="E21" s="10">
        <v>763.23</v>
      </c>
      <c r="F21" s="10">
        <v>505.43</v>
      </c>
    </row>
    <row r="22" spans="3:6">
      <c r="C22" s="40" t="s">
        <v>113</v>
      </c>
      <c r="D22" s="10">
        <v>102.72</v>
      </c>
      <c r="E22" s="10">
        <v>101.65</v>
      </c>
      <c r="F22" s="10">
        <v>85.72</v>
      </c>
    </row>
    <row r="23" spans="3:6">
      <c r="C23" s="40"/>
      <c r="D23" s="10">
        <v>97.99</v>
      </c>
      <c r="E23" s="10">
        <v>90.19</v>
      </c>
      <c r="F23" s="10">
        <v>83.67</v>
      </c>
    </row>
    <row r="24" spans="3:6">
      <c r="C24" s="40"/>
      <c r="D24" s="10">
        <v>92.61</v>
      </c>
      <c r="E24" s="10">
        <v>96.27</v>
      </c>
      <c r="F24" s="10">
        <v>84.21</v>
      </c>
    </row>
    <row r="25" spans="3:6">
      <c r="C25" s="40" t="s">
        <v>114</v>
      </c>
      <c r="D25" s="8" t="s">
        <v>147</v>
      </c>
      <c r="E25" s="8" t="s">
        <v>147</v>
      </c>
      <c r="F25" s="8" t="s">
        <v>147</v>
      </c>
    </row>
    <row r="26" spans="3:6">
      <c r="C26" s="40"/>
      <c r="D26" s="8" t="s">
        <v>147</v>
      </c>
      <c r="E26" s="8" t="s">
        <v>147</v>
      </c>
      <c r="F26" s="8" t="s">
        <v>147</v>
      </c>
    </row>
    <row r="27" spans="3:6">
      <c r="C27" s="40"/>
      <c r="D27" s="8" t="s">
        <v>147</v>
      </c>
      <c r="E27" s="8" t="s">
        <v>147</v>
      </c>
      <c r="F27" s="8" t="s">
        <v>147</v>
      </c>
    </row>
    <row r="28" spans="3:6">
      <c r="C28" s="40" t="s">
        <v>115</v>
      </c>
      <c r="D28" s="10">
        <v>2867.4</v>
      </c>
      <c r="E28" s="10">
        <v>3106.41</v>
      </c>
      <c r="F28" s="10">
        <v>2710.16</v>
      </c>
    </row>
    <row r="29" spans="3:6">
      <c r="C29" s="40"/>
      <c r="D29" s="10">
        <v>2498.58</v>
      </c>
      <c r="E29" s="10">
        <v>2535.64</v>
      </c>
      <c r="F29" s="10">
        <v>2675.43</v>
      </c>
    </row>
    <row r="30" spans="3:6">
      <c r="C30" s="40"/>
      <c r="D30" s="10">
        <v>2723.01</v>
      </c>
      <c r="E30" s="10">
        <v>2858.54</v>
      </c>
      <c r="F30" s="10">
        <v>2611.87</v>
      </c>
    </row>
    <row r="31" spans="3:6">
      <c r="C31" s="40" t="s">
        <v>116</v>
      </c>
      <c r="D31" s="10">
        <v>244.05</v>
      </c>
      <c r="E31" s="10">
        <v>210.74</v>
      </c>
      <c r="F31" s="10">
        <v>254.43</v>
      </c>
    </row>
    <row r="32" spans="3:6">
      <c r="C32" s="40"/>
      <c r="D32" s="10">
        <v>234.52</v>
      </c>
      <c r="E32" s="10">
        <v>186.17</v>
      </c>
      <c r="F32" s="10">
        <v>244.34</v>
      </c>
    </row>
    <row r="33" spans="3:6">
      <c r="C33" s="40"/>
      <c r="D33" s="10">
        <v>224.11</v>
      </c>
      <c r="E33" s="10">
        <v>196.82</v>
      </c>
      <c r="F33" s="10">
        <v>260.33999999999997</v>
      </c>
    </row>
    <row r="34" spans="3:6">
      <c r="C34" s="40" t="s">
        <v>117</v>
      </c>
      <c r="D34" s="8" t="s">
        <v>147</v>
      </c>
      <c r="E34" s="8" t="s">
        <v>147</v>
      </c>
      <c r="F34" s="8" t="s">
        <v>147</v>
      </c>
    </row>
    <row r="35" spans="3:6">
      <c r="C35" s="40"/>
      <c r="D35" s="8" t="s">
        <v>147</v>
      </c>
      <c r="E35" s="8" t="s">
        <v>147</v>
      </c>
      <c r="F35" s="8" t="s">
        <v>147</v>
      </c>
    </row>
    <row r="36" spans="3:6">
      <c r="C36" s="40"/>
      <c r="D36" s="8" t="s">
        <v>147</v>
      </c>
      <c r="E36" s="8" t="s">
        <v>147</v>
      </c>
      <c r="F36" s="8" t="s">
        <v>147</v>
      </c>
    </row>
    <row r="37" spans="3:6">
      <c r="C37" s="40" t="s">
        <v>118</v>
      </c>
      <c r="D37" s="10">
        <v>0.30199999999999999</v>
      </c>
      <c r="E37" s="10">
        <v>0.30199999999999999</v>
      </c>
      <c r="F37" s="10">
        <v>0.5</v>
      </c>
    </row>
    <row r="38" spans="3:6">
      <c r="C38" s="40"/>
      <c r="D38" s="10">
        <v>0.35099999999999998</v>
      </c>
      <c r="E38" s="10">
        <v>0.45</v>
      </c>
      <c r="F38" s="10">
        <v>0.40100000000000002</v>
      </c>
    </row>
    <row r="39" spans="3:6">
      <c r="C39" s="40"/>
      <c r="D39" s="10">
        <v>0.30199999999999999</v>
      </c>
      <c r="E39" s="10">
        <v>2.3E-3</v>
      </c>
      <c r="F39" s="10">
        <v>0.30199999999999999</v>
      </c>
    </row>
    <row r="40" spans="3:6">
      <c r="C40" s="40" t="s">
        <v>119</v>
      </c>
      <c r="D40" s="10">
        <v>43.26</v>
      </c>
      <c r="E40" s="10">
        <v>38.58</v>
      </c>
      <c r="F40" s="10">
        <v>34.369999999999997</v>
      </c>
    </row>
    <row r="41" spans="3:6">
      <c r="C41" s="40"/>
      <c r="D41" s="10">
        <v>43.26</v>
      </c>
      <c r="E41" s="10">
        <v>35.42</v>
      </c>
      <c r="F41" s="10">
        <v>35.42</v>
      </c>
    </row>
    <row r="42" spans="3:6">
      <c r="C42" s="40"/>
      <c r="D42" s="10">
        <v>41.71</v>
      </c>
      <c r="E42" s="10">
        <v>42.23</v>
      </c>
      <c r="F42" s="10">
        <v>24.68</v>
      </c>
    </row>
    <row r="43" spans="3:6">
      <c r="C43" s="40" t="s">
        <v>120</v>
      </c>
      <c r="D43" s="10">
        <v>15.19</v>
      </c>
      <c r="E43" s="10">
        <v>18.64</v>
      </c>
      <c r="F43" s="10">
        <v>17.21</v>
      </c>
    </row>
    <row r="44" spans="3:6">
      <c r="C44" s="40"/>
      <c r="D44" s="10">
        <v>15.07</v>
      </c>
      <c r="E44" s="10">
        <v>18.05</v>
      </c>
      <c r="F44" s="10">
        <v>18.170000000000002</v>
      </c>
    </row>
    <row r="45" spans="3:6">
      <c r="C45" s="40"/>
      <c r="D45" s="10">
        <v>16.14</v>
      </c>
      <c r="E45" s="10">
        <v>19.239999999999998</v>
      </c>
      <c r="F45" s="10">
        <v>17.329999999999998</v>
      </c>
    </row>
    <row r="46" spans="3:6">
      <c r="C46" s="40" t="s">
        <v>121</v>
      </c>
      <c r="D46" s="8" t="s">
        <v>147</v>
      </c>
      <c r="E46" s="8" t="s">
        <v>147</v>
      </c>
      <c r="F46" s="8" t="s">
        <v>147</v>
      </c>
    </row>
    <row r="47" spans="3:6">
      <c r="C47" s="40"/>
      <c r="D47" s="8" t="s">
        <v>147</v>
      </c>
      <c r="E47" s="8" t="s">
        <v>147</v>
      </c>
      <c r="F47" s="8" t="s">
        <v>147</v>
      </c>
    </row>
    <row r="48" spans="3:6">
      <c r="C48" s="40"/>
      <c r="D48" s="8" t="s">
        <v>147</v>
      </c>
      <c r="E48" s="8" t="s">
        <v>147</v>
      </c>
      <c r="F48" s="8" t="s">
        <v>147</v>
      </c>
    </row>
    <row r="49" spans="3:6">
      <c r="C49" s="40" t="s">
        <v>122</v>
      </c>
      <c r="D49" s="10">
        <v>1.69</v>
      </c>
      <c r="E49" s="10">
        <v>2.94</v>
      </c>
      <c r="F49" s="10">
        <v>2</v>
      </c>
    </row>
    <row r="50" spans="3:6">
      <c r="C50" s="40"/>
      <c r="D50" s="10">
        <v>2.63</v>
      </c>
      <c r="E50" s="10">
        <v>2</v>
      </c>
      <c r="F50" s="10">
        <v>2.4700000000000002</v>
      </c>
    </row>
    <row r="51" spans="3:6">
      <c r="C51" s="40"/>
      <c r="D51" s="10">
        <v>2.63</v>
      </c>
      <c r="E51" s="10">
        <v>2.63</v>
      </c>
      <c r="F51" s="10">
        <v>2.63</v>
      </c>
    </row>
    <row r="52" spans="3:6">
      <c r="C52" s="40" t="s">
        <v>123</v>
      </c>
      <c r="D52" s="8" t="s">
        <v>147</v>
      </c>
      <c r="E52" s="8" t="s">
        <v>147</v>
      </c>
      <c r="F52" s="8" t="s">
        <v>147</v>
      </c>
    </row>
    <row r="53" spans="3:6">
      <c r="C53" s="40"/>
      <c r="D53" s="8" t="s">
        <v>147</v>
      </c>
      <c r="E53" s="8" t="s">
        <v>147</v>
      </c>
      <c r="F53" s="8" t="s">
        <v>147</v>
      </c>
    </row>
    <row r="54" spans="3:6">
      <c r="C54" s="40"/>
      <c r="D54" s="8" t="s">
        <v>147</v>
      </c>
      <c r="E54" s="8" t="s">
        <v>147</v>
      </c>
      <c r="F54" s="8" t="s">
        <v>147</v>
      </c>
    </row>
    <row r="55" spans="3:6">
      <c r="C55" s="40" t="s">
        <v>124</v>
      </c>
      <c r="D55" s="8" t="s">
        <v>147</v>
      </c>
      <c r="E55" s="8" t="s">
        <v>147</v>
      </c>
      <c r="F55" s="8" t="s">
        <v>147</v>
      </c>
    </row>
    <row r="56" spans="3:6">
      <c r="C56" s="40"/>
      <c r="D56" s="8" t="s">
        <v>147</v>
      </c>
      <c r="E56" s="8" t="s">
        <v>147</v>
      </c>
      <c r="F56" s="8" t="s">
        <v>147</v>
      </c>
    </row>
    <row r="57" spans="3:6">
      <c r="C57" s="40"/>
      <c r="D57" s="8" t="s">
        <v>147</v>
      </c>
      <c r="E57" s="8" t="s">
        <v>147</v>
      </c>
      <c r="F57" s="8" t="s">
        <v>147</v>
      </c>
    </row>
    <row r="58" spans="3:6">
      <c r="C58" s="40" t="s">
        <v>125</v>
      </c>
      <c r="D58" s="10">
        <v>1.65</v>
      </c>
      <c r="E58" s="10">
        <v>2.14</v>
      </c>
      <c r="F58" s="10">
        <v>0.93300000000000005</v>
      </c>
    </row>
    <row r="59" spans="3:6">
      <c r="C59" s="40"/>
      <c r="D59" s="10">
        <v>1.92</v>
      </c>
      <c r="E59" s="10">
        <v>2.19</v>
      </c>
      <c r="F59" s="10">
        <v>0.40200000000000002</v>
      </c>
    </row>
    <row r="60" spans="3:6">
      <c r="C60" s="40"/>
      <c r="D60" s="10">
        <v>2.4500000000000002</v>
      </c>
      <c r="E60" s="10">
        <v>1.51</v>
      </c>
      <c r="F60" s="10">
        <v>0.56999999999999995</v>
      </c>
    </row>
    <row r="61" spans="3:6">
      <c r="C61" s="40" t="s">
        <v>126</v>
      </c>
      <c r="D61" s="8" t="s">
        <v>147</v>
      </c>
      <c r="E61" s="8" t="s">
        <v>147</v>
      </c>
      <c r="F61" s="8" t="s">
        <v>147</v>
      </c>
    </row>
    <row r="62" spans="3:6">
      <c r="C62" s="40"/>
      <c r="D62" s="8" t="s">
        <v>147</v>
      </c>
      <c r="E62" s="8" t="s">
        <v>147</v>
      </c>
      <c r="F62" s="8" t="s">
        <v>147</v>
      </c>
    </row>
    <row r="63" spans="3:6">
      <c r="C63" s="40"/>
      <c r="D63" s="8" t="s">
        <v>147</v>
      </c>
      <c r="E63" s="8" t="s">
        <v>147</v>
      </c>
      <c r="F63" s="8" t="s">
        <v>147</v>
      </c>
    </row>
    <row r="64" spans="3:6">
      <c r="C64" s="40" t="s">
        <v>127</v>
      </c>
      <c r="D64" s="8" t="s">
        <v>147</v>
      </c>
      <c r="E64" s="8" t="s">
        <v>147</v>
      </c>
      <c r="F64" s="8" t="s">
        <v>147</v>
      </c>
    </row>
    <row r="65" spans="3:6">
      <c r="C65" s="40"/>
      <c r="D65" s="8" t="s">
        <v>147</v>
      </c>
      <c r="E65" s="8" t="s">
        <v>147</v>
      </c>
      <c r="F65" s="8" t="s">
        <v>147</v>
      </c>
    </row>
    <row r="66" spans="3:6">
      <c r="C66" s="40"/>
      <c r="D66" s="8" t="s">
        <v>147</v>
      </c>
      <c r="E66" s="8" t="s">
        <v>147</v>
      </c>
      <c r="F66" s="8" t="s">
        <v>147</v>
      </c>
    </row>
    <row r="67" spans="3:6">
      <c r="C67" s="40" t="s">
        <v>128</v>
      </c>
      <c r="D67" s="10">
        <v>70.12</v>
      </c>
      <c r="E67" s="10">
        <v>58.11</v>
      </c>
      <c r="F67" s="10">
        <v>65.22</v>
      </c>
    </row>
    <row r="68" spans="3:6">
      <c r="C68" s="40"/>
      <c r="D68" s="10">
        <v>64.13</v>
      </c>
      <c r="E68" s="10">
        <v>51.53</v>
      </c>
      <c r="F68" s="10">
        <v>70.67</v>
      </c>
    </row>
    <row r="69" spans="3:6">
      <c r="C69" s="40"/>
      <c r="D69" s="10">
        <v>59.76</v>
      </c>
      <c r="E69" s="10">
        <v>55.92</v>
      </c>
      <c r="F69" s="10">
        <v>74.47</v>
      </c>
    </row>
    <row r="70" spans="3:6">
      <c r="C70" s="40" t="s">
        <v>129</v>
      </c>
      <c r="D70" s="8" t="s">
        <v>147</v>
      </c>
      <c r="E70" s="8" t="s">
        <v>147</v>
      </c>
      <c r="F70" s="8" t="s">
        <v>147</v>
      </c>
    </row>
    <row r="71" spans="3:6">
      <c r="C71" s="40"/>
      <c r="D71" s="8" t="s">
        <v>147</v>
      </c>
      <c r="E71" s="8" t="s">
        <v>147</v>
      </c>
      <c r="F71" s="8" t="s">
        <v>147</v>
      </c>
    </row>
    <row r="72" spans="3:6">
      <c r="C72" s="40"/>
      <c r="D72" s="8" t="s">
        <v>147</v>
      </c>
      <c r="E72" s="8" t="s">
        <v>147</v>
      </c>
      <c r="F72" s="8" t="s">
        <v>147</v>
      </c>
    </row>
    <row r="73" spans="3:6">
      <c r="C73" s="40" t="s">
        <v>130</v>
      </c>
      <c r="D73" s="8" t="s">
        <v>147</v>
      </c>
      <c r="E73" s="8" t="s">
        <v>147</v>
      </c>
      <c r="F73" s="8" t="s">
        <v>147</v>
      </c>
    </row>
    <row r="74" spans="3:6">
      <c r="C74" s="40"/>
      <c r="D74" s="8" t="s">
        <v>147</v>
      </c>
      <c r="E74" s="8" t="s">
        <v>147</v>
      </c>
      <c r="F74" s="8" t="s">
        <v>147</v>
      </c>
    </row>
    <row r="75" spans="3:6">
      <c r="C75" s="40"/>
      <c r="D75" s="8" t="s">
        <v>147</v>
      </c>
      <c r="E75" s="8" t="s">
        <v>147</v>
      </c>
      <c r="F75" s="8" t="s">
        <v>147</v>
      </c>
    </row>
    <row r="76" spans="3:6">
      <c r="C76" s="40" t="s">
        <v>131</v>
      </c>
      <c r="D76" s="8" t="s">
        <v>147</v>
      </c>
      <c r="E76" s="8" t="s">
        <v>147</v>
      </c>
      <c r="F76" s="8" t="s">
        <v>147</v>
      </c>
    </row>
    <row r="77" spans="3:6">
      <c r="C77" s="40"/>
      <c r="D77" s="8" t="s">
        <v>147</v>
      </c>
      <c r="E77" s="8" t="s">
        <v>147</v>
      </c>
      <c r="F77" s="8" t="s">
        <v>147</v>
      </c>
    </row>
    <row r="78" spans="3:6">
      <c r="C78" s="40"/>
      <c r="D78" s="8" t="s">
        <v>147</v>
      </c>
      <c r="E78" s="8" t="s">
        <v>147</v>
      </c>
      <c r="F78" s="8" t="s">
        <v>147</v>
      </c>
    </row>
    <row r="79" spans="3:6">
      <c r="C79" s="40" t="s">
        <v>132</v>
      </c>
      <c r="D79" s="10">
        <v>231.55</v>
      </c>
      <c r="E79" s="10">
        <v>241.96</v>
      </c>
      <c r="F79" s="10">
        <v>267.83999999999997</v>
      </c>
    </row>
    <row r="80" spans="3:6">
      <c r="C80" s="40"/>
      <c r="D80" s="10">
        <v>236.76</v>
      </c>
      <c r="E80" s="10">
        <v>205.39</v>
      </c>
      <c r="F80" s="10">
        <v>239.36</v>
      </c>
    </row>
    <row r="81" spans="3:6">
      <c r="C81" s="40"/>
      <c r="D81" s="10">
        <v>208.02</v>
      </c>
      <c r="E81" s="10">
        <v>221.11</v>
      </c>
      <c r="F81" s="10">
        <v>262.68</v>
      </c>
    </row>
    <row r="82" spans="3:6">
      <c r="C82" s="40" t="s">
        <v>133</v>
      </c>
      <c r="D82" s="10">
        <v>159.96</v>
      </c>
      <c r="E82" s="10">
        <v>213.36</v>
      </c>
      <c r="F82" s="10">
        <v>235.17</v>
      </c>
    </row>
    <row r="83" spans="3:6">
      <c r="C83" s="40"/>
      <c r="D83" s="10">
        <v>142.07</v>
      </c>
      <c r="E83" s="10">
        <v>204.31</v>
      </c>
      <c r="F83" s="10">
        <v>246.8</v>
      </c>
    </row>
    <row r="84" spans="3:6">
      <c r="C84" s="40"/>
      <c r="D84" s="10">
        <v>136.82</v>
      </c>
      <c r="E84" s="10">
        <v>219.12</v>
      </c>
      <c r="F84" s="10">
        <v>259.45999999999998</v>
      </c>
    </row>
    <row r="85" spans="3:6">
      <c r="C85" s="40" t="s">
        <v>134</v>
      </c>
      <c r="D85" s="10">
        <v>1124.78</v>
      </c>
      <c r="E85" s="10">
        <v>1527.18</v>
      </c>
      <c r="F85" s="10">
        <v>1745.77</v>
      </c>
    </row>
    <row r="86" spans="3:6">
      <c r="C86" s="40"/>
      <c r="D86" s="10">
        <v>1122.46</v>
      </c>
      <c r="E86" s="10">
        <v>1468.02</v>
      </c>
      <c r="F86" s="10">
        <v>1750.27</v>
      </c>
    </row>
    <row r="87" spans="3:6">
      <c r="C87" s="40"/>
      <c r="D87" s="10">
        <v>1055.0999999999999</v>
      </c>
      <c r="E87" s="10">
        <v>1503.71</v>
      </c>
      <c r="F87" s="10">
        <v>1820.32</v>
      </c>
    </row>
    <row r="88" spans="3:6">
      <c r="C88" s="40" t="s">
        <v>135</v>
      </c>
      <c r="D88" s="10">
        <v>13.12</v>
      </c>
      <c r="E88" s="10">
        <v>14.07</v>
      </c>
      <c r="F88" s="10">
        <v>17.68</v>
      </c>
    </row>
    <row r="89" spans="3:6">
      <c r="C89" s="40"/>
      <c r="D89" s="10">
        <v>12.87</v>
      </c>
      <c r="E89" s="10">
        <v>13.38</v>
      </c>
      <c r="F89" s="10">
        <v>17.510000000000002</v>
      </c>
    </row>
    <row r="90" spans="3:6">
      <c r="C90" s="40"/>
      <c r="D90" s="10">
        <v>12.34</v>
      </c>
      <c r="E90" s="10">
        <v>13.82</v>
      </c>
      <c r="F90" s="10">
        <v>18.04</v>
      </c>
    </row>
    <row r="91" spans="3:6">
      <c r="C91" s="40" t="s">
        <v>136</v>
      </c>
      <c r="D91" s="8" t="s">
        <v>147</v>
      </c>
      <c r="E91" s="8" t="s">
        <v>147</v>
      </c>
      <c r="F91" s="8" t="s">
        <v>147</v>
      </c>
    </row>
    <row r="92" spans="3:6">
      <c r="C92" s="40"/>
      <c r="D92" s="8" t="s">
        <v>147</v>
      </c>
      <c r="E92" s="8" t="s">
        <v>147</v>
      </c>
      <c r="F92" s="8" t="s">
        <v>147</v>
      </c>
    </row>
    <row r="93" spans="3:6">
      <c r="C93" s="40"/>
      <c r="D93" s="8" t="s">
        <v>147</v>
      </c>
      <c r="E93" s="8" t="s">
        <v>147</v>
      </c>
      <c r="F93" s="8" t="s">
        <v>147</v>
      </c>
    </row>
    <row r="94" spans="3:6">
      <c r="C94" s="40" t="s">
        <v>137</v>
      </c>
      <c r="D94" s="8" t="s">
        <v>147</v>
      </c>
      <c r="E94" s="8" t="s">
        <v>147</v>
      </c>
      <c r="F94" s="8" t="s">
        <v>147</v>
      </c>
    </row>
    <row r="95" spans="3:6">
      <c r="C95" s="40"/>
      <c r="D95" s="8" t="s">
        <v>147</v>
      </c>
      <c r="E95" s="8" t="s">
        <v>147</v>
      </c>
      <c r="F95" s="8" t="s">
        <v>147</v>
      </c>
    </row>
    <row r="96" spans="3:6">
      <c r="C96" s="40"/>
      <c r="D96" s="8" t="s">
        <v>147</v>
      </c>
      <c r="E96" s="8" t="s">
        <v>147</v>
      </c>
      <c r="F96" s="8" t="s">
        <v>147</v>
      </c>
    </row>
    <row r="97" spans="3:6">
      <c r="C97" s="40" t="s">
        <v>138</v>
      </c>
      <c r="D97" s="10">
        <v>42.82</v>
      </c>
      <c r="E97" s="10">
        <v>23.26</v>
      </c>
      <c r="F97" s="10">
        <v>20.190000000000001</v>
      </c>
    </row>
    <row r="98" spans="3:6">
      <c r="C98" s="40"/>
      <c r="D98" s="10">
        <v>43.07</v>
      </c>
      <c r="E98" s="10">
        <v>22.66</v>
      </c>
      <c r="F98" s="10">
        <v>20.81</v>
      </c>
    </row>
    <row r="99" spans="3:6">
      <c r="C99" s="40"/>
      <c r="D99" s="10">
        <v>41.28</v>
      </c>
      <c r="E99" s="10">
        <v>22.08</v>
      </c>
      <c r="F99" s="10">
        <v>20.85</v>
      </c>
    </row>
    <row r="100" spans="3:6">
      <c r="C100" s="40" t="s">
        <v>139</v>
      </c>
      <c r="D100" s="10">
        <v>0.17100000000000001</v>
      </c>
      <c r="E100" s="10">
        <v>0.14199999999999999</v>
      </c>
      <c r="F100" s="10">
        <v>0.157</v>
      </c>
    </row>
    <row r="101" spans="3:6">
      <c r="C101" s="40"/>
      <c r="D101" s="10">
        <v>7.1999999999999995E-2</v>
      </c>
      <c r="E101" s="10">
        <v>0.128</v>
      </c>
      <c r="F101" s="10">
        <v>0.14199999999999999</v>
      </c>
    </row>
    <row r="102" spans="3:6">
      <c r="C102" s="40"/>
      <c r="D102" s="10">
        <v>0.1</v>
      </c>
      <c r="E102" s="10">
        <v>0.14199999999999999</v>
      </c>
      <c r="F102" s="10">
        <v>0.114</v>
      </c>
    </row>
    <row r="103" spans="3:6">
      <c r="C103" s="40" t="s">
        <v>140</v>
      </c>
      <c r="D103" s="8" t="s">
        <v>147</v>
      </c>
      <c r="E103" s="8" t="s">
        <v>147</v>
      </c>
      <c r="F103" s="8" t="s">
        <v>147</v>
      </c>
    </row>
    <row r="104" spans="3:6">
      <c r="C104" s="40"/>
      <c r="D104" s="8" t="s">
        <v>147</v>
      </c>
      <c r="E104" s="8" t="s">
        <v>147</v>
      </c>
      <c r="F104" s="8" t="s">
        <v>147</v>
      </c>
    </row>
    <row r="105" spans="3:6">
      <c r="C105" s="40"/>
      <c r="D105" s="8" t="s">
        <v>147</v>
      </c>
      <c r="E105" s="8" t="s">
        <v>147</v>
      </c>
      <c r="F105" s="8" t="s">
        <v>147</v>
      </c>
    </row>
    <row r="106" spans="3:6">
      <c r="C106" s="40" t="s">
        <v>141</v>
      </c>
      <c r="D106" s="10">
        <v>104.89</v>
      </c>
      <c r="E106" s="10">
        <v>194.37</v>
      </c>
      <c r="F106" s="10">
        <v>187.97</v>
      </c>
    </row>
    <row r="107" spans="3:6">
      <c r="C107" s="40"/>
      <c r="D107" s="10">
        <v>123.7</v>
      </c>
      <c r="E107" s="10">
        <v>193.58</v>
      </c>
      <c r="F107" s="10">
        <v>204.44</v>
      </c>
    </row>
    <row r="108" spans="3:6">
      <c r="C108" s="40"/>
      <c r="D108" s="10">
        <v>121.47</v>
      </c>
      <c r="E108" s="10">
        <v>192.78</v>
      </c>
      <c r="F108" s="10">
        <v>189.59</v>
      </c>
    </row>
    <row r="109" spans="3:6">
      <c r="C109" s="40" t="s">
        <v>142</v>
      </c>
      <c r="D109" s="8" t="s">
        <v>147</v>
      </c>
      <c r="E109" s="8" t="s">
        <v>147</v>
      </c>
      <c r="F109" s="8" t="s">
        <v>147</v>
      </c>
    </row>
    <row r="110" spans="3:6">
      <c r="C110" s="40"/>
      <c r="D110" s="8" t="s">
        <v>147</v>
      </c>
      <c r="E110" s="8" t="s">
        <v>147</v>
      </c>
      <c r="F110" s="8" t="s">
        <v>147</v>
      </c>
    </row>
    <row r="111" spans="3:6">
      <c r="C111" s="40"/>
      <c r="D111" s="8" t="s">
        <v>147</v>
      </c>
      <c r="E111" s="8" t="s">
        <v>147</v>
      </c>
      <c r="F111" s="8" t="s">
        <v>147</v>
      </c>
    </row>
    <row r="112" spans="3:6">
      <c r="C112" s="40" t="s">
        <v>143</v>
      </c>
      <c r="D112" s="10">
        <v>3123.75</v>
      </c>
      <c r="E112" s="10">
        <v>5035.37</v>
      </c>
      <c r="F112" s="10">
        <v>5868.49</v>
      </c>
    </row>
    <row r="113" spans="3:6">
      <c r="C113" s="40"/>
      <c r="D113" s="10">
        <v>3125.76</v>
      </c>
      <c r="E113" s="10">
        <v>4693.2299999999996</v>
      </c>
      <c r="F113" s="10">
        <v>5611.57</v>
      </c>
    </row>
    <row r="114" spans="3:6">
      <c r="C114" s="40"/>
      <c r="D114" s="10">
        <v>2847.35</v>
      </c>
      <c r="E114" s="10">
        <v>4826.01</v>
      </c>
      <c r="F114" s="10">
        <v>6262.81</v>
      </c>
    </row>
    <row r="115" spans="3:6">
      <c r="C115" s="40" t="s">
        <v>144</v>
      </c>
      <c r="D115" s="10">
        <v>179.19</v>
      </c>
      <c r="E115" s="10">
        <v>191.36</v>
      </c>
      <c r="F115" s="10">
        <v>180.72</v>
      </c>
    </row>
    <row r="116" spans="3:6">
      <c r="C116" s="40"/>
      <c r="D116" s="10">
        <v>182.25</v>
      </c>
      <c r="E116" s="10">
        <v>187.58</v>
      </c>
      <c r="F116" s="10">
        <v>173.02</v>
      </c>
    </row>
    <row r="117" spans="3:6">
      <c r="C117" s="40"/>
      <c r="D117" s="10">
        <v>167.57</v>
      </c>
      <c r="E117" s="10">
        <v>187.58</v>
      </c>
      <c r="F117" s="10">
        <v>210.02</v>
      </c>
    </row>
    <row r="118" spans="3:6">
      <c r="C118" s="40" t="s">
        <v>145</v>
      </c>
      <c r="D118" s="10">
        <v>8.48</v>
      </c>
      <c r="E118" s="10">
        <v>2.91</v>
      </c>
      <c r="F118" s="10">
        <v>2.0699999999999998</v>
      </c>
    </row>
    <row r="119" spans="3:6">
      <c r="C119" s="40"/>
      <c r="D119" s="10">
        <v>8.2799999999999994</v>
      </c>
      <c r="E119" s="10">
        <v>2.81</v>
      </c>
      <c r="F119" s="10">
        <v>1.92</v>
      </c>
    </row>
    <row r="120" spans="3:6">
      <c r="C120" s="40"/>
      <c r="D120" s="10">
        <v>8.49</v>
      </c>
      <c r="E120" s="10">
        <v>3.15</v>
      </c>
      <c r="F120" s="10">
        <v>2.0299999999999998</v>
      </c>
    </row>
    <row r="121" spans="3:6">
      <c r="C121" s="40" t="s">
        <v>146</v>
      </c>
      <c r="D121" s="10">
        <v>1376.63</v>
      </c>
      <c r="E121" s="10">
        <v>1966.1</v>
      </c>
      <c r="F121" s="10">
        <v>685.74</v>
      </c>
    </row>
    <row r="122" spans="3:6">
      <c r="C122" s="40"/>
      <c r="D122" s="10">
        <v>1403.93</v>
      </c>
      <c r="E122" s="10">
        <v>1932.93</v>
      </c>
      <c r="F122" s="10">
        <v>630.48</v>
      </c>
    </row>
    <row r="123" spans="3:6">
      <c r="C123" s="40"/>
      <c r="D123" s="10">
        <v>1416</v>
      </c>
      <c r="E123" s="10">
        <v>1935.81</v>
      </c>
      <c r="F123" s="10">
        <v>657.62</v>
      </c>
    </row>
  </sheetData>
  <mergeCells count="39">
    <mergeCell ref="C121:C123"/>
    <mergeCell ref="C88:C90"/>
    <mergeCell ref="C91:C93"/>
    <mergeCell ref="C94:C96"/>
    <mergeCell ref="C97:C99"/>
    <mergeCell ref="C100:C102"/>
    <mergeCell ref="C103:C105"/>
    <mergeCell ref="C106:C108"/>
    <mergeCell ref="C109:C111"/>
    <mergeCell ref="C112:C114"/>
    <mergeCell ref="C115:C117"/>
    <mergeCell ref="C118:C120"/>
    <mergeCell ref="C85:C87"/>
    <mergeCell ref="C52:C54"/>
    <mergeCell ref="C55:C57"/>
    <mergeCell ref="C58:C60"/>
    <mergeCell ref="C61:C63"/>
    <mergeCell ref="C64:C66"/>
    <mergeCell ref="C67:C69"/>
    <mergeCell ref="C70:C72"/>
    <mergeCell ref="C73:C75"/>
    <mergeCell ref="C76:C78"/>
    <mergeCell ref="C79:C81"/>
    <mergeCell ref="C82:C84"/>
    <mergeCell ref="C7:C9"/>
    <mergeCell ref="C10:C12"/>
    <mergeCell ref="C13:C15"/>
    <mergeCell ref="C49:C51"/>
    <mergeCell ref="C16:C18"/>
    <mergeCell ref="C19:C21"/>
    <mergeCell ref="C22:C24"/>
    <mergeCell ref="C25:C27"/>
    <mergeCell ref="C28:C30"/>
    <mergeCell ref="C31:C33"/>
    <mergeCell ref="C34:C36"/>
    <mergeCell ref="C37:C39"/>
    <mergeCell ref="C40:C42"/>
    <mergeCell ref="C43:C45"/>
    <mergeCell ref="C46:C4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L23"/>
  <sheetViews>
    <sheetView workbookViewId="0">
      <selection activeCell="A23" sqref="A23:XFD23"/>
    </sheetView>
  </sheetViews>
  <sheetFormatPr defaultColWidth="8.85546875" defaultRowHeight="15"/>
  <cols>
    <col min="5" max="5" width="9.42578125" bestFit="1" customWidth="1"/>
    <col min="6" max="7" width="14.85546875" bestFit="1" customWidth="1"/>
    <col min="9" max="9" width="8.42578125" bestFit="1" customWidth="1"/>
    <col min="10" max="10" width="9.42578125" bestFit="1" customWidth="1"/>
    <col min="11" max="12" width="14.85546875" bestFit="1" customWidth="1"/>
  </cols>
  <sheetData>
    <row r="3" spans="2:12" ht="15.75">
      <c r="B3" s="1" t="s">
        <v>397</v>
      </c>
    </row>
    <row r="5" spans="2:12">
      <c r="D5" s="44" t="s">
        <v>234</v>
      </c>
      <c r="E5" s="45"/>
      <c r="F5" s="45"/>
      <c r="G5" s="46"/>
      <c r="I5" s="44" t="s">
        <v>235</v>
      </c>
      <c r="J5" s="45"/>
      <c r="K5" s="45"/>
      <c r="L5" s="46"/>
    </row>
    <row r="6" spans="2:12">
      <c r="D6" s="4" t="s">
        <v>225</v>
      </c>
      <c r="E6" s="4" t="s">
        <v>226</v>
      </c>
      <c r="F6" s="4" t="s">
        <v>227</v>
      </c>
      <c r="G6" s="4" t="s">
        <v>228</v>
      </c>
      <c r="I6" s="4" t="s">
        <v>225</v>
      </c>
      <c r="J6" s="4" t="s">
        <v>226</v>
      </c>
      <c r="K6" s="4" t="s">
        <v>227</v>
      </c>
      <c r="L6" s="4" t="s">
        <v>228</v>
      </c>
    </row>
    <row r="7" spans="2:12">
      <c r="D7" s="7">
        <v>0.2268</v>
      </c>
      <c r="E7" s="7">
        <v>0.41202</v>
      </c>
      <c r="F7" s="7">
        <v>0.54603999999999997</v>
      </c>
      <c r="G7" s="7">
        <v>0.49004999999999999</v>
      </c>
      <c r="I7" s="7">
        <v>11.6</v>
      </c>
      <c r="J7" s="7">
        <v>13.3</v>
      </c>
      <c r="K7" s="7">
        <v>10.4</v>
      </c>
      <c r="L7" s="7">
        <v>11.9</v>
      </c>
    </row>
    <row r="8" spans="2:12">
      <c r="D8" s="7">
        <v>0.74151999999999996</v>
      </c>
      <c r="E8" s="7">
        <v>0.70091999999999999</v>
      </c>
      <c r="F8" s="7">
        <v>0.73839999999999995</v>
      </c>
      <c r="G8" s="7">
        <v>0.65712000000000004</v>
      </c>
      <c r="I8" s="7">
        <v>8.4499999999999993</v>
      </c>
      <c r="J8" s="7">
        <v>14</v>
      </c>
      <c r="K8" s="7">
        <v>9.61</v>
      </c>
      <c r="L8" s="7">
        <v>9.76</v>
      </c>
    </row>
    <row r="9" spans="2:12">
      <c r="D9" s="7">
        <v>0.91632000000000002</v>
      </c>
      <c r="E9" s="7">
        <v>0.46886</v>
      </c>
      <c r="F9" s="7">
        <v>0.44322</v>
      </c>
      <c r="G9" s="7">
        <v>0.41976000000000002</v>
      </c>
      <c r="I9" s="7">
        <v>7.74</v>
      </c>
      <c r="J9" s="7">
        <v>10.7</v>
      </c>
      <c r="K9" s="7">
        <v>9.69</v>
      </c>
      <c r="L9" s="7">
        <v>10.6</v>
      </c>
    </row>
    <row r="10" spans="2:12">
      <c r="D10" s="7">
        <v>0.51183000000000001</v>
      </c>
      <c r="E10" s="7">
        <v>0.86524000000000001</v>
      </c>
      <c r="F10" s="7">
        <v>0.26901000000000003</v>
      </c>
      <c r="G10" s="7">
        <v>0.54671999999999998</v>
      </c>
      <c r="I10" s="7">
        <v>9.43</v>
      </c>
      <c r="J10" s="7">
        <v>10.6</v>
      </c>
      <c r="K10" s="7">
        <v>19.8</v>
      </c>
      <c r="L10" s="7">
        <v>11.7</v>
      </c>
    </row>
    <row r="11" spans="2:12">
      <c r="C11" s="8" t="s">
        <v>307</v>
      </c>
      <c r="D11" s="8">
        <f>AVERAGE(D7:D10)</f>
        <v>0.59911749999999997</v>
      </c>
      <c r="E11" s="8">
        <f t="shared" ref="E11:G11" si="0">AVERAGE(E7:E10)</f>
        <v>0.61176000000000008</v>
      </c>
      <c r="F11" s="8">
        <f t="shared" si="0"/>
        <v>0.49916749999999999</v>
      </c>
      <c r="G11" s="8">
        <f t="shared" si="0"/>
        <v>0.52841250000000006</v>
      </c>
      <c r="H11" s="8" t="s">
        <v>307</v>
      </c>
      <c r="I11" s="8">
        <f>AVERAGE(I7:I10)</f>
        <v>9.3049999999999997</v>
      </c>
      <c r="J11" s="8">
        <f t="shared" ref="J11" si="1">AVERAGE(J7:J10)</f>
        <v>12.15</v>
      </c>
      <c r="K11" s="8">
        <f t="shared" ref="K11" si="2">AVERAGE(K7:K10)</f>
        <v>12.375</v>
      </c>
      <c r="L11" s="8">
        <f t="shared" ref="L11" si="3">AVERAGE(L7:L10)</f>
        <v>10.989999999999998</v>
      </c>
    </row>
    <row r="12" spans="2:12">
      <c r="C12" s="8" t="s">
        <v>308</v>
      </c>
      <c r="D12" s="8">
        <f>STDEV(D7:D10)</f>
        <v>0.29840427078880771</v>
      </c>
      <c r="E12" s="8">
        <f t="shared" ref="E12:G12" si="4">STDEV(E7:E10)</f>
        <v>0.21017301888364853</v>
      </c>
      <c r="F12" s="8">
        <f t="shared" si="4"/>
        <v>0.19624119332681741</v>
      </c>
      <c r="G12" s="8">
        <f t="shared" si="4"/>
        <v>0.10029594919536831</v>
      </c>
      <c r="H12" s="8" t="s">
        <v>308</v>
      </c>
      <c r="I12" s="8">
        <f>STDEV(I7:I10)</f>
        <v>1.6795733585249153</v>
      </c>
      <c r="J12" s="8">
        <f t="shared" ref="J12:L12" si="5">STDEV(J7:J10)</f>
        <v>1.7559422921421233</v>
      </c>
      <c r="K12" s="8">
        <f t="shared" si="5"/>
        <v>4.9627176694495407</v>
      </c>
      <c r="L12" s="8">
        <f t="shared" si="5"/>
        <v>0.99953322439360004</v>
      </c>
    </row>
    <row r="13" spans="2:12">
      <c r="C13" s="8" t="s">
        <v>408</v>
      </c>
      <c r="D13" s="8">
        <f>D12/SQRT(COUNT(D7:D10))</f>
        <v>0.14920213539440386</v>
      </c>
      <c r="E13" s="8">
        <f t="shared" ref="E13:G13" si="6">E12/SQRT(COUNT(E7:E10))</f>
        <v>0.10508650944182427</v>
      </c>
      <c r="F13" s="8">
        <f t="shared" si="6"/>
        <v>9.8120596663408707E-2</v>
      </c>
      <c r="G13" s="8">
        <f t="shared" si="6"/>
        <v>5.0147974597684157E-2</v>
      </c>
      <c r="H13" s="8" t="s">
        <v>408</v>
      </c>
      <c r="I13" s="8">
        <f>I12/SQRT(COUNT(I7:I10))</f>
        <v>0.83978667926245765</v>
      </c>
      <c r="J13" s="8">
        <f t="shared" ref="J13:L13" si="7">J12/SQRT(COUNT(J7:J10))</f>
        <v>0.87797114607106164</v>
      </c>
      <c r="K13" s="8">
        <f t="shared" si="7"/>
        <v>2.4813588347247704</v>
      </c>
      <c r="L13" s="8">
        <f t="shared" si="7"/>
        <v>0.49976661219680002</v>
      </c>
    </row>
    <row r="15" spans="2:12">
      <c r="D15" s="44" t="s">
        <v>236</v>
      </c>
      <c r="E15" s="45"/>
      <c r="F15" s="45"/>
      <c r="G15" s="46"/>
      <c r="I15" s="44" t="s">
        <v>237</v>
      </c>
      <c r="J15" s="45"/>
      <c r="K15" s="45"/>
      <c r="L15" s="46"/>
    </row>
    <row r="16" spans="2:12">
      <c r="D16" s="4" t="s">
        <v>225</v>
      </c>
      <c r="E16" s="4" t="s">
        <v>226</v>
      </c>
      <c r="F16" s="4" t="s">
        <v>227</v>
      </c>
      <c r="G16" s="4" t="s">
        <v>228</v>
      </c>
      <c r="I16" s="4" t="s">
        <v>225</v>
      </c>
      <c r="J16" s="4" t="s">
        <v>226</v>
      </c>
      <c r="K16" s="4" t="s">
        <v>227</v>
      </c>
      <c r="L16" s="4" t="s">
        <v>228</v>
      </c>
    </row>
    <row r="17" spans="3:12">
      <c r="D17" s="7">
        <v>32.9</v>
      </c>
      <c r="E17" s="7">
        <v>36.6</v>
      </c>
      <c r="F17" s="7">
        <v>25.6</v>
      </c>
      <c r="G17" s="7">
        <v>33.4</v>
      </c>
      <c r="I17" s="7">
        <v>7.39</v>
      </c>
      <c r="J17" s="7">
        <v>7.9</v>
      </c>
      <c r="K17" s="7">
        <v>9.14</v>
      </c>
      <c r="L17" s="7">
        <v>8.2200000000000006</v>
      </c>
    </row>
    <row r="18" spans="3:12">
      <c r="D18" s="7">
        <v>26.9</v>
      </c>
      <c r="E18" s="7">
        <v>41.9</v>
      </c>
      <c r="F18" s="7">
        <v>25.8</v>
      </c>
      <c r="G18" s="7">
        <v>27.5</v>
      </c>
      <c r="I18" s="7">
        <v>13.3</v>
      </c>
      <c r="J18" s="7">
        <v>6.22</v>
      </c>
      <c r="K18" s="7">
        <v>7.82</v>
      </c>
      <c r="L18" s="7">
        <v>8.31</v>
      </c>
    </row>
    <row r="19" spans="3:12">
      <c r="D19" s="7">
        <v>25.5</v>
      </c>
      <c r="E19" s="7">
        <v>32.4</v>
      </c>
      <c r="F19" s="7">
        <v>26.8</v>
      </c>
      <c r="G19" s="7">
        <v>30.1</v>
      </c>
      <c r="I19" s="7">
        <v>10.199999999999999</v>
      </c>
      <c r="J19" s="7">
        <v>6.3</v>
      </c>
      <c r="K19" s="7">
        <v>8.8000000000000007</v>
      </c>
      <c r="L19" s="7">
        <v>6.92</v>
      </c>
    </row>
    <row r="20" spans="3:12">
      <c r="D20" s="7">
        <v>26.4</v>
      </c>
      <c r="E20" s="7">
        <v>29.1</v>
      </c>
      <c r="F20" s="7">
        <v>27.8</v>
      </c>
      <c r="G20" s="7">
        <v>23.9</v>
      </c>
      <c r="I20" s="7">
        <v>12.1</v>
      </c>
      <c r="J20" s="7">
        <v>7.71</v>
      </c>
      <c r="K20" s="7">
        <v>5.63</v>
      </c>
      <c r="L20" s="7">
        <v>7.55</v>
      </c>
    </row>
    <row r="21" spans="3:12">
      <c r="C21" s="8" t="s">
        <v>307</v>
      </c>
      <c r="D21" s="8">
        <f>AVERAGE(D17:D20)</f>
        <v>27.924999999999997</v>
      </c>
      <c r="E21" s="8">
        <f t="shared" ref="E21" si="8">AVERAGE(E17:E20)</f>
        <v>35</v>
      </c>
      <c r="F21" s="8">
        <f t="shared" ref="F21" si="9">AVERAGE(F17:F20)</f>
        <v>26.5</v>
      </c>
      <c r="G21" s="8">
        <f t="shared" ref="G21" si="10">AVERAGE(G17:G20)</f>
        <v>28.725000000000001</v>
      </c>
      <c r="H21" s="8" t="s">
        <v>307</v>
      </c>
      <c r="I21" s="8">
        <f>AVERAGE(I17:I20)</f>
        <v>10.7475</v>
      </c>
      <c r="J21" s="8">
        <f t="shared" ref="J21" si="11">AVERAGE(J17:J20)</f>
        <v>7.0325000000000006</v>
      </c>
      <c r="K21" s="8">
        <f t="shared" ref="K21" si="12">AVERAGE(K17:K20)</f>
        <v>7.8475000000000001</v>
      </c>
      <c r="L21" s="8">
        <f t="shared" ref="L21" si="13">AVERAGE(L17:L20)</f>
        <v>7.7500000000000009</v>
      </c>
    </row>
    <row r="22" spans="3:12">
      <c r="C22" s="8" t="s">
        <v>308</v>
      </c>
      <c r="D22" s="8">
        <f>STDEV(D17:D20)</f>
        <v>3.3668729309751786</v>
      </c>
      <c r="E22" s="8">
        <f t="shared" ref="E22:G22" si="14">STDEV(E17:E20)</f>
        <v>5.529918625079417</v>
      </c>
      <c r="F22" s="8">
        <f t="shared" si="14"/>
        <v>1.013245610238044</v>
      </c>
      <c r="G22" s="8">
        <f t="shared" si="14"/>
        <v>4.0219191107397014</v>
      </c>
      <c r="H22" s="8" t="s">
        <v>308</v>
      </c>
      <c r="I22" s="8">
        <f>STDEV(I17:I20)</f>
        <v>2.5766305517089534</v>
      </c>
      <c r="J22" s="8">
        <f t="shared" ref="J22:L22" si="15">STDEV(J17:J20)</f>
        <v>0.89596781936256809</v>
      </c>
      <c r="K22" s="8">
        <f t="shared" si="15"/>
        <v>1.5807039571026558</v>
      </c>
      <c r="L22" s="8">
        <f t="shared" si="15"/>
        <v>0.64894786642174407</v>
      </c>
    </row>
    <row r="23" spans="3:12">
      <c r="C23" s="8" t="s">
        <v>408</v>
      </c>
      <c r="D23" s="8">
        <f>D22/SQRT(COUNT(D17:D20))</f>
        <v>1.6834364654875893</v>
      </c>
      <c r="E23" s="8">
        <f t="shared" ref="E23:G23" si="16">E22/SQRT(COUNT(E17:E20))</f>
        <v>2.7649593125397085</v>
      </c>
      <c r="F23" s="8">
        <f t="shared" si="16"/>
        <v>0.50662280511902202</v>
      </c>
      <c r="G23" s="8">
        <f t="shared" si="16"/>
        <v>2.0109595553698507</v>
      </c>
      <c r="H23" s="8" t="s">
        <v>408</v>
      </c>
      <c r="I23" s="8">
        <f>I22/SQRT(COUNT(I17:I20))</f>
        <v>1.2883152758544767</v>
      </c>
      <c r="J23" s="8">
        <f t="shared" ref="J23:L23" si="17">J22/SQRT(COUNT(J17:J20))</f>
        <v>0.44798390968128404</v>
      </c>
      <c r="K23" s="8">
        <f t="shared" si="17"/>
        <v>0.79035197855132788</v>
      </c>
      <c r="L23" s="8">
        <f t="shared" si="17"/>
        <v>0.32447393321087203</v>
      </c>
    </row>
  </sheetData>
  <mergeCells count="4">
    <mergeCell ref="D5:G5"/>
    <mergeCell ref="I5:L5"/>
    <mergeCell ref="D15:G15"/>
    <mergeCell ref="I15:L1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8"/>
  <sheetViews>
    <sheetView workbookViewId="0">
      <selection activeCell="B4" sqref="B4"/>
    </sheetView>
  </sheetViews>
  <sheetFormatPr defaultColWidth="8.85546875" defaultRowHeight="15"/>
  <sheetData>
    <row r="3" spans="2:6" ht="15.75" customHeight="1">
      <c r="B3" s="2"/>
    </row>
    <row r="4" spans="2:6" ht="15.75">
      <c r="B4" s="1" t="s">
        <v>398</v>
      </c>
    </row>
    <row r="6" spans="2:6">
      <c r="C6" s="3" t="s">
        <v>81</v>
      </c>
      <c r="D6" s="9" t="s">
        <v>78</v>
      </c>
      <c r="E6" s="9" t="s">
        <v>79</v>
      </c>
      <c r="F6" s="9" t="s">
        <v>80</v>
      </c>
    </row>
    <row r="7" spans="2:6">
      <c r="C7" s="3">
        <v>0</v>
      </c>
      <c r="D7" s="9">
        <v>0.14127400000000001</v>
      </c>
      <c r="E7" s="9">
        <v>0.119114</v>
      </c>
      <c r="F7" s="9">
        <v>0.39889200000000002</v>
      </c>
    </row>
    <row r="8" spans="2:6">
      <c r="C8" s="3">
        <v>1</v>
      </c>
      <c r="D8" s="9">
        <v>7.4791999999999997E-2</v>
      </c>
      <c r="E8" s="9">
        <v>7.2022000000000003E-2</v>
      </c>
      <c r="F8" s="9">
        <v>0.193906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C13" sqref="C13:E13"/>
    </sheetView>
  </sheetViews>
  <sheetFormatPr defaultColWidth="8.85546875" defaultRowHeight="15"/>
  <sheetData>
    <row r="4" spans="2:5" ht="15.75">
      <c r="B4" s="1" t="s">
        <v>399</v>
      </c>
    </row>
    <row r="6" spans="2:5">
      <c r="D6" s="9" t="s">
        <v>34</v>
      </c>
      <c r="E6" s="9" t="s">
        <v>56</v>
      </c>
    </row>
    <row r="7" spans="2:5">
      <c r="D7" s="10">
        <v>143</v>
      </c>
      <c r="E7" s="10">
        <v>168</v>
      </c>
    </row>
    <row r="8" spans="2:5">
      <c r="D8" s="10">
        <v>162</v>
      </c>
      <c r="E8" s="10">
        <v>143</v>
      </c>
    </row>
    <row r="9" spans="2:5">
      <c r="D9" s="10">
        <v>145</v>
      </c>
      <c r="E9" s="10">
        <v>142</v>
      </c>
    </row>
    <row r="10" spans="2:5">
      <c r="D10" s="10"/>
      <c r="E10" s="10">
        <v>121</v>
      </c>
    </row>
    <row r="11" spans="2:5">
      <c r="C11" s="8" t="s">
        <v>307</v>
      </c>
      <c r="D11" s="8">
        <f>AVERAGE(D7:D10)</f>
        <v>150</v>
      </c>
      <c r="E11" s="8">
        <f t="shared" ref="E11" si="0">AVERAGE(E7:E10)</f>
        <v>143.5</v>
      </c>
    </row>
    <row r="12" spans="2:5">
      <c r="C12" s="8" t="s">
        <v>308</v>
      </c>
      <c r="D12" s="8">
        <f>STDEV(D7:D10)</f>
        <v>10.440306508910551</v>
      </c>
      <c r="E12" s="8">
        <f t="shared" ref="E12" si="1">STDEV(E7:E10)</f>
        <v>19.226717521892983</v>
      </c>
    </row>
    <row r="13" spans="2:5">
      <c r="C13" s="8" t="s">
        <v>408</v>
      </c>
      <c r="D13" s="8">
        <f>D12/SQRT(COUNT(D7:D10))</f>
        <v>6.0277137733417092</v>
      </c>
      <c r="E13" s="8">
        <f>E12/SQRT(COUNT(E7:E10))</f>
        <v>9.6133587609464914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Z7"/>
  <sheetViews>
    <sheetView workbookViewId="0">
      <selection activeCell="R18" sqref="R18"/>
    </sheetView>
  </sheetViews>
  <sheetFormatPr defaultColWidth="8.85546875" defaultRowHeight="15"/>
  <sheetData>
    <row r="2" spans="2:26" ht="15.75">
      <c r="B2" s="1" t="s">
        <v>400</v>
      </c>
    </row>
    <row r="4" spans="2:26">
      <c r="B4" s="8"/>
      <c r="C4" s="8" t="s">
        <v>364</v>
      </c>
      <c r="D4" s="8" t="s">
        <v>365</v>
      </c>
      <c r="E4" s="8" t="s">
        <v>366</v>
      </c>
      <c r="F4" s="8" t="s">
        <v>367</v>
      </c>
      <c r="G4" s="8" t="s">
        <v>368</v>
      </c>
      <c r="H4" s="8" t="s">
        <v>369</v>
      </c>
      <c r="I4" s="8" t="s">
        <v>370</v>
      </c>
      <c r="J4" s="8" t="s">
        <v>371</v>
      </c>
      <c r="K4" s="8" t="s">
        <v>372</v>
      </c>
      <c r="L4" s="8" t="s">
        <v>373</v>
      </c>
      <c r="M4" s="8" t="s">
        <v>374</v>
      </c>
      <c r="N4" s="8" t="s">
        <v>375</v>
      </c>
      <c r="O4" s="8" t="s">
        <v>376</v>
      </c>
      <c r="P4" s="8" t="s">
        <v>377</v>
      </c>
      <c r="Q4" s="8" t="s">
        <v>378</v>
      </c>
      <c r="R4" s="8" t="s">
        <v>379</v>
      </c>
      <c r="S4" s="8" t="s">
        <v>380</v>
      </c>
      <c r="T4" s="8" t="s">
        <v>381</v>
      </c>
      <c r="U4" s="8" t="s">
        <v>382</v>
      </c>
      <c r="V4" s="8" t="s">
        <v>383</v>
      </c>
      <c r="W4" s="8" t="s">
        <v>384</v>
      </c>
      <c r="X4" s="8" t="s">
        <v>385</v>
      </c>
      <c r="Y4" s="8" t="s">
        <v>386</v>
      </c>
      <c r="Z4" s="8" t="s">
        <v>387</v>
      </c>
    </row>
    <row r="5" spans="2:26">
      <c r="B5" s="8" t="s">
        <v>388</v>
      </c>
      <c r="C5" s="8">
        <v>7.9000000000000001E-2</v>
      </c>
      <c r="D5" s="8">
        <v>6.6000000000000003E-2</v>
      </c>
      <c r="E5" s="8">
        <v>9.6000000000000002E-2</v>
      </c>
      <c r="F5" s="8">
        <v>8.5999999999999993E-2</v>
      </c>
      <c r="G5" s="8">
        <v>0.11700000000000001</v>
      </c>
      <c r="H5" s="8">
        <v>8.8999999999999996E-2</v>
      </c>
      <c r="I5" s="8">
        <v>0.106</v>
      </c>
      <c r="J5" s="8">
        <v>8.4000000000000005E-2</v>
      </c>
      <c r="K5" s="8">
        <v>0.65800000000000003</v>
      </c>
      <c r="L5" s="8">
        <v>0.1</v>
      </c>
      <c r="M5" s="8">
        <v>1E-3</v>
      </c>
      <c r="N5" s="8">
        <v>1.4999999999999999E-2</v>
      </c>
      <c r="O5" s="8">
        <v>6.0000000000000001E-3</v>
      </c>
      <c r="P5" s="8">
        <v>6.0000000000000001E-3</v>
      </c>
      <c r="Q5" s="8">
        <v>5.0000000000000001E-3</v>
      </c>
      <c r="R5" s="8">
        <v>7.0000000000000001E-3</v>
      </c>
      <c r="S5" s="8">
        <v>0.01</v>
      </c>
      <c r="T5" s="8">
        <v>8.0000000000000002E-3</v>
      </c>
      <c r="U5" s="8">
        <v>6.0000000000000001E-3</v>
      </c>
      <c r="V5" s="8">
        <v>4.0000000000000001E-3</v>
      </c>
      <c r="W5" s="8">
        <v>5.0000000000000001E-3</v>
      </c>
      <c r="X5" s="8">
        <v>5.0000000000000001E-3</v>
      </c>
      <c r="Y5" s="8">
        <v>2E-3</v>
      </c>
      <c r="Z5" s="8">
        <v>2.9999999999999997E-4</v>
      </c>
    </row>
    <row r="6" spans="2:26">
      <c r="B6" s="8" t="s">
        <v>389</v>
      </c>
      <c r="C6" s="8">
        <v>6.0999999999999999E-2</v>
      </c>
      <c r="D6" s="8">
        <v>8.7999999999999995E-2</v>
      </c>
      <c r="E6" s="8">
        <v>0.106</v>
      </c>
      <c r="F6" s="8">
        <v>0.10299999999999999</v>
      </c>
      <c r="G6" s="8">
        <v>9.8000000000000004E-2</v>
      </c>
      <c r="H6" s="8">
        <v>0.121</v>
      </c>
      <c r="I6" s="8">
        <v>0.10199999999999999</v>
      </c>
      <c r="J6" s="8">
        <v>6.0999999999999999E-2</v>
      </c>
      <c r="K6" s="8">
        <v>0.16900000000000001</v>
      </c>
      <c r="L6" s="8">
        <v>9.4E-2</v>
      </c>
      <c r="M6" s="8">
        <v>1E-4</v>
      </c>
      <c r="N6" s="8">
        <v>1.2E-2</v>
      </c>
      <c r="O6" s="8">
        <v>6.0000000000000001E-3</v>
      </c>
      <c r="P6" s="8">
        <v>5.0000000000000001E-3</v>
      </c>
      <c r="Q6" s="8">
        <v>5.0000000000000001E-3</v>
      </c>
      <c r="R6" s="8">
        <v>8.9999999999999993E-3</v>
      </c>
      <c r="S6" s="8">
        <v>8.0000000000000002E-3</v>
      </c>
      <c r="T6" s="8">
        <v>8.9999999999999993E-3</v>
      </c>
      <c r="U6" s="8">
        <v>7.0000000000000001E-3</v>
      </c>
      <c r="V6" s="8">
        <v>3.0000000000000001E-3</v>
      </c>
      <c r="W6" s="8">
        <v>4.0000000000000001E-3</v>
      </c>
      <c r="X6" s="8">
        <v>4.0000000000000001E-3</v>
      </c>
      <c r="Y6" s="8">
        <v>3.0000000000000001E-3</v>
      </c>
      <c r="Z6" s="8">
        <v>1.1000000000000001E-3</v>
      </c>
    </row>
    <row r="7" spans="2:26">
      <c r="B7" s="8" t="s">
        <v>390</v>
      </c>
      <c r="C7" s="8">
        <v>9.1999999999999998E-2</v>
      </c>
      <c r="D7" s="8">
        <v>0.05</v>
      </c>
      <c r="E7" s="8">
        <v>1</v>
      </c>
      <c r="F7" s="8">
        <v>0.93</v>
      </c>
      <c r="G7" s="8">
        <v>0.12</v>
      </c>
      <c r="H7" s="8">
        <v>1.2999999999999999E-2</v>
      </c>
      <c r="I7" s="8">
        <v>0.3</v>
      </c>
      <c r="J7" s="8">
        <v>0.76</v>
      </c>
      <c r="K7" s="8">
        <v>0.41</v>
      </c>
      <c r="L7" s="8">
        <v>0.6</v>
      </c>
      <c r="M7" s="8">
        <v>4.0000000000000001E-3</v>
      </c>
      <c r="N7" s="8">
        <v>4.1000000000000002E-2</v>
      </c>
      <c r="O7" s="8">
        <v>7.1000000000000004E-3</v>
      </c>
      <c r="P7" s="8">
        <v>6.2E-2</v>
      </c>
      <c r="Q7" s="8">
        <v>0.87</v>
      </c>
      <c r="R7" s="8">
        <v>0.28000000000000003</v>
      </c>
      <c r="S7" s="8">
        <v>7.8E-2</v>
      </c>
      <c r="T7" s="8">
        <v>0.95</v>
      </c>
      <c r="U7" s="8">
        <v>0.95</v>
      </c>
      <c r="V7" s="8">
        <v>0.64</v>
      </c>
      <c r="W7" s="8">
        <v>0.71</v>
      </c>
      <c r="X7" s="8">
        <v>0.59</v>
      </c>
      <c r="Y7" s="8">
        <v>0.63</v>
      </c>
      <c r="Z7" s="8">
        <v>6.6000000000000003E-2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B13" sqref="B13:E13"/>
    </sheetView>
  </sheetViews>
  <sheetFormatPr defaultColWidth="8.85546875" defaultRowHeight="15"/>
  <cols>
    <col min="3" max="3" width="14.140625" bestFit="1" customWidth="1"/>
    <col min="4" max="4" width="20.140625" bestFit="1" customWidth="1"/>
    <col min="5" max="5" width="22.42578125" bestFit="1" customWidth="1"/>
  </cols>
  <sheetData>
    <row r="4" spans="2:5" ht="15.75">
      <c r="B4" s="1" t="s">
        <v>401</v>
      </c>
    </row>
    <row r="6" spans="2:5">
      <c r="C6" s="4" t="s">
        <v>48</v>
      </c>
      <c r="D6" s="4" t="s">
        <v>49</v>
      </c>
      <c r="E6" s="4" t="s">
        <v>50</v>
      </c>
    </row>
    <row r="7" spans="2:5">
      <c r="C7" s="4">
        <v>41.8</v>
      </c>
      <c r="D7" s="4">
        <v>0.1</v>
      </c>
      <c r="E7" s="4">
        <v>0.1</v>
      </c>
    </row>
    <row r="8" spans="2:5">
      <c r="C8" s="4">
        <v>36.4</v>
      </c>
      <c r="D8" s="4">
        <v>0.2</v>
      </c>
      <c r="E8" s="4">
        <v>0.1</v>
      </c>
    </row>
    <row r="9" spans="2:5">
      <c r="C9" s="4"/>
      <c r="D9" s="4">
        <v>0.1</v>
      </c>
      <c r="E9" s="4">
        <v>0</v>
      </c>
    </row>
    <row r="10" spans="2:5">
      <c r="C10" s="4"/>
      <c r="D10" s="4">
        <v>0.4</v>
      </c>
      <c r="E10" s="4">
        <v>0</v>
      </c>
    </row>
    <row r="11" spans="2:5">
      <c r="B11" s="8" t="s">
        <v>307</v>
      </c>
      <c r="C11" s="8">
        <f>AVERAGE(C7:C10)</f>
        <v>39.099999999999994</v>
      </c>
      <c r="D11" s="8">
        <f t="shared" ref="D11:E11" si="0">AVERAGE(D7:D10)</f>
        <v>0.2</v>
      </c>
      <c r="E11" s="8">
        <f t="shared" si="0"/>
        <v>0.05</v>
      </c>
    </row>
    <row r="12" spans="2:5">
      <c r="B12" s="8" t="s">
        <v>308</v>
      </c>
      <c r="C12" s="8">
        <f>STDEV(C7:C10)</f>
        <v>3.8183766184073553</v>
      </c>
      <c r="D12" s="8">
        <f t="shared" ref="D12:E12" si="1">STDEV(D7:D10)</f>
        <v>0.1414213562373095</v>
      </c>
      <c r="E12" s="8">
        <f t="shared" si="1"/>
        <v>5.7735026918962581E-2</v>
      </c>
    </row>
    <row r="13" spans="2:5">
      <c r="B13" s="8" t="s">
        <v>408</v>
      </c>
      <c r="C13" s="8">
        <f>C12/SQRT(COUNT(C7:C10))</f>
        <v>2.6999999999999988</v>
      </c>
      <c r="D13" s="8">
        <f t="shared" ref="D13:E13" si="2">D12/SQRT(COUNT(D7:D10))</f>
        <v>7.0710678118654752E-2</v>
      </c>
      <c r="E13" s="8">
        <f t="shared" si="2"/>
        <v>2.8867513459481291E-2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G14"/>
  <sheetViews>
    <sheetView workbookViewId="0">
      <selection activeCell="C7" sqref="C7:D11"/>
    </sheetView>
  </sheetViews>
  <sheetFormatPr defaultColWidth="12.7109375" defaultRowHeight="15"/>
  <cols>
    <col min="3" max="3" width="15.42578125" bestFit="1" customWidth="1"/>
    <col min="4" max="4" width="18" bestFit="1" customWidth="1"/>
    <col min="6" max="6" width="15.42578125" bestFit="1" customWidth="1"/>
    <col min="7" max="7" width="18" bestFit="1" customWidth="1"/>
  </cols>
  <sheetData>
    <row r="4" spans="2:7" ht="15.75">
      <c r="B4" s="1" t="s">
        <v>402</v>
      </c>
    </row>
    <row r="6" spans="2:7">
      <c r="C6" s="44" t="s">
        <v>156</v>
      </c>
      <c r="D6" s="46"/>
      <c r="F6" s="40" t="s">
        <v>155</v>
      </c>
      <c r="G6" s="40"/>
    </row>
    <row r="7" spans="2:7">
      <c r="C7" s="4" t="s">
        <v>153</v>
      </c>
      <c r="D7" s="4" t="s">
        <v>154</v>
      </c>
      <c r="F7" s="4" t="s">
        <v>153</v>
      </c>
      <c r="G7" s="4" t="s">
        <v>154</v>
      </c>
    </row>
    <row r="8" spans="2:7">
      <c r="C8" s="7">
        <v>84.8</v>
      </c>
      <c r="D8" s="7">
        <v>53.3</v>
      </c>
      <c r="F8" s="7">
        <v>91.3</v>
      </c>
      <c r="G8" s="7">
        <v>54.5</v>
      </c>
    </row>
    <row r="9" spans="2:7">
      <c r="C9" s="7">
        <v>80.599999999999994</v>
      </c>
      <c r="D9" s="7">
        <v>67.3</v>
      </c>
      <c r="F9" s="7">
        <v>88.9</v>
      </c>
      <c r="G9" s="7">
        <v>71.3</v>
      </c>
    </row>
    <row r="10" spans="2:7">
      <c r="C10" s="7">
        <v>91.2</v>
      </c>
      <c r="D10" s="7">
        <v>54</v>
      </c>
      <c r="F10" s="7">
        <v>94.1</v>
      </c>
      <c r="G10" s="7">
        <v>56.3</v>
      </c>
    </row>
    <row r="11" spans="2:7">
      <c r="C11" s="7">
        <v>86.8</v>
      </c>
      <c r="D11" s="7">
        <v>48.6</v>
      </c>
      <c r="F11" s="7">
        <v>89.3</v>
      </c>
      <c r="G11" s="7">
        <v>50.9</v>
      </c>
    </row>
    <row r="12" spans="2:7">
      <c r="B12" s="8" t="s">
        <v>307</v>
      </c>
      <c r="C12" s="8">
        <f>AVERAGE(C8:C11)</f>
        <v>85.85</v>
      </c>
      <c r="D12" s="8">
        <f>AVERAGE(D8:D11)</f>
        <v>55.8</v>
      </c>
      <c r="E12" s="8" t="s">
        <v>307</v>
      </c>
      <c r="F12" s="8">
        <f>AVERAGE(F8:F11)</f>
        <v>90.899999999999991</v>
      </c>
      <c r="G12" s="8">
        <f>AVERAGE(G8:G11)</f>
        <v>58.25</v>
      </c>
    </row>
    <row r="13" spans="2:7">
      <c r="B13" s="8" t="s">
        <v>308</v>
      </c>
      <c r="C13" s="8">
        <f>STDEV(C8:C11)</f>
        <v>4.4041646956791585</v>
      </c>
      <c r="D13" s="8">
        <f>STDEV(D8:D11)</f>
        <v>8.0328492246939778</v>
      </c>
      <c r="E13" s="8" t="s">
        <v>308</v>
      </c>
      <c r="F13" s="8">
        <f>STDEV(F8:F11)</f>
        <v>2.3776739333502639</v>
      </c>
      <c r="G13" s="8">
        <f>STDEV(G8:G11)</f>
        <v>8.9849874791231379</v>
      </c>
    </row>
    <row r="14" spans="2:7">
      <c r="B14" s="8" t="s">
        <v>408</v>
      </c>
      <c r="C14" s="8">
        <f>C13/SQRT(COUNT(C8:C11))</f>
        <v>2.2020823478395792</v>
      </c>
      <c r="D14" s="8">
        <f>D13/SQRT(COUNT(D8:D11))</f>
        <v>4.0164246123469889</v>
      </c>
      <c r="E14" s="8" t="s">
        <v>408</v>
      </c>
      <c r="F14" s="8">
        <f>F13/SQRT(COUNT(F8:F11))</f>
        <v>1.1888369666751319</v>
      </c>
      <c r="G14" s="8">
        <f>G13/SQRT(COUNT(G8:G11))</f>
        <v>4.4924937395615689</v>
      </c>
    </row>
  </sheetData>
  <mergeCells count="2">
    <mergeCell ref="F6:G6"/>
    <mergeCell ref="C6:D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Figure 1</vt:lpstr>
      <vt:lpstr>Figure 2</vt:lpstr>
      <vt:lpstr>Figure 4</vt:lpstr>
      <vt:lpstr>Figure 5</vt:lpstr>
      <vt:lpstr>Figure 6</vt:lpstr>
      <vt:lpstr>Suppl Figure 1</vt:lpstr>
      <vt:lpstr>Suppl Figure 2</vt:lpstr>
      <vt:lpstr>Suppl Figure 3</vt:lpstr>
      <vt:lpstr>Suppl Figure 4</vt:lpstr>
      <vt:lpstr>Suppl Figure 5</vt:lpstr>
      <vt:lpstr>Suppl Figure 6</vt:lpstr>
      <vt:lpstr>Suppl Figure 8</vt:lpstr>
      <vt:lpstr>Suppl Figure 9</vt:lpstr>
      <vt:lpstr>Suppl Figure 11</vt:lpstr>
      <vt:lpstr>Suppl Figure 12</vt:lpstr>
      <vt:lpstr>Suppl Figure 13</vt:lpstr>
      <vt:lpstr>Suppl Figure 14</vt:lpstr>
      <vt:lpstr>Suppl Figure 15</vt:lpstr>
    </vt:vector>
  </TitlesOfParts>
  <Company>神州网信技术有限公司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Junfeng Zhang</dc:creator>
  <cp:lastModifiedBy>Junfeng Zhang</cp:lastModifiedBy>
  <dcterms:created xsi:type="dcterms:W3CDTF">2024-11-19T01:30:37Z</dcterms:created>
  <dcterms:modified xsi:type="dcterms:W3CDTF">2025-01-18T03:51:28Z</dcterms:modified>
</cp:coreProperties>
</file>