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norwm\Downloads\galloping_bubbles\"/>
    </mc:Choice>
  </mc:AlternateContent>
  <xr:revisionPtr revIDLastSave="0" documentId="13_ncr:1_{5563950D-5B76-4171-900E-CF5CF697AFD5}" xr6:coauthVersionLast="47" xr6:coauthVersionMax="47" xr10:uidLastSave="{00000000-0000-0000-0000-000000000000}"/>
  <bookViews>
    <workbookView xWindow="-120" yWindow="-120" windowWidth="29040" windowHeight="15720" xr2:uid="{FB42FABB-35BB-4EB6-9B75-811B9A0308A8}"/>
  </bookViews>
  <sheets>
    <sheet name="Fig 1e" sheetId="1" r:id="rId1"/>
    <sheet name="Fig 2e" sheetId="4" r:id="rId2"/>
    <sheet name="Fig 2f" sheetId="5" r:id="rId3"/>
    <sheet name="Fig 2h" sheetId="6" r:id="rId4"/>
    <sheet name="Fig 3d" sheetId="10" r:id="rId5"/>
    <sheet name="Fig S1" sheetId="1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6" l="1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AN3" i="10"/>
  <c r="AJ3" i="10"/>
  <c r="AF3" i="10"/>
  <c r="AB3" i="10"/>
  <c r="X3" i="10"/>
  <c r="T3" i="10"/>
  <c r="P3" i="10"/>
  <c r="L3" i="10"/>
  <c r="H3" i="10"/>
  <c r="D3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9" i="10"/>
</calcChain>
</file>

<file path=xl/sharedStrings.xml><?xml version="1.0" encoding="utf-8"?>
<sst xmlns="http://schemas.openxmlformats.org/spreadsheetml/2006/main" count="126" uniqueCount="46">
  <si>
    <t>Figure 2h</t>
  </si>
  <si>
    <t>Figure 1e</t>
  </si>
  <si>
    <t>Figure 2e</t>
  </si>
  <si>
    <t>Figure 2f</t>
  </si>
  <si>
    <t>Experimental phase diagram</t>
  </si>
  <si>
    <t>Hemispherical bubble spectrum slice</t>
  </si>
  <si>
    <t>Hemispherical bubble mode amplitudes</t>
  </si>
  <si>
    <t>Figure 3d</t>
  </si>
  <si>
    <t>t/T</t>
  </si>
  <si>
    <r>
      <t>a</t>
    </r>
    <r>
      <rPr>
        <vertAlign val="subscript"/>
        <sz val="12"/>
        <color theme="1"/>
        <rFont val="Times New Roman"/>
        <family val="1"/>
      </rPr>
      <t>20</t>
    </r>
    <r>
      <rPr>
        <sz val="12"/>
        <color theme="1"/>
        <rFont val="Times New Roman"/>
        <family val="1"/>
      </rPr>
      <t xml:space="preserve"> / A</t>
    </r>
  </si>
  <si>
    <r>
      <t>a</t>
    </r>
    <r>
      <rPr>
        <vertAlign val="subscript"/>
        <sz val="12"/>
        <color theme="1"/>
        <rFont val="Times New Roman"/>
        <family val="1"/>
      </rPr>
      <t>31</t>
    </r>
    <r>
      <rPr>
        <sz val="12"/>
        <color theme="1"/>
        <rFont val="Times New Roman"/>
        <family val="1"/>
      </rPr>
      <t xml:space="preserve"> / A</t>
    </r>
  </si>
  <si>
    <r>
      <t>a</t>
    </r>
    <r>
      <rPr>
        <vertAlign val="subscript"/>
        <sz val="12"/>
        <color theme="1"/>
        <rFont val="Times New Roman"/>
        <family val="1"/>
      </rPr>
      <t>40</t>
    </r>
    <r>
      <rPr>
        <sz val="12"/>
        <color theme="1"/>
        <rFont val="Times New Roman"/>
        <family val="1"/>
      </rPr>
      <t xml:space="preserve"> / A</t>
    </r>
  </si>
  <si>
    <t>Bubble 2</t>
  </si>
  <si>
    <t>Bubble 3</t>
  </si>
  <si>
    <t>Bubble 4</t>
  </si>
  <si>
    <t>Bubble 5</t>
  </si>
  <si>
    <t>Bubble 6</t>
  </si>
  <si>
    <t>Bubble 7</t>
  </si>
  <si>
    <t>Bubble 8</t>
  </si>
  <si>
    <t>Bubble 9</t>
  </si>
  <si>
    <t>Bubble 10</t>
  </si>
  <si>
    <r>
      <t>| a</t>
    </r>
    <r>
      <rPr>
        <vertAlign val="subscript"/>
        <sz val="12"/>
        <color theme="1"/>
        <rFont val="Times New Roman"/>
        <family val="1"/>
      </rPr>
      <t>20</t>
    </r>
    <r>
      <rPr>
        <sz val="12"/>
        <color theme="1"/>
        <rFont val="Times New Roman"/>
        <family val="1"/>
      </rPr>
      <t xml:space="preserve"> / A |</t>
    </r>
  </si>
  <si>
    <r>
      <t>| a</t>
    </r>
    <r>
      <rPr>
        <vertAlign val="subscript"/>
        <sz val="12"/>
        <color theme="1"/>
        <rFont val="Times New Roman"/>
        <family val="1"/>
      </rPr>
      <t>31</t>
    </r>
    <r>
      <rPr>
        <sz val="12"/>
        <color theme="1"/>
        <rFont val="Times New Roman"/>
        <family val="1"/>
      </rPr>
      <t xml:space="preserve"> / A |</t>
    </r>
  </si>
  <si>
    <r>
      <t>| a</t>
    </r>
    <r>
      <rPr>
        <vertAlign val="subscript"/>
        <sz val="12"/>
        <color theme="1"/>
        <rFont val="Times New Roman"/>
        <family val="1"/>
      </rPr>
      <t>40</t>
    </r>
    <r>
      <rPr>
        <sz val="12"/>
        <color theme="1"/>
        <rFont val="Times New Roman"/>
        <family val="1"/>
      </rPr>
      <t xml:space="preserve"> / A |</t>
    </r>
  </si>
  <si>
    <t>DNS full bubble phase diagram</t>
  </si>
  <si>
    <t>DNS hemispherical bubble phase diagram</t>
  </si>
  <si>
    <t>Galloping region</t>
  </si>
  <si>
    <t>Bubble 1 (Figure S4)</t>
  </si>
  <si>
    <t>Driving Amplitude (mm)</t>
  </si>
  <si>
    <t>Driving Frequency (Hz)</t>
  </si>
  <si>
    <t>Classification</t>
  </si>
  <si>
    <t>Classification Legend</t>
  </si>
  <si>
    <r>
      <t>Bubble Volume (mm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)</t>
    </r>
  </si>
  <si>
    <t>Bubble Speed (mm/s)</t>
  </si>
  <si>
    <t xml:space="preserve">Galloping </t>
  </si>
  <si>
    <t>Fitted Bubble Radius (mm)</t>
  </si>
  <si>
    <t>Straight-line galloping</t>
  </si>
  <si>
    <t>Orbital galloping</t>
  </si>
  <si>
    <t>Run-and-tumble galloping</t>
  </si>
  <si>
    <t>Not galloping (stationary below threshold; break-up above)</t>
  </si>
  <si>
    <t>Bubble Radius (mm)</t>
  </si>
  <si>
    <t>Interpolated Bubble Radius (mm)</t>
  </si>
  <si>
    <t>Galloping (0 = not galloping, 1 = straight-line galloping)</t>
  </si>
  <si>
    <r>
      <t>Fitted bubble radius interpolated using a linear fit to R(V</t>
    </r>
    <r>
      <rPr>
        <vertAlign val="sub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>) measurements which are obtained by fitting a sphere to the base state shape e.g. see supplementary Figure S1</t>
    </r>
  </si>
  <si>
    <t>Figure S1</t>
  </si>
  <si>
    <t>Base radius measurements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</si>
</sst>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EBB0E-B88F-4777-99E0-863F375679B6}">
  <dimension ref="A1:I140"/>
  <sheetViews>
    <sheetView tabSelected="1" zoomScale="82" zoomScaleNormal="178" workbookViewId="0">
      <selection activeCell="G14" sqref="G14"/>
    </sheetView>
  </sheetViews>
  <sheetFormatPr defaultColWidth="24.140625" defaultRowHeight="20.25" customHeight="1" x14ac:dyDescent="0.25"/>
  <cols>
    <col min="1" max="2" width="24.140625" style="1"/>
    <col min="3" max="3" width="34.85546875" style="1" customWidth="1"/>
    <col min="4" max="7" width="24.140625" style="1"/>
    <col min="8" max="8" width="28.28515625" style="1" customWidth="1"/>
    <col min="9" max="9" width="31.7109375" style="1" customWidth="1"/>
    <col min="10" max="16384" width="24.140625" style="1"/>
  </cols>
  <sheetData>
    <row r="1" spans="1:9" ht="20.25" customHeight="1" x14ac:dyDescent="0.25">
      <c r="A1" s="1" t="s">
        <v>1</v>
      </c>
      <c r="B1" s="1" t="s">
        <v>4</v>
      </c>
    </row>
    <row r="3" spans="1:9" ht="20.25" customHeight="1" x14ac:dyDescent="0.25">
      <c r="A3" s="1" t="s">
        <v>29</v>
      </c>
      <c r="B3" s="1" t="s">
        <v>32</v>
      </c>
      <c r="C3" s="1" t="s">
        <v>41</v>
      </c>
      <c r="D3" s="1" t="s">
        <v>28</v>
      </c>
      <c r="E3" s="1" t="s">
        <v>33</v>
      </c>
      <c r="F3" s="1" t="s">
        <v>30</v>
      </c>
      <c r="H3" s="1" t="s">
        <v>31</v>
      </c>
    </row>
    <row r="4" spans="1:9" ht="20.25" customHeight="1" x14ac:dyDescent="0.25">
      <c r="A4" s="1">
        <v>40</v>
      </c>
      <c r="B4" s="1">
        <v>6.5</v>
      </c>
      <c r="C4" s="1">
        <v>1.3557999999999999</v>
      </c>
      <c r="D4" s="1">
        <v>0</v>
      </c>
      <c r="E4" s="1">
        <v>0</v>
      </c>
      <c r="F4" s="1">
        <v>1</v>
      </c>
      <c r="H4" s="1">
        <v>1</v>
      </c>
      <c r="I4" s="1" t="s">
        <v>39</v>
      </c>
    </row>
    <row r="5" spans="1:9" ht="20.25" customHeight="1" x14ac:dyDescent="0.25">
      <c r="A5" s="1">
        <v>40</v>
      </c>
      <c r="B5" s="1">
        <v>6.5</v>
      </c>
      <c r="C5" s="1">
        <v>1.3557999999999999</v>
      </c>
      <c r="D5" s="1">
        <v>3.8827E-2</v>
      </c>
      <c r="E5" s="1">
        <v>0</v>
      </c>
      <c r="F5" s="1">
        <v>1</v>
      </c>
      <c r="H5" s="1">
        <v>2</v>
      </c>
      <c r="I5" s="1" t="s">
        <v>36</v>
      </c>
    </row>
    <row r="6" spans="1:9" ht="20.25" customHeight="1" x14ac:dyDescent="0.25">
      <c r="A6" s="1">
        <v>40</v>
      </c>
      <c r="B6" s="1">
        <v>6.5</v>
      </c>
      <c r="C6" s="1">
        <v>1.3557999999999999</v>
      </c>
      <c r="D6" s="1">
        <v>7.7653E-2</v>
      </c>
      <c r="E6" s="1">
        <v>0</v>
      </c>
      <c r="F6" s="1">
        <v>1</v>
      </c>
      <c r="H6" s="1">
        <v>3</v>
      </c>
      <c r="I6" s="1" t="s">
        <v>37</v>
      </c>
    </row>
    <row r="7" spans="1:9" ht="20.25" customHeight="1" x14ac:dyDescent="0.25">
      <c r="A7" s="1">
        <v>40</v>
      </c>
      <c r="B7" s="1">
        <v>6.5</v>
      </c>
      <c r="C7" s="1">
        <v>1.3557999999999999</v>
      </c>
      <c r="D7" s="1">
        <v>0.11648</v>
      </c>
      <c r="E7" s="1">
        <v>0</v>
      </c>
      <c r="F7" s="1">
        <v>1</v>
      </c>
      <c r="H7" s="1">
        <v>4</v>
      </c>
      <c r="I7" s="1" t="s">
        <v>38</v>
      </c>
    </row>
    <row r="8" spans="1:9" ht="20.25" customHeight="1" x14ac:dyDescent="0.25">
      <c r="A8" s="1">
        <v>40</v>
      </c>
      <c r="B8" s="1">
        <v>6.5</v>
      </c>
      <c r="C8" s="1">
        <v>1.3557999999999999</v>
      </c>
      <c r="D8" s="1">
        <v>0.15531</v>
      </c>
      <c r="E8" s="1">
        <v>0</v>
      </c>
      <c r="F8" s="1">
        <v>1</v>
      </c>
    </row>
    <row r="9" spans="1:9" ht="20.25" customHeight="1" x14ac:dyDescent="0.25">
      <c r="A9" s="1">
        <v>40</v>
      </c>
      <c r="B9" s="1">
        <v>6.5</v>
      </c>
      <c r="C9" s="1">
        <v>1.3557999999999999</v>
      </c>
      <c r="D9" s="1">
        <v>0.19413</v>
      </c>
      <c r="E9" s="1">
        <v>0</v>
      </c>
      <c r="F9" s="1">
        <v>1</v>
      </c>
    </row>
    <row r="10" spans="1:9" ht="20.25" customHeight="1" x14ac:dyDescent="0.25">
      <c r="A10" s="1">
        <v>40</v>
      </c>
      <c r="B10" s="1">
        <v>6.5</v>
      </c>
      <c r="C10" s="1">
        <v>1.3557999999999999</v>
      </c>
      <c r="D10" s="1">
        <v>0.23296</v>
      </c>
      <c r="E10" s="1">
        <v>0</v>
      </c>
      <c r="F10" s="1">
        <v>1</v>
      </c>
      <c r="H10" s="3" t="s">
        <v>43</v>
      </c>
      <c r="I10" s="3"/>
    </row>
    <row r="11" spans="1:9" ht="20.25" customHeight="1" x14ac:dyDescent="0.25">
      <c r="A11" s="1">
        <v>40</v>
      </c>
      <c r="B11" s="1">
        <v>6.5</v>
      </c>
      <c r="C11" s="1">
        <v>1.3557999999999999</v>
      </c>
      <c r="D11" s="1">
        <v>0.27178999999999998</v>
      </c>
      <c r="E11" s="1">
        <v>0</v>
      </c>
      <c r="F11" s="1">
        <v>1</v>
      </c>
      <c r="H11" s="3"/>
      <c r="I11" s="3"/>
    </row>
    <row r="12" spans="1:9" ht="20.25" customHeight="1" x14ac:dyDescent="0.25">
      <c r="A12" s="1">
        <v>40</v>
      </c>
      <c r="B12" s="1">
        <v>6.5</v>
      </c>
      <c r="C12" s="1">
        <v>1.3557999999999999</v>
      </c>
      <c r="D12" s="1">
        <v>0.31061</v>
      </c>
      <c r="E12" s="1">
        <v>0</v>
      </c>
      <c r="F12" s="1">
        <v>1</v>
      </c>
      <c r="H12" s="3"/>
      <c r="I12" s="3"/>
    </row>
    <row r="13" spans="1:9" ht="20.25" customHeight="1" x14ac:dyDescent="0.25">
      <c r="A13" s="1">
        <v>40</v>
      </c>
      <c r="B13" s="1">
        <v>6.5</v>
      </c>
      <c r="C13" s="1">
        <v>1.3557999999999999</v>
      </c>
      <c r="D13" s="1">
        <v>0.34943999999999997</v>
      </c>
      <c r="E13" s="1">
        <v>0</v>
      </c>
      <c r="F13" s="1">
        <v>1</v>
      </c>
    </row>
    <row r="14" spans="1:9" ht="20.25" customHeight="1" x14ac:dyDescent="0.25">
      <c r="A14" s="1">
        <v>40</v>
      </c>
      <c r="B14" s="1">
        <v>6.5</v>
      </c>
      <c r="C14" s="1">
        <v>1.3557999999999999</v>
      </c>
      <c r="D14" s="1">
        <v>0.38827</v>
      </c>
      <c r="E14" s="1">
        <v>0</v>
      </c>
      <c r="F14" s="1">
        <v>1</v>
      </c>
    </row>
    <row r="15" spans="1:9" ht="20.25" customHeight="1" x14ac:dyDescent="0.25">
      <c r="A15" s="1">
        <v>40</v>
      </c>
      <c r="B15" s="1">
        <v>6.5</v>
      </c>
      <c r="C15" s="1">
        <v>1.3557999999999999</v>
      </c>
      <c r="D15" s="1">
        <v>0.42709000000000003</v>
      </c>
      <c r="E15" s="1">
        <v>0</v>
      </c>
      <c r="F15" s="1">
        <v>1</v>
      </c>
    </row>
    <row r="16" spans="1:9" ht="20.25" customHeight="1" x14ac:dyDescent="0.25">
      <c r="A16" s="1">
        <v>40</v>
      </c>
      <c r="B16" s="1">
        <v>6.5</v>
      </c>
      <c r="C16" s="1">
        <v>1.3557999999999999</v>
      </c>
      <c r="D16" s="1">
        <v>0.46592</v>
      </c>
      <c r="E16" s="1">
        <v>0</v>
      </c>
      <c r="F16" s="1">
        <v>1</v>
      </c>
    </row>
    <row r="17" spans="1:6" ht="20.25" customHeight="1" x14ac:dyDescent="0.25">
      <c r="A17" s="1">
        <v>40</v>
      </c>
      <c r="B17" s="1">
        <v>6.5</v>
      </c>
      <c r="C17" s="1">
        <v>1.3557999999999999</v>
      </c>
      <c r="D17" s="1">
        <v>0.50475000000000003</v>
      </c>
      <c r="E17" s="1">
        <v>0</v>
      </c>
      <c r="F17" s="1">
        <v>1</v>
      </c>
    </row>
    <row r="18" spans="1:6" ht="20.25" customHeight="1" x14ac:dyDescent="0.25">
      <c r="A18" s="1">
        <v>40</v>
      </c>
      <c r="B18" s="1">
        <v>6.5</v>
      </c>
      <c r="C18" s="1">
        <v>1.3557999999999999</v>
      </c>
      <c r="D18" s="1">
        <v>0.54357</v>
      </c>
      <c r="E18" s="1">
        <v>0</v>
      </c>
      <c r="F18" s="1">
        <v>1</v>
      </c>
    </row>
    <row r="19" spans="1:6" ht="20.25" customHeight="1" x14ac:dyDescent="0.25">
      <c r="A19" s="1">
        <v>40</v>
      </c>
      <c r="B19" s="1">
        <v>6.5</v>
      </c>
      <c r="C19" s="1">
        <v>1.3557999999999999</v>
      </c>
      <c r="D19" s="1">
        <v>0.58240000000000003</v>
      </c>
      <c r="E19" s="1">
        <v>0</v>
      </c>
      <c r="F19" s="1">
        <v>1</v>
      </c>
    </row>
    <row r="20" spans="1:6" ht="20.25" customHeight="1" x14ac:dyDescent="0.25">
      <c r="A20" s="1">
        <v>40</v>
      </c>
      <c r="B20" s="1">
        <v>6.5</v>
      </c>
      <c r="C20" s="1">
        <v>1.3557999999999999</v>
      </c>
      <c r="D20" s="1">
        <v>0.62122999999999995</v>
      </c>
      <c r="E20" s="1">
        <v>0</v>
      </c>
      <c r="F20" s="1">
        <v>1</v>
      </c>
    </row>
    <row r="21" spans="1:6" ht="20.25" customHeight="1" x14ac:dyDescent="0.25">
      <c r="A21" s="1">
        <v>40</v>
      </c>
      <c r="B21" s="1">
        <v>6.5</v>
      </c>
      <c r="C21" s="1">
        <v>1.3557999999999999</v>
      </c>
      <c r="D21" s="1">
        <v>0.66005000000000003</v>
      </c>
      <c r="E21" s="1">
        <v>0</v>
      </c>
      <c r="F21" s="1">
        <v>1</v>
      </c>
    </row>
    <row r="22" spans="1:6" ht="20.25" customHeight="1" x14ac:dyDescent="0.25">
      <c r="A22" s="1">
        <v>40</v>
      </c>
      <c r="B22" s="1">
        <v>6.5</v>
      </c>
      <c r="C22" s="1">
        <v>1.3557999999999999</v>
      </c>
      <c r="D22" s="1">
        <v>0.69887999999999995</v>
      </c>
      <c r="E22" s="1">
        <v>0</v>
      </c>
      <c r="F22" s="1">
        <v>1</v>
      </c>
    </row>
    <row r="23" spans="1:6" ht="20.25" customHeight="1" x14ac:dyDescent="0.25">
      <c r="A23" s="1">
        <v>40</v>
      </c>
      <c r="B23" s="1">
        <v>6.5</v>
      </c>
      <c r="C23" s="1">
        <v>1.3557999999999999</v>
      </c>
      <c r="D23" s="1">
        <v>0.73770999999999998</v>
      </c>
      <c r="E23" s="1">
        <v>0</v>
      </c>
      <c r="F23" s="1">
        <v>1</v>
      </c>
    </row>
    <row r="24" spans="1:6" ht="20.25" customHeight="1" x14ac:dyDescent="0.25">
      <c r="A24" s="1">
        <v>40</v>
      </c>
      <c r="B24" s="1">
        <v>6.5</v>
      </c>
      <c r="C24" s="1">
        <v>1.3557999999999999</v>
      </c>
      <c r="D24" s="1">
        <v>0.77653000000000005</v>
      </c>
      <c r="E24" s="1">
        <v>0</v>
      </c>
      <c r="F24" s="1">
        <v>1</v>
      </c>
    </row>
    <row r="25" spans="1:6" ht="20.25" customHeight="1" x14ac:dyDescent="0.25">
      <c r="A25" s="1">
        <v>40</v>
      </c>
      <c r="B25" s="1">
        <v>6.5</v>
      </c>
      <c r="C25" s="1">
        <v>1.3557999999999999</v>
      </c>
      <c r="D25" s="1">
        <v>0.81535999999999997</v>
      </c>
      <c r="E25" s="1">
        <v>0</v>
      </c>
      <c r="F25" s="1">
        <v>1</v>
      </c>
    </row>
    <row r="26" spans="1:6" ht="20.25" customHeight="1" x14ac:dyDescent="0.25">
      <c r="A26" s="1">
        <v>40</v>
      </c>
      <c r="B26" s="1">
        <v>11.5</v>
      </c>
      <c r="C26" s="1">
        <v>1.6771</v>
      </c>
      <c r="D26" s="1">
        <v>0</v>
      </c>
      <c r="E26" s="1">
        <v>0</v>
      </c>
      <c r="F26" s="1">
        <v>1</v>
      </c>
    </row>
    <row r="27" spans="1:6" ht="20.25" customHeight="1" x14ac:dyDescent="0.25">
      <c r="A27" s="1">
        <v>40</v>
      </c>
      <c r="B27" s="1">
        <v>11.5</v>
      </c>
      <c r="C27" s="1">
        <v>1.6771</v>
      </c>
      <c r="D27" s="1">
        <v>3.8827E-2</v>
      </c>
      <c r="E27" s="1">
        <v>0</v>
      </c>
      <c r="F27" s="1">
        <v>1</v>
      </c>
    </row>
    <row r="28" spans="1:6" ht="20.25" customHeight="1" x14ac:dyDescent="0.25">
      <c r="A28" s="1">
        <v>40</v>
      </c>
      <c r="B28" s="1">
        <v>11.5</v>
      </c>
      <c r="C28" s="1">
        <v>1.6771</v>
      </c>
      <c r="D28" s="1">
        <v>7.7653E-2</v>
      </c>
      <c r="E28" s="1">
        <v>0</v>
      </c>
      <c r="F28" s="1">
        <v>1</v>
      </c>
    </row>
    <row r="29" spans="1:6" ht="20.25" customHeight="1" x14ac:dyDescent="0.25">
      <c r="A29" s="1">
        <v>40</v>
      </c>
      <c r="B29" s="1">
        <v>11.5</v>
      </c>
      <c r="C29" s="1">
        <v>1.6771</v>
      </c>
      <c r="D29" s="1">
        <v>0.11648</v>
      </c>
      <c r="E29" s="1">
        <v>0</v>
      </c>
      <c r="F29" s="1">
        <v>1</v>
      </c>
    </row>
    <row r="30" spans="1:6" ht="20.25" customHeight="1" x14ac:dyDescent="0.25">
      <c r="A30" s="1">
        <v>40</v>
      </c>
      <c r="B30" s="1">
        <v>11.5</v>
      </c>
      <c r="C30" s="1">
        <v>1.6771</v>
      </c>
      <c r="D30" s="1">
        <v>0.15531</v>
      </c>
      <c r="E30" s="1">
        <v>0</v>
      </c>
      <c r="F30" s="1">
        <v>1</v>
      </c>
    </row>
    <row r="31" spans="1:6" ht="20.25" customHeight="1" x14ac:dyDescent="0.25">
      <c r="A31" s="1">
        <v>40</v>
      </c>
      <c r="B31" s="1">
        <v>11.5</v>
      </c>
      <c r="C31" s="1">
        <v>1.6771</v>
      </c>
      <c r="D31" s="1">
        <v>0.19413</v>
      </c>
      <c r="E31" s="1">
        <v>0</v>
      </c>
      <c r="F31" s="1">
        <v>1</v>
      </c>
    </row>
    <row r="32" spans="1:6" ht="20.25" customHeight="1" x14ac:dyDescent="0.25">
      <c r="A32" s="1">
        <v>40</v>
      </c>
      <c r="B32" s="1">
        <v>11.5</v>
      </c>
      <c r="C32" s="1">
        <v>1.6771</v>
      </c>
      <c r="D32" s="1">
        <v>0.23296</v>
      </c>
      <c r="E32" s="1">
        <v>0</v>
      </c>
      <c r="F32" s="1">
        <v>1</v>
      </c>
    </row>
    <row r="33" spans="1:6" ht="20.25" customHeight="1" x14ac:dyDescent="0.25">
      <c r="A33" s="1">
        <v>40</v>
      </c>
      <c r="B33" s="1">
        <v>11.5</v>
      </c>
      <c r="C33" s="1">
        <v>1.6771</v>
      </c>
      <c r="D33" s="1">
        <v>0.27178999999999998</v>
      </c>
      <c r="E33" s="1">
        <v>0</v>
      </c>
      <c r="F33" s="1">
        <v>1</v>
      </c>
    </row>
    <row r="34" spans="1:6" ht="20.25" customHeight="1" x14ac:dyDescent="0.25">
      <c r="A34" s="1">
        <v>40</v>
      </c>
      <c r="B34" s="1">
        <v>11.5</v>
      </c>
      <c r="C34" s="1">
        <v>1.6771</v>
      </c>
      <c r="D34" s="1">
        <v>0.31061</v>
      </c>
      <c r="E34" s="1">
        <v>0</v>
      </c>
      <c r="F34" s="1">
        <v>1</v>
      </c>
    </row>
    <row r="35" spans="1:6" ht="20.25" customHeight="1" x14ac:dyDescent="0.25">
      <c r="A35" s="1">
        <v>40</v>
      </c>
      <c r="B35" s="1">
        <v>11.5</v>
      </c>
      <c r="C35" s="1">
        <v>1.6771</v>
      </c>
      <c r="D35" s="1">
        <v>0.34943999999999997</v>
      </c>
      <c r="E35" s="1">
        <v>0</v>
      </c>
      <c r="F35" s="1">
        <v>1</v>
      </c>
    </row>
    <row r="36" spans="1:6" ht="20.25" customHeight="1" x14ac:dyDescent="0.25">
      <c r="A36" s="1">
        <v>40</v>
      </c>
      <c r="B36" s="1">
        <v>11.5</v>
      </c>
      <c r="C36" s="1">
        <v>1.6771</v>
      </c>
      <c r="D36" s="1">
        <v>0.38827</v>
      </c>
      <c r="E36" s="1">
        <v>0</v>
      </c>
      <c r="F36" s="1">
        <v>1</v>
      </c>
    </row>
    <row r="37" spans="1:6" ht="20.25" customHeight="1" x14ac:dyDescent="0.25">
      <c r="A37" s="1">
        <v>40</v>
      </c>
      <c r="B37" s="1">
        <v>11.5</v>
      </c>
      <c r="C37" s="1">
        <v>1.6771</v>
      </c>
      <c r="D37" s="1">
        <v>0.42709000000000003</v>
      </c>
      <c r="E37" s="1">
        <v>0</v>
      </c>
      <c r="F37" s="1">
        <v>1</v>
      </c>
    </row>
    <row r="38" spans="1:6" ht="20.25" customHeight="1" x14ac:dyDescent="0.25">
      <c r="A38" s="1">
        <v>40</v>
      </c>
      <c r="B38" s="1">
        <v>11.5</v>
      </c>
      <c r="C38" s="1">
        <v>1.6771</v>
      </c>
      <c r="D38" s="1">
        <v>0.46592</v>
      </c>
      <c r="E38" s="1">
        <v>0</v>
      </c>
      <c r="F38" s="1">
        <v>1</v>
      </c>
    </row>
    <row r="39" spans="1:6" ht="20.25" customHeight="1" x14ac:dyDescent="0.25">
      <c r="A39" s="1">
        <v>40</v>
      </c>
      <c r="B39" s="1">
        <v>11.5</v>
      </c>
      <c r="C39" s="1">
        <v>1.6771</v>
      </c>
      <c r="D39" s="1">
        <v>0.50475000000000003</v>
      </c>
      <c r="E39" s="1">
        <v>0</v>
      </c>
      <c r="F39" s="1">
        <v>1</v>
      </c>
    </row>
    <row r="40" spans="1:6" ht="20.25" customHeight="1" x14ac:dyDescent="0.25">
      <c r="A40" s="1">
        <v>40</v>
      </c>
      <c r="B40" s="1">
        <v>11.5</v>
      </c>
      <c r="C40" s="1">
        <v>1.6771</v>
      </c>
      <c r="D40" s="1">
        <v>0.54357</v>
      </c>
      <c r="E40" s="1">
        <v>8.0825800000000001</v>
      </c>
      <c r="F40" s="1">
        <v>4</v>
      </c>
    </row>
    <row r="41" spans="1:6" ht="20.25" customHeight="1" x14ac:dyDescent="0.25">
      <c r="A41" s="1">
        <v>40</v>
      </c>
      <c r="B41" s="1">
        <v>11.5</v>
      </c>
      <c r="C41" s="1">
        <v>1.6771</v>
      </c>
      <c r="D41" s="1">
        <v>0.58240000000000003</v>
      </c>
      <c r="E41" s="1">
        <v>22.510899999999999</v>
      </c>
      <c r="F41" s="1">
        <v>4</v>
      </c>
    </row>
    <row r="42" spans="1:6" ht="20.25" customHeight="1" x14ac:dyDescent="0.25">
      <c r="A42" s="1">
        <v>40</v>
      </c>
      <c r="B42" s="1">
        <v>11.5</v>
      </c>
      <c r="C42" s="1">
        <v>1.6771</v>
      </c>
      <c r="D42" s="1">
        <v>0.62122999999999995</v>
      </c>
      <c r="E42" s="1">
        <v>37.835500000000003</v>
      </c>
      <c r="F42" s="1">
        <v>4</v>
      </c>
    </row>
    <row r="43" spans="1:6" ht="20.25" customHeight="1" x14ac:dyDescent="0.25">
      <c r="A43" s="1">
        <v>40</v>
      </c>
      <c r="B43" s="1">
        <v>11.5</v>
      </c>
      <c r="C43" s="1">
        <v>1.6771</v>
      </c>
      <c r="D43" s="1">
        <v>0.66005000000000003</v>
      </c>
      <c r="E43" s="1">
        <v>42.2346</v>
      </c>
      <c r="F43" s="1">
        <v>4</v>
      </c>
    </row>
    <row r="44" spans="1:6" ht="20.25" customHeight="1" x14ac:dyDescent="0.25">
      <c r="A44" s="1">
        <v>40</v>
      </c>
      <c r="B44" s="1">
        <v>11.5</v>
      </c>
      <c r="C44" s="1">
        <v>1.6771</v>
      </c>
      <c r="D44" s="1">
        <v>0.69887999999999995</v>
      </c>
      <c r="E44" s="1">
        <v>33.349499999999999</v>
      </c>
      <c r="F44" s="1">
        <v>4</v>
      </c>
    </row>
    <row r="45" spans="1:6" ht="20.25" customHeight="1" x14ac:dyDescent="0.25">
      <c r="A45" s="1">
        <v>40</v>
      </c>
      <c r="B45" s="1">
        <v>11.5</v>
      </c>
      <c r="C45" s="1">
        <v>1.6771</v>
      </c>
      <c r="D45" s="1">
        <v>0.73770999999999998</v>
      </c>
      <c r="E45" s="1">
        <v>0</v>
      </c>
      <c r="F45" s="1">
        <v>1</v>
      </c>
    </row>
    <row r="46" spans="1:6" ht="20.25" customHeight="1" x14ac:dyDescent="0.25">
      <c r="A46" s="1">
        <v>40</v>
      </c>
      <c r="B46" s="1">
        <v>11.5</v>
      </c>
      <c r="C46" s="1">
        <v>1.6771</v>
      </c>
      <c r="D46" s="1">
        <v>0.77653000000000005</v>
      </c>
      <c r="E46" s="1">
        <v>0</v>
      </c>
      <c r="F46" s="1">
        <v>1</v>
      </c>
    </row>
    <row r="47" spans="1:6" ht="20.25" customHeight="1" x14ac:dyDescent="0.25">
      <c r="A47" s="1">
        <v>40</v>
      </c>
      <c r="B47" s="1">
        <v>11.5</v>
      </c>
      <c r="C47" s="1">
        <v>1.6771</v>
      </c>
      <c r="D47" s="1">
        <v>0.81535999999999997</v>
      </c>
      <c r="E47" s="1">
        <v>0</v>
      </c>
      <c r="F47" s="1">
        <v>1</v>
      </c>
    </row>
    <row r="48" spans="1:6" ht="20.25" customHeight="1" x14ac:dyDescent="0.25">
      <c r="A48" s="1">
        <v>40</v>
      </c>
      <c r="B48" s="1">
        <v>16.5</v>
      </c>
      <c r="C48" s="1">
        <v>1.9984999999999999</v>
      </c>
      <c r="D48" s="1">
        <v>0</v>
      </c>
      <c r="E48" s="1">
        <v>0</v>
      </c>
      <c r="F48" s="1">
        <v>1</v>
      </c>
    </row>
    <row r="49" spans="1:6" ht="20.25" customHeight="1" x14ac:dyDescent="0.25">
      <c r="A49" s="1">
        <v>40</v>
      </c>
      <c r="B49" s="1">
        <v>16.5</v>
      </c>
      <c r="C49" s="1">
        <v>1.9984999999999999</v>
      </c>
      <c r="D49" s="1">
        <v>3.8827E-2</v>
      </c>
      <c r="E49" s="1">
        <v>0</v>
      </c>
      <c r="F49" s="1">
        <v>1</v>
      </c>
    </row>
    <row r="50" spans="1:6" ht="20.25" customHeight="1" x14ac:dyDescent="0.25">
      <c r="A50" s="1">
        <v>40</v>
      </c>
      <c r="B50" s="1">
        <v>16.5</v>
      </c>
      <c r="C50" s="1">
        <v>1.9984999999999999</v>
      </c>
      <c r="D50" s="1">
        <v>7.7653E-2</v>
      </c>
      <c r="E50" s="1">
        <v>0</v>
      </c>
      <c r="F50" s="1">
        <v>1</v>
      </c>
    </row>
    <row r="51" spans="1:6" ht="20.25" customHeight="1" x14ac:dyDescent="0.25">
      <c r="A51" s="1">
        <v>40</v>
      </c>
      <c r="B51" s="1">
        <v>16.5</v>
      </c>
      <c r="C51" s="1">
        <v>1.9984999999999999</v>
      </c>
      <c r="D51" s="1">
        <v>0.11648</v>
      </c>
      <c r="E51" s="1">
        <v>0</v>
      </c>
      <c r="F51" s="1">
        <v>1</v>
      </c>
    </row>
    <row r="52" spans="1:6" ht="20.25" customHeight="1" x14ac:dyDescent="0.25">
      <c r="A52" s="1">
        <v>40</v>
      </c>
      <c r="B52" s="1">
        <v>16.5</v>
      </c>
      <c r="C52" s="1">
        <v>1.9984999999999999</v>
      </c>
      <c r="D52" s="1">
        <v>0.15531</v>
      </c>
      <c r="E52" s="1">
        <v>0</v>
      </c>
      <c r="F52" s="1">
        <v>1</v>
      </c>
    </row>
    <row r="53" spans="1:6" ht="20.25" customHeight="1" x14ac:dyDescent="0.25">
      <c r="A53" s="1">
        <v>40</v>
      </c>
      <c r="B53" s="1">
        <v>16.5</v>
      </c>
      <c r="C53" s="1">
        <v>1.9984999999999999</v>
      </c>
      <c r="D53" s="1">
        <v>0.19413</v>
      </c>
      <c r="E53" s="1">
        <v>0</v>
      </c>
      <c r="F53" s="1">
        <v>1</v>
      </c>
    </row>
    <row r="54" spans="1:6" ht="20.25" customHeight="1" x14ac:dyDescent="0.25">
      <c r="A54" s="1">
        <v>40</v>
      </c>
      <c r="B54" s="1">
        <v>16.5</v>
      </c>
      <c r="C54" s="1">
        <v>1.9984999999999999</v>
      </c>
      <c r="D54" s="1">
        <v>0.23296</v>
      </c>
      <c r="E54" s="1">
        <v>0</v>
      </c>
      <c r="F54" s="1">
        <v>1</v>
      </c>
    </row>
    <row r="55" spans="1:6" ht="20.25" customHeight="1" x14ac:dyDescent="0.25">
      <c r="A55" s="1">
        <v>40</v>
      </c>
      <c r="B55" s="1">
        <v>16.5</v>
      </c>
      <c r="C55" s="1">
        <v>1.9984999999999999</v>
      </c>
      <c r="D55" s="1">
        <v>0.27178999999999998</v>
      </c>
      <c r="E55" s="1">
        <v>0</v>
      </c>
      <c r="F55" s="1">
        <v>1</v>
      </c>
    </row>
    <row r="56" spans="1:6" ht="20.25" customHeight="1" x14ac:dyDescent="0.25">
      <c r="A56" s="1">
        <v>40</v>
      </c>
      <c r="B56" s="1">
        <v>16.5</v>
      </c>
      <c r="C56" s="1">
        <v>1.9984999999999999</v>
      </c>
      <c r="D56" s="1">
        <v>0.31061</v>
      </c>
      <c r="E56" s="1">
        <v>0</v>
      </c>
      <c r="F56" s="1">
        <v>1</v>
      </c>
    </row>
    <row r="57" spans="1:6" ht="20.25" customHeight="1" x14ac:dyDescent="0.25">
      <c r="A57" s="1">
        <v>40</v>
      </c>
      <c r="B57" s="1">
        <v>16.5</v>
      </c>
      <c r="C57" s="1">
        <v>1.9984999999999999</v>
      </c>
      <c r="D57" s="1">
        <v>0.34943999999999997</v>
      </c>
      <c r="E57" s="1">
        <v>0</v>
      </c>
      <c r="F57" s="1">
        <v>1</v>
      </c>
    </row>
    <row r="58" spans="1:6" ht="20.25" customHeight="1" x14ac:dyDescent="0.25">
      <c r="A58" s="1">
        <v>40</v>
      </c>
      <c r="B58" s="1">
        <v>16.5</v>
      </c>
      <c r="C58" s="1">
        <v>1.9984999999999999</v>
      </c>
      <c r="D58" s="1">
        <v>0.38827</v>
      </c>
      <c r="E58" s="1">
        <v>0</v>
      </c>
      <c r="F58" s="1">
        <v>1</v>
      </c>
    </row>
    <row r="59" spans="1:6" ht="20.25" customHeight="1" x14ac:dyDescent="0.25">
      <c r="A59" s="1">
        <v>40</v>
      </c>
      <c r="B59" s="1">
        <v>16.5</v>
      </c>
      <c r="C59" s="1">
        <v>1.9984999999999999</v>
      </c>
      <c r="D59" s="1">
        <v>0.42709000000000003</v>
      </c>
      <c r="E59" s="1">
        <v>0</v>
      </c>
      <c r="F59" s="1">
        <v>1</v>
      </c>
    </row>
    <row r="60" spans="1:6" ht="20.25" customHeight="1" x14ac:dyDescent="0.25">
      <c r="A60" s="1">
        <v>40</v>
      </c>
      <c r="B60" s="1">
        <v>16.5</v>
      </c>
      <c r="C60" s="1">
        <v>1.9984999999999999</v>
      </c>
      <c r="D60" s="1">
        <v>0.46592</v>
      </c>
      <c r="E60" s="1">
        <v>14.384499999999999</v>
      </c>
      <c r="F60" s="1">
        <v>2</v>
      </c>
    </row>
    <row r="61" spans="1:6" ht="20.25" customHeight="1" x14ac:dyDescent="0.25">
      <c r="A61" s="1">
        <v>40</v>
      </c>
      <c r="B61" s="1">
        <v>16.5</v>
      </c>
      <c r="C61" s="1">
        <v>1.9984999999999999</v>
      </c>
      <c r="D61" s="1">
        <v>0.50475000000000003</v>
      </c>
      <c r="E61" s="1">
        <v>16.512699999999999</v>
      </c>
      <c r="F61" s="1">
        <v>2</v>
      </c>
    </row>
    <row r="62" spans="1:6" ht="20.25" customHeight="1" x14ac:dyDescent="0.25">
      <c r="A62" s="1">
        <v>40</v>
      </c>
      <c r="B62" s="1">
        <v>16.5</v>
      </c>
      <c r="C62" s="1">
        <v>1.9984999999999999</v>
      </c>
      <c r="D62" s="1">
        <v>0.54357</v>
      </c>
      <c r="E62" s="1">
        <v>22.825700000000001</v>
      </c>
      <c r="F62" s="1">
        <v>2</v>
      </c>
    </row>
    <row r="63" spans="1:6" ht="20.25" customHeight="1" x14ac:dyDescent="0.25">
      <c r="A63" s="1">
        <v>40</v>
      </c>
      <c r="B63" s="1">
        <v>16.5</v>
      </c>
      <c r="C63" s="1">
        <v>1.9984999999999999</v>
      </c>
      <c r="D63" s="1">
        <v>0.58240000000000003</v>
      </c>
      <c r="E63" s="1">
        <v>38.529000000000003</v>
      </c>
      <c r="F63" s="1">
        <v>4</v>
      </c>
    </row>
    <row r="64" spans="1:6" ht="20.25" customHeight="1" x14ac:dyDescent="0.25">
      <c r="A64" s="1">
        <v>40</v>
      </c>
      <c r="B64" s="1">
        <v>16.5</v>
      </c>
      <c r="C64" s="1">
        <v>1.9984999999999999</v>
      </c>
      <c r="D64" s="1">
        <v>0.62122999999999995</v>
      </c>
      <c r="E64" s="1">
        <v>43.585999999999999</v>
      </c>
      <c r="F64" s="1">
        <v>4</v>
      </c>
    </row>
    <row r="65" spans="1:6" ht="20.25" customHeight="1" x14ac:dyDescent="0.25">
      <c r="A65" s="1">
        <v>40</v>
      </c>
      <c r="B65" s="1">
        <v>16.5</v>
      </c>
      <c r="C65" s="1">
        <v>1.9984999999999999</v>
      </c>
      <c r="D65" s="1">
        <v>0.66005000000000003</v>
      </c>
      <c r="E65" s="1">
        <v>28.358000000000001</v>
      </c>
      <c r="F65" s="1">
        <v>4</v>
      </c>
    </row>
    <row r="66" spans="1:6" ht="20.25" customHeight="1" x14ac:dyDescent="0.25">
      <c r="A66" s="1">
        <v>40</v>
      </c>
      <c r="B66" s="1">
        <v>16.5</v>
      </c>
      <c r="C66" s="1">
        <v>1.9984999999999999</v>
      </c>
      <c r="D66" s="1">
        <v>0.69887999999999995</v>
      </c>
      <c r="E66" s="1">
        <v>0</v>
      </c>
      <c r="F66" s="1">
        <v>1</v>
      </c>
    </row>
    <row r="67" spans="1:6" ht="20.25" customHeight="1" x14ac:dyDescent="0.25">
      <c r="A67" s="1">
        <v>40</v>
      </c>
      <c r="B67" s="1">
        <v>16.5</v>
      </c>
      <c r="C67" s="1">
        <v>1.9984999999999999</v>
      </c>
      <c r="D67" s="1">
        <v>0.73770999999999998</v>
      </c>
      <c r="E67" s="1">
        <v>0</v>
      </c>
      <c r="F67" s="1">
        <v>1</v>
      </c>
    </row>
    <row r="68" spans="1:6" ht="20.25" customHeight="1" x14ac:dyDescent="0.25">
      <c r="A68" s="1">
        <v>40</v>
      </c>
      <c r="B68" s="1">
        <v>16.5</v>
      </c>
      <c r="C68" s="1">
        <v>1.9984999999999999</v>
      </c>
      <c r="D68" s="1">
        <v>0.77653000000000005</v>
      </c>
      <c r="E68" s="1">
        <v>0</v>
      </c>
      <c r="F68" s="1">
        <v>1</v>
      </c>
    </row>
    <row r="69" spans="1:6" ht="20.25" customHeight="1" x14ac:dyDescent="0.25">
      <c r="A69" s="1">
        <v>40</v>
      </c>
      <c r="B69" s="1">
        <v>16.5</v>
      </c>
      <c r="C69" s="1">
        <v>1.9984999999999999</v>
      </c>
      <c r="D69" s="1">
        <v>0.81535999999999997</v>
      </c>
      <c r="E69" s="1">
        <v>0</v>
      </c>
      <c r="F69" s="1">
        <v>1</v>
      </c>
    </row>
    <row r="70" spans="1:6" ht="20.25" customHeight="1" x14ac:dyDescent="0.25">
      <c r="A70" s="1">
        <v>40</v>
      </c>
      <c r="B70" s="1">
        <v>21.5</v>
      </c>
      <c r="C70" s="1">
        <v>2.3199000000000001</v>
      </c>
      <c r="D70" s="1">
        <v>0</v>
      </c>
      <c r="E70" s="1">
        <v>0</v>
      </c>
      <c r="F70" s="1">
        <v>1</v>
      </c>
    </row>
    <row r="71" spans="1:6" ht="20.25" customHeight="1" x14ac:dyDescent="0.25">
      <c r="A71" s="1">
        <v>40</v>
      </c>
      <c r="B71" s="1">
        <v>21.5</v>
      </c>
      <c r="C71" s="1">
        <v>2.3199000000000001</v>
      </c>
      <c r="D71" s="1">
        <v>3.8827E-2</v>
      </c>
      <c r="E71" s="1">
        <v>0</v>
      </c>
      <c r="F71" s="1">
        <v>1</v>
      </c>
    </row>
    <row r="72" spans="1:6" ht="20.25" customHeight="1" x14ac:dyDescent="0.25">
      <c r="A72" s="1">
        <v>40</v>
      </c>
      <c r="B72" s="1">
        <v>21.5</v>
      </c>
      <c r="C72" s="1">
        <v>2.3199000000000001</v>
      </c>
      <c r="D72" s="1">
        <v>7.7653E-2</v>
      </c>
      <c r="E72" s="1">
        <v>0</v>
      </c>
      <c r="F72" s="1">
        <v>1</v>
      </c>
    </row>
    <row r="73" spans="1:6" ht="20.25" customHeight="1" x14ac:dyDescent="0.25">
      <c r="A73" s="1">
        <v>40</v>
      </c>
      <c r="B73" s="1">
        <v>21.5</v>
      </c>
      <c r="C73" s="1">
        <v>2.3199000000000001</v>
      </c>
      <c r="D73" s="1">
        <v>0.11648</v>
      </c>
      <c r="E73" s="1">
        <v>0</v>
      </c>
      <c r="F73" s="1">
        <v>1</v>
      </c>
    </row>
    <row r="74" spans="1:6" ht="20.25" customHeight="1" x14ac:dyDescent="0.25">
      <c r="A74" s="1">
        <v>40</v>
      </c>
      <c r="B74" s="1">
        <v>21.5</v>
      </c>
      <c r="C74" s="1">
        <v>2.3199000000000001</v>
      </c>
      <c r="D74" s="1">
        <v>0.15531</v>
      </c>
      <c r="E74" s="1">
        <v>0</v>
      </c>
      <c r="F74" s="1">
        <v>1</v>
      </c>
    </row>
    <row r="75" spans="1:6" ht="20.25" customHeight="1" x14ac:dyDescent="0.25">
      <c r="A75" s="1">
        <v>40</v>
      </c>
      <c r="B75" s="1">
        <v>21.5</v>
      </c>
      <c r="C75" s="1">
        <v>2.3199000000000001</v>
      </c>
      <c r="D75" s="1">
        <v>0.19413</v>
      </c>
      <c r="E75" s="1">
        <v>0</v>
      </c>
      <c r="F75" s="1">
        <v>1</v>
      </c>
    </row>
    <row r="76" spans="1:6" ht="20.25" customHeight="1" x14ac:dyDescent="0.25">
      <c r="A76" s="1">
        <v>40</v>
      </c>
      <c r="B76" s="1">
        <v>21.5</v>
      </c>
      <c r="C76" s="1">
        <v>2.3199000000000001</v>
      </c>
      <c r="D76" s="1">
        <v>0.23296</v>
      </c>
      <c r="E76" s="1">
        <v>0</v>
      </c>
      <c r="F76" s="1">
        <v>1</v>
      </c>
    </row>
    <row r="77" spans="1:6" ht="20.25" customHeight="1" x14ac:dyDescent="0.25">
      <c r="A77" s="1">
        <v>40</v>
      </c>
      <c r="B77" s="1">
        <v>21.5</v>
      </c>
      <c r="C77" s="1">
        <v>2.3199000000000001</v>
      </c>
      <c r="D77" s="1">
        <v>0.27178999999999998</v>
      </c>
      <c r="E77" s="1">
        <v>0</v>
      </c>
      <c r="F77" s="1">
        <v>1</v>
      </c>
    </row>
    <row r="78" spans="1:6" ht="20.25" customHeight="1" x14ac:dyDescent="0.25">
      <c r="A78" s="1">
        <v>40</v>
      </c>
      <c r="B78" s="1">
        <v>21.5</v>
      </c>
      <c r="C78" s="1">
        <v>2.3199000000000001</v>
      </c>
      <c r="D78" s="1">
        <v>0.31061</v>
      </c>
      <c r="E78" s="1">
        <v>0</v>
      </c>
      <c r="F78" s="1">
        <v>1</v>
      </c>
    </row>
    <row r="79" spans="1:6" ht="20.25" customHeight="1" x14ac:dyDescent="0.25">
      <c r="A79" s="1">
        <v>40</v>
      </c>
      <c r="B79" s="1">
        <v>21.5</v>
      </c>
      <c r="C79" s="1">
        <v>2.3199000000000001</v>
      </c>
      <c r="D79" s="1">
        <v>0.34943999999999997</v>
      </c>
      <c r="E79" s="1">
        <v>12.179</v>
      </c>
      <c r="F79" s="1">
        <v>2</v>
      </c>
    </row>
    <row r="80" spans="1:6" ht="20.25" customHeight="1" x14ac:dyDescent="0.25">
      <c r="A80" s="1">
        <v>40</v>
      </c>
      <c r="B80" s="1">
        <v>21.5</v>
      </c>
      <c r="C80" s="1">
        <v>2.3199000000000001</v>
      </c>
      <c r="D80" s="1">
        <v>0.38827</v>
      </c>
      <c r="E80" s="1">
        <v>13.7842</v>
      </c>
      <c r="F80" s="1">
        <v>2</v>
      </c>
    </row>
    <row r="81" spans="1:6" ht="20.25" customHeight="1" x14ac:dyDescent="0.25">
      <c r="A81" s="1">
        <v>40</v>
      </c>
      <c r="B81" s="1">
        <v>21.5</v>
      </c>
      <c r="C81" s="1">
        <v>2.3199000000000001</v>
      </c>
      <c r="D81" s="1">
        <v>0.42709000000000003</v>
      </c>
      <c r="E81" s="1">
        <v>13.456200000000001</v>
      </c>
      <c r="F81" s="1">
        <v>2</v>
      </c>
    </row>
    <row r="82" spans="1:6" ht="20.25" customHeight="1" x14ac:dyDescent="0.25">
      <c r="A82" s="1">
        <v>40</v>
      </c>
      <c r="B82" s="1">
        <v>21.5</v>
      </c>
      <c r="C82" s="1">
        <v>2.3199000000000001</v>
      </c>
      <c r="D82" s="1">
        <v>0.46592</v>
      </c>
      <c r="E82" s="1">
        <v>20.109000000000002</v>
      </c>
      <c r="F82" s="1">
        <v>3</v>
      </c>
    </row>
    <row r="83" spans="1:6" ht="20.25" customHeight="1" x14ac:dyDescent="0.25">
      <c r="A83" s="1">
        <v>40</v>
      </c>
      <c r="B83" s="1">
        <v>21.5</v>
      </c>
      <c r="C83" s="1">
        <v>2.3199000000000001</v>
      </c>
      <c r="D83" s="1">
        <v>0.50475000000000003</v>
      </c>
      <c r="E83" s="1">
        <v>28.436599999999999</v>
      </c>
      <c r="F83" s="1">
        <v>3</v>
      </c>
    </row>
    <row r="84" spans="1:6" ht="20.25" customHeight="1" x14ac:dyDescent="0.25">
      <c r="A84" s="1">
        <v>40</v>
      </c>
      <c r="B84" s="1">
        <v>21.5</v>
      </c>
      <c r="C84" s="1">
        <v>2.3199000000000001</v>
      </c>
      <c r="D84" s="1">
        <v>0.54357</v>
      </c>
      <c r="E84" s="1">
        <v>0</v>
      </c>
      <c r="F84" s="1">
        <v>1</v>
      </c>
    </row>
    <row r="85" spans="1:6" ht="20.25" customHeight="1" x14ac:dyDescent="0.25">
      <c r="A85" s="1">
        <v>40</v>
      </c>
      <c r="B85" s="1">
        <v>21.5</v>
      </c>
      <c r="C85" s="1">
        <v>2.3199000000000001</v>
      </c>
      <c r="D85" s="1">
        <v>0.58240000000000003</v>
      </c>
      <c r="E85" s="1">
        <v>0</v>
      </c>
      <c r="F85" s="1">
        <v>1</v>
      </c>
    </row>
    <row r="86" spans="1:6" ht="20.25" customHeight="1" x14ac:dyDescent="0.25">
      <c r="A86" s="1">
        <v>40</v>
      </c>
      <c r="B86" s="1">
        <v>21.5</v>
      </c>
      <c r="C86" s="1">
        <v>2.3199000000000001</v>
      </c>
      <c r="D86" s="1">
        <v>0.62122999999999995</v>
      </c>
      <c r="E86" s="1">
        <v>0</v>
      </c>
      <c r="F86" s="1">
        <v>1</v>
      </c>
    </row>
    <row r="87" spans="1:6" ht="20.25" customHeight="1" x14ac:dyDescent="0.25">
      <c r="A87" s="1">
        <v>40</v>
      </c>
      <c r="B87" s="1">
        <v>21.5</v>
      </c>
      <c r="C87" s="1">
        <v>2.3199000000000001</v>
      </c>
      <c r="D87" s="1">
        <v>0.66005000000000003</v>
      </c>
      <c r="E87" s="1">
        <v>0</v>
      </c>
      <c r="F87" s="1">
        <v>1</v>
      </c>
    </row>
    <row r="88" spans="1:6" ht="20.25" customHeight="1" x14ac:dyDescent="0.25">
      <c r="A88" s="1">
        <v>40</v>
      </c>
      <c r="B88" s="1">
        <v>21.5</v>
      </c>
      <c r="C88" s="1">
        <v>2.3199000000000001</v>
      </c>
      <c r="D88" s="1">
        <v>0.69887999999999995</v>
      </c>
      <c r="E88" s="1">
        <v>0</v>
      </c>
      <c r="F88" s="1">
        <v>1</v>
      </c>
    </row>
    <row r="89" spans="1:6" ht="20.25" customHeight="1" x14ac:dyDescent="0.25">
      <c r="A89" s="1">
        <v>40</v>
      </c>
      <c r="B89" s="1">
        <v>21.5</v>
      </c>
      <c r="C89" s="1">
        <v>2.3199000000000001</v>
      </c>
      <c r="D89" s="1">
        <v>0.73770999999999998</v>
      </c>
      <c r="E89" s="1">
        <v>0</v>
      </c>
      <c r="F89" s="1">
        <v>1</v>
      </c>
    </row>
    <row r="90" spans="1:6" ht="20.25" customHeight="1" x14ac:dyDescent="0.25">
      <c r="A90" s="1">
        <v>40</v>
      </c>
      <c r="B90" s="1">
        <v>21.5</v>
      </c>
      <c r="C90" s="1">
        <v>2.3199000000000001</v>
      </c>
      <c r="D90" s="1">
        <v>0.77653000000000005</v>
      </c>
      <c r="E90" s="1">
        <v>0</v>
      </c>
      <c r="F90" s="1">
        <v>1</v>
      </c>
    </row>
    <row r="91" spans="1:6" ht="20.25" customHeight="1" x14ac:dyDescent="0.25">
      <c r="A91" s="1">
        <v>40</v>
      </c>
      <c r="B91" s="1">
        <v>21.5</v>
      </c>
      <c r="C91" s="1">
        <v>2.3199000000000001</v>
      </c>
      <c r="D91" s="1">
        <v>0.81535999999999997</v>
      </c>
      <c r="E91" s="1">
        <v>0</v>
      </c>
      <c r="F91" s="1">
        <v>1</v>
      </c>
    </row>
    <row r="92" spans="1:6" ht="20.25" customHeight="1" x14ac:dyDescent="0.25">
      <c r="A92" s="1">
        <v>40</v>
      </c>
      <c r="B92" s="1">
        <v>26.5</v>
      </c>
      <c r="C92" s="1">
        <v>2.6412</v>
      </c>
      <c r="D92" s="1">
        <v>0</v>
      </c>
      <c r="E92" s="1">
        <v>0</v>
      </c>
      <c r="F92" s="1">
        <v>1</v>
      </c>
    </row>
    <row r="93" spans="1:6" ht="20.25" customHeight="1" x14ac:dyDescent="0.25">
      <c r="A93" s="1">
        <v>40</v>
      </c>
      <c r="B93" s="1">
        <v>26.5</v>
      </c>
      <c r="C93" s="1">
        <v>2.6412</v>
      </c>
      <c r="D93" s="1">
        <v>3.8827E-2</v>
      </c>
      <c r="E93" s="1">
        <v>0</v>
      </c>
      <c r="F93" s="1">
        <v>1</v>
      </c>
    </row>
    <row r="94" spans="1:6" ht="20.25" customHeight="1" x14ac:dyDescent="0.25">
      <c r="A94" s="1">
        <v>40</v>
      </c>
      <c r="B94" s="1">
        <v>26.5</v>
      </c>
      <c r="C94" s="1">
        <v>2.6412</v>
      </c>
      <c r="D94" s="1">
        <v>7.7653E-2</v>
      </c>
      <c r="E94" s="1">
        <v>0</v>
      </c>
      <c r="F94" s="1">
        <v>1</v>
      </c>
    </row>
    <row r="95" spans="1:6" ht="20.25" customHeight="1" x14ac:dyDescent="0.25">
      <c r="A95" s="1">
        <v>40</v>
      </c>
      <c r="B95" s="1">
        <v>26.5</v>
      </c>
      <c r="C95" s="1">
        <v>2.6412</v>
      </c>
      <c r="D95" s="1">
        <v>0.11648</v>
      </c>
      <c r="E95" s="1">
        <v>0</v>
      </c>
      <c r="F95" s="1">
        <v>1</v>
      </c>
    </row>
    <row r="96" spans="1:6" ht="20.25" customHeight="1" x14ac:dyDescent="0.25">
      <c r="A96" s="1">
        <v>40</v>
      </c>
      <c r="B96" s="1">
        <v>26.5</v>
      </c>
      <c r="C96" s="1">
        <v>2.6412</v>
      </c>
      <c r="D96" s="1">
        <v>0.15531</v>
      </c>
      <c r="E96" s="1">
        <v>0</v>
      </c>
      <c r="F96" s="1">
        <v>1</v>
      </c>
    </row>
    <row r="97" spans="1:6" ht="20.25" customHeight="1" x14ac:dyDescent="0.25">
      <c r="A97" s="1">
        <v>40</v>
      </c>
      <c r="B97" s="1">
        <v>26.5</v>
      </c>
      <c r="C97" s="1">
        <v>2.6412</v>
      </c>
      <c r="D97" s="1">
        <v>0.19413</v>
      </c>
      <c r="E97" s="1">
        <v>0</v>
      </c>
      <c r="F97" s="1">
        <v>1</v>
      </c>
    </row>
    <row r="98" spans="1:6" ht="20.25" customHeight="1" x14ac:dyDescent="0.25">
      <c r="A98" s="1">
        <v>40</v>
      </c>
      <c r="B98" s="1">
        <v>26.5</v>
      </c>
      <c r="C98" s="1">
        <v>2.6412</v>
      </c>
      <c r="D98" s="1">
        <v>0.23296</v>
      </c>
      <c r="E98" s="1">
        <v>0</v>
      </c>
      <c r="F98" s="1">
        <v>1</v>
      </c>
    </row>
    <row r="99" spans="1:6" ht="20.25" customHeight="1" x14ac:dyDescent="0.25">
      <c r="A99" s="1">
        <v>40</v>
      </c>
      <c r="B99" s="1">
        <v>26.5</v>
      </c>
      <c r="C99" s="1">
        <v>2.6412</v>
      </c>
      <c r="D99" s="1">
        <v>0.27178999999999998</v>
      </c>
      <c r="E99" s="1">
        <v>0</v>
      </c>
      <c r="F99" s="1">
        <v>1</v>
      </c>
    </row>
    <row r="100" spans="1:6" ht="20.25" customHeight="1" x14ac:dyDescent="0.25">
      <c r="A100" s="1">
        <v>40</v>
      </c>
      <c r="B100" s="1">
        <v>26.5</v>
      </c>
      <c r="C100" s="1">
        <v>2.6412</v>
      </c>
      <c r="D100" s="1">
        <v>0.31061</v>
      </c>
      <c r="E100" s="1">
        <v>7.6825400000000004</v>
      </c>
      <c r="F100" s="1">
        <v>2</v>
      </c>
    </row>
    <row r="101" spans="1:6" ht="20.25" customHeight="1" x14ac:dyDescent="0.25">
      <c r="A101" s="1">
        <v>40</v>
      </c>
      <c r="B101" s="1">
        <v>26.5</v>
      </c>
      <c r="C101" s="1">
        <v>2.6412</v>
      </c>
      <c r="D101" s="1">
        <v>0.34943999999999997</v>
      </c>
      <c r="E101" s="1">
        <v>12.1465</v>
      </c>
      <c r="F101" s="1">
        <v>2</v>
      </c>
    </row>
    <row r="102" spans="1:6" ht="20.25" customHeight="1" x14ac:dyDescent="0.25">
      <c r="A102" s="1">
        <v>40</v>
      </c>
      <c r="B102" s="1">
        <v>26.5</v>
      </c>
      <c r="C102" s="1">
        <v>2.6412</v>
      </c>
      <c r="D102" s="1">
        <v>0.38827</v>
      </c>
      <c r="E102" s="1">
        <v>13.6159</v>
      </c>
      <c r="F102" s="1">
        <v>2</v>
      </c>
    </row>
    <row r="103" spans="1:6" ht="20.25" customHeight="1" x14ac:dyDescent="0.25">
      <c r="A103" s="1">
        <v>40</v>
      </c>
      <c r="B103" s="1">
        <v>26.5</v>
      </c>
      <c r="C103" s="1">
        <v>2.6412</v>
      </c>
      <c r="D103" s="1">
        <v>0.42709000000000003</v>
      </c>
      <c r="E103" s="1">
        <v>13.1203</v>
      </c>
      <c r="F103" s="1">
        <v>3</v>
      </c>
    </row>
    <row r="104" spans="1:6" ht="20.25" customHeight="1" x14ac:dyDescent="0.25">
      <c r="A104" s="1">
        <v>40</v>
      </c>
      <c r="B104" s="1">
        <v>26.5</v>
      </c>
      <c r="C104" s="1">
        <v>2.6412</v>
      </c>
      <c r="D104" s="1">
        <v>0.46592</v>
      </c>
      <c r="E104" s="1">
        <v>20.761900000000001</v>
      </c>
      <c r="F104" s="1">
        <v>3</v>
      </c>
    </row>
    <row r="105" spans="1:6" ht="20.25" customHeight="1" x14ac:dyDescent="0.25">
      <c r="A105" s="1">
        <v>40</v>
      </c>
      <c r="B105" s="1">
        <v>26.5</v>
      </c>
      <c r="C105" s="1">
        <v>2.6412</v>
      </c>
      <c r="D105" s="1">
        <v>0.50475000000000003</v>
      </c>
      <c r="E105" s="1">
        <v>27.549199999999999</v>
      </c>
      <c r="F105" s="1">
        <v>3</v>
      </c>
    </row>
    <row r="106" spans="1:6" ht="20.25" customHeight="1" x14ac:dyDescent="0.25">
      <c r="A106" s="1">
        <v>40</v>
      </c>
      <c r="B106" s="1">
        <v>26.5</v>
      </c>
      <c r="C106" s="1">
        <v>2.6412</v>
      </c>
      <c r="D106" s="1">
        <v>0.54357</v>
      </c>
      <c r="E106" s="1">
        <v>0</v>
      </c>
      <c r="F106" s="1">
        <v>1</v>
      </c>
    </row>
    <row r="107" spans="1:6" ht="20.25" customHeight="1" x14ac:dyDescent="0.25">
      <c r="A107" s="1">
        <v>40</v>
      </c>
      <c r="B107" s="1">
        <v>26.5</v>
      </c>
      <c r="C107" s="1">
        <v>2.6412</v>
      </c>
      <c r="D107" s="1">
        <v>0.58240000000000003</v>
      </c>
      <c r="E107" s="1">
        <v>0</v>
      </c>
      <c r="F107" s="1">
        <v>1</v>
      </c>
    </row>
    <row r="108" spans="1:6" ht="20.25" customHeight="1" x14ac:dyDescent="0.25">
      <c r="A108" s="1">
        <v>40</v>
      </c>
      <c r="B108" s="1">
        <v>26.5</v>
      </c>
      <c r="C108" s="1">
        <v>2.6412</v>
      </c>
      <c r="D108" s="1">
        <v>0.62122999999999995</v>
      </c>
      <c r="E108" s="1">
        <v>0</v>
      </c>
      <c r="F108" s="1">
        <v>1</v>
      </c>
    </row>
    <row r="109" spans="1:6" ht="20.25" customHeight="1" x14ac:dyDescent="0.25">
      <c r="A109" s="1">
        <v>40</v>
      </c>
      <c r="B109" s="1">
        <v>26.5</v>
      </c>
      <c r="C109" s="1">
        <v>2.6412</v>
      </c>
      <c r="D109" s="1">
        <v>0.66005000000000003</v>
      </c>
      <c r="E109" s="1">
        <v>0</v>
      </c>
      <c r="F109" s="1">
        <v>1</v>
      </c>
    </row>
    <row r="110" spans="1:6" ht="20.25" customHeight="1" x14ac:dyDescent="0.25">
      <c r="A110" s="1">
        <v>40</v>
      </c>
      <c r="B110" s="1">
        <v>26.5</v>
      </c>
      <c r="C110" s="1">
        <v>2.6412</v>
      </c>
      <c r="D110" s="1">
        <v>0.69887999999999995</v>
      </c>
      <c r="E110" s="1">
        <v>0</v>
      </c>
      <c r="F110" s="1">
        <v>1</v>
      </c>
    </row>
    <row r="111" spans="1:6" ht="20.25" customHeight="1" x14ac:dyDescent="0.25">
      <c r="A111" s="1">
        <v>40</v>
      </c>
      <c r="B111" s="1">
        <v>26.5</v>
      </c>
      <c r="C111" s="1">
        <v>2.6412</v>
      </c>
      <c r="D111" s="1">
        <v>0.73770999999999998</v>
      </c>
      <c r="E111" s="1">
        <v>0</v>
      </c>
      <c r="F111" s="1">
        <v>1</v>
      </c>
    </row>
    <row r="112" spans="1:6" ht="20.25" customHeight="1" x14ac:dyDescent="0.25">
      <c r="A112" s="1">
        <v>40</v>
      </c>
      <c r="B112" s="1">
        <v>26.5</v>
      </c>
      <c r="C112" s="1">
        <v>2.6412</v>
      </c>
      <c r="D112" s="1">
        <v>0.77653000000000005</v>
      </c>
      <c r="E112" s="1">
        <v>0</v>
      </c>
      <c r="F112" s="1">
        <v>1</v>
      </c>
    </row>
    <row r="113" spans="1:6" ht="20.25" customHeight="1" x14ac:dyDescent="0.25">
      <c r="A113" s="1">
        <v>40</v>
      </c>
      <c r="B113" s="1">
        <v>26.5</v>
      </c>
      <c r="C113" s="1">
        <v>2.6412</v>
      </c>
      <c r="D113" s="1">
        <v>0.81535999999999997</v>
      </c>
      <c r="E113" s="1">
        <v>0</v>
      </c>
      <c r="F113" s="1">
        <v>1</v>
      </c>
    </row>
    <row r="114" spans="1:6" ht="20.25" customHeight="1" x14ac:dyDescent="0.25">
      <c r="A114" s="1">
        <v>40</v>
      </c>
      <c r="B114" s="1">
        <v>30</v>
      </c>
      <c r="C114" s="1">
        <v>2.8662000000000001</v>
      </c>
      <c r="D114" s="1">
        <v>0</v>
      </c>
      <c r="E114" s="1">
        <v>0</v>
      </c>
      <c r="F114" s="1">
        <v>1</v>
      </c>
    </row>
    <row r="115" spans="1:6" ht="20.25" customHeight="1" x14ac:dyDescent="0.25">
      <c r="A115" s="1">
        <v>40</v>
      </c>
      <c r="B115" s="1">
        <v>30</v>
      </c>
      <c r="C115" s="1">
        <v>2.8662000000000001</v>
      </c>
      <c r="D115" s="1">
        <v>3.1060999999999998E-2</v>
      </c>
      <c r="E115" s="1">
        <v>0</v>
      </c>
      <c r="F115" s="1">
        <v>1</v>
      </c>
    </row>
    <row r="116" spans="1:6" ht="20.25" customHeight="1" x14ac:dyDescent="0.25">
      <c r="A116" s="1">
        <v>40</v>
      </c>
      <c r="B116" s="1">
        <v>30</v>
      </c>
      <c r="C116" s="1">
        <v>2.8662000000000001</v>
      </c>
      <c r="D116" s="1">
        <v>6.2122999999999998E-2</v>
      </c>
      <c r="E116" s="1">
        <v>0</v>
      </c>
      <c r="F116" s="1">
        <v>1</v>
      </c>
    </row>
    <row r="117" spans="1:6" ht="20.25" customHeight="1" x14ac:dyDescent="0.25">
      <c r="A117" s="1">
        <v>40</v>
      </c>
      <c r="B117" s="1">
        <v>30</v>
      </c>
      <c r="C117" s="1">
        <v>2.8662000000000001</v>
      </c>
      <c r="D117" s="1">
        <v>9.3184000000000003E-2</v>
      </c>
      <c r="E117" s="1">
        <v>0</v>
      </c>
      <c r="F117" s="1">
        <v>1</v>
      </c>
    </row>
    <row r="118" spans="1:6" ht="20.25" customHeight="1" x14ac:dyDescent="0.25">
      <c r="A118" s="1">
        <v>40</v>
      </c>
      <c r="B118" s="1">
        <v>30</v>
      </c>
      <c r="C118" s="1">
        <v>2.8662000000000001</v>
      </c>
      <c r="D118" s="1">
        <v>0.12425</v>
      </c>
      <c r="E118" s="1">
        <v>0</v>
      </c>
      <c r="F118" s="1">
        <v>1</v>
      </c>
    </row>
    <row r="119" spans="1:6" ht="20.25" customHeight="1" x14ac:dyDescent="0.25">
      <c r="A119" s="1">
        <v>40</v>
      </c>
      <c r="B119" s="1">
        <v>30</v>
      </c>
      <c r="C119" s="1">
        <v>2.8662000000000001</v>
      </c>
      <c r="D119" s="1">
        <v>0.15531</v>
      </c>
      <c r="E119" s="1">
        <v>0</v>
      </c>
      <c r="F119" s="1">
        <v>1</v>
      </c>
    </row>
    <row r="120" spans="1:6" ht="20.25" customHeight="1" x14ac:dyDescent="0.25">
      <c r="A120" s="1">
        <v>40</v>
      </c>
      <c r="B120" s="1">
        <v>30</v>
      </c>
      <c r="C120" s="1">
        <v>2.8662000000000001</v>
      </c>
      <c r="D120" s="1">
        <v>0.18637000000000001</v>
      </c>
      <c r="E120" s="1">
        <v>0</v>
      </c>
      <c r="F120" s="1">
        <v>1</v>
      </c>
    </row>
    <row r="121" spans="1:6" ht="20.25" customHeight="1" x14ac:dyDescent="0.25">
      <c r="A121" s="1">
        <v>40</v>
      </c>
      <c r="B121" s="1">
        <v>30</v>
      </c>
      <c r="C121" s="1">
        <v>2.8662000000000001</v>
      </c>
      <c r="D121" s="1">
        <v>0.21743000000000001</v>
      </c>
      <c r="E121" s="1">
        <v>0</v>
      </c>
      <c r="F121" s="1">
        <v>1</v>
      </c>
    </row>
    <row r="122" spans="1:6" ht="20.25" customHeight="1" x14ac:dyDescent="0.25">
      <c r="A122" s="1">
        <v>40</v>
      </c>
      <c r="B122" s="1">
        <v>30</v>
      </c>
      <c r="C122" s="1">
        <v>2.8662000000000001</v>
      </c>
      <c r="D122" s="1">
        <v>0.27505000000000002</v>
      </c>
      <c r="E122" s="1">
        <v>3.42</v>
      </c>
      <c r="F122" s="1">
        <v>2</v>
      </c>
    </row>
    <row r="123" spans="1:6" ht="20.25" customHeight="1" x14ac:dyDescent="0.25">
      <c r="A123" s="1">
        <v>40</v>
      </c>
      <c r="B123" s="1">
        <v>30</v>
      </c>
      <c r="C123" s="1">
        <v>2.8662000000000001</v>
      </c>
      <c r="D123" s="1">
        <v>0.30004999999999998</v>
      </c>
      <c r="E123" s="1">
        <v>8.86</v>
      </c>
      <c r="F123" s="1">
        <v>2</v>
      </c>
    </row>
    <row r="124" spans="1:6" ht="20.25" customHeight="1" x14ac:dyDescent="0.25">
      <c r="A124" s="1">
        <v>40</v>
      </c>
      <c r="B124" s="1">
        <v>30</v>
      </c>
      <c r="C124" s="1">
        <v>2.8662000000000001</v>
      </c>
      <c r="D124" s="1">
        <v>0.32506000000000002</v>
      </c>
      <c r="E124" s="1">
        <v>10.528</v>
      </c>
      <c r="F124" s="1">
        <v>2</v>
      </c>
    </row>
    <row r="125" spans="1:6" ht="20.25" customHeight="1" x14ac:dyDescent="0.25">
      <c r="A125" s="1">
        <v>40</v>
      </c>
      <c r="B125" s="1">
        <v>30</v>
      </c>
      <c r="C125" s="1">
        <v>2.8662000000000001</v>
      </c>
      <c r="D125" s="1">
        <v>0.35005999999999998</v>
      </c>
      <c r="E125" s="1">
        <v>11.157999999999999</v>
      </c>
      <c r="F125" s="1">
        <v>2</v>
      </c>
    </row>
    <row r="126" spans="1:6" ht="20.25" customHeight="1" x14ac:dyDescent="0.25">
      <c r="A126" s="1">
        <v>40</v>
      </c>
      <c r="B126" s="1">
        <v>30</v>
      </c>
      <c r="C126" s="1">
        <v>2.8662000000000001</v>
      </c>
      <c r="D126" s="1">
        <v>0.37506</v>
      </c>
      <c r="E126" s="1">
        <v>12.755000000000001</v>
      </c>
      <c r="F126" s="1">
        <v>3</v>
      </c>
    </row>
    <row r="127" spans="1:6" ht="20.25" customHeight="1" x14ac:dyDescent="0.25">
      <c r="A127" s="1">
        <v>40</v>
      </c>
      <c r="B127" s="1">
        <v>30</v>
      </c>
      <c r="C127" s="1">
        <v>2.8662000000000001</v>
      </c>
      <c r="D127" s="1">
        <v>0.40006999999999998</v>
      </c>
      <c r="E127" s="1">
        <v>15.432</v>
      </c>
      <c r="F127" s="1">
        <v>3</v>
      </c>
    </row>
    <row r="128" spans="1:6" ht="20.25" customHeight="1" x14ac:dyDescent="0.25">
      <c r="A128" s="1">
        <v>40</v>
      </c>
      <c r="B128" s="1">
        <v>30</v>
      </c>
      <c r="C128" s="1">
        <v>2.8662000000000001</v>
      </c>
      <c r="D128" s="1">
        <v>0.41932999999999998</v>
      </c>
      <c r="E128" s="1">
        <v>0</v>
      </c>
      <c r="F128" s="1">
        <v>1</v>
      </c>
    </row>
    <row r="129" spans="1:6" ht="20.25" customHeight="1" x14ac:dyDescent="0.25">
      <c r="A129" s="1">
        <v>40</v>
      </c>
      <c r="B129" s="1">
        <v>35</v>
      </c>
      <c r="C129" s="1">
        <v>3.1876000000000002</v>
      </c>
      <c r="D129" s="1">
        <v>0</v>
      </c>
      <c r="E129" s="1">
        <v>0</v>
      </c>
      <c r="F129" s="1">
        <v>1</v>
      </c>
    </row>
    <row r="130" spans="1:6" ht="20.25" customHeight="1" x14ac:dyDescent="0.25">
      <c r="A130" s="1">
        <v>40</v>
      </c>
      <c r="B130" s="1">
        <v>35</v>
      </c>
      <c r="C130" s="1">
        <v>3.1876000000000002</v>
      </c>
      <c r="D130" s="1">
        <v>3.1060999999999998E-2</v>
      </c>
      <c r="E130" s="1">
        <v>0</v>
      </c>
      <c r="F130" s="1">
        <v>1</v>
      </c>
    </row>
    <row r="131" spans="1:6" ht="20.25" customHeight="1" x14ac:dyDescent="0.25">
      <c r="A131" s="1">
        <v>40</v>
      </c>
      <c r="B131" s="1">
        <v>35</v>
      </c>
      <c r="C131" s="1">
        <v>3.1876000000000002</v>
      </c>
      <c r="D131" s="1">
        <v>6.2122999999999998E-2</v>
      </c>
      <c r="E131" s="1">
        <v>0</v>
      </c>
      <c r="F131" s="1">
        <v>1</v>
      </c>
    </row>
    <row r="132" spans="1:6" ht="20.25" customHeight="1" x14ac:dyDescent="0.25">
      <c r="A132" s="1">
        <v>40</v>
      </c>
      <c r="B132" s="1">
        <v>35</v>
      </c>
      <c r="C132" s="1">
        <v>3.1876000000000002</v>
      </c>
      <c r="D132" s="1">
        <v>9.3184000000000003E-2</v>
      </c>
      <c r="E132" s="1">
        <v>0</v>
      </c>
      <c r="F132" s="1">
        <v>1</v>
      </c>
    </row>
    <row r="133" spans="1:6" ht="20.25" customHeight="1" x14ac:dyDescent="0.25">
      <c r="A133" s="1">
        <v>40</v>
      </c>
      <c r="B133" s="1">
        <v>35</v>
      </c>
      <c r="C133" s="1">
        <v>3.1876000000000002</v>
      </c>
      <c r="D133" s="1">
        <v>0.12425</v>
      </c>
      <c r="E133" s="1">
        <v>0</v>
      </c>
      <c r="F133" s="1">
        <v>1</v>
      </c>
    </row>
    <row r="134" spans="1:6" ht="20.25" customHeight="1" x14ac:dyDescent="0.25">
      <c r="A134" s="1">
        <v>40</v>
      </c>
      <c r="B134" s="1">
        <v>35</v>
      </c>
      <c r="C134" s="1">
        <v>3.1876000000000002</v>
      </c>
      <c r="D134" s="1">
        <v>0.15531</v>
      </c>
      <c r="E134" s="1">
        <v>0</v>
      </c>
      <c r="F134" s="1">
        <v>1</v>
      </c>
    </row>
    <row r="135" spans="1:6" ht="20.25" customHeight="1" x14ac:dyDescent="0.25">
      <c r="A135" s="1">
        <v>40</v>
      </c>
      <c r="B135" s="1">
        <v>35</v>
      </c>
      <c r="C135" s="1">
        <v>3.1876000000000002</v>
      </c>
      <c r="D135" s="1">
        <v>0.18637000000000001</v>
      </c>
      <c r="E135" s="1">
        <v>0</v>
      </c>
      <c r="F135" s="1">
        <v>1</v>
      </c>
    </row>
    <row r="136" spans="1:6" ht="20.25" customHeight="1" x14ac:dyDescent="0.25">
      <c r="A136" s="1">
        <v>40</v>
      </c>
      <c r="B136" s="1">
        <v>35</v>
      </c>
      <c r="C136" s="1">
        <v>3.1876000000000002</v>
      </c>
      <c r="D136" s="1">
        <v>0.21743000000000001</v>
      </c>
      <c r="E136" s="1">
        <v>0</v>
      </c>
      <c r="F136" s="1">
        <v>1</v>
      </c>
    </row>
    <row r="137" spans="1:6" ht="20.25" customHeight="1" x14ac:dyDescent="0.25">
      <c r="A137" s="1">
        <v>40</v>
      </c>
      <c r="B137" s="1">
        <v>35</v>
      </c>
      <c r="C137" s="1">
        <v>3.1876000000000002</v>
      </c>
      <c r="D137" s="1">
        <v>0.26401999999999998</v>
      </c>
      <c r="E137" s="1">
        <v>2.71</v>
      </c>
      <c r="F137" s="1">
        <v>2</v>
      </c>
    </row>
    <row r="138" spans="1:6" ht="20.25" customHeight="1" x14ac:dyDescent="0.25">
      <c r="A138" s="1">
        <v>40</v>
      </c>
      <c r="B138" s="1">
        <v>35</v>
      </c>
      <c r="C138" s="1">
        <v>3.1876000000000002</v>
      </c>
      <c r="D138" s="1">
        <v>0.29508000000000001</v>
      </c>
      <c r="E138" s="1">
        <v>4.58</v>
      </c>
      <c r="F138" s="1">
        <v>2</v>
      </c>
    </row>
    <row r="139" spans="1:6" ht="20.25" customHeight="1" x14ac:dyDescent="0.25">
      <c r="A139" s="1">
        <v>40</v>
      </c>
      <c r="B139" s="1">
        <v>35</v>
      </c>
      <c r="C139" s="1">
        <v>3.1876000000000002</v>
      </c>
      <c r="D139" s="1">
        <v>0.32613999999999999</v>
      </c>
      <c r="E139" s="1">
        <v>7.71</v>
      </c>
      <c r="F139" s="1">
        <v>3</v>
      </c>
    </row>
    <row r="140" spans="1:6" ht="20.25" customHeight="1" x14ac:dyDescent="0.25">
      <c r="A140" s="1">
        <v>40</v>
      </c>
      <c r="B140" s="1">
        <v>35</v>
      </c>
      <c r="C140" s="1">
        <v>3.1876000000000002</v>
      </c>
      <c r="D140" s="1">
        <v>0.35720000000000002</v>
      </c>
      <c r="E140" s="1">
        <v>0</v>
      </c>
      <c r="F140" s="1">
        <v>1</v>
      </c>
    </row>
  </sheetData>
  <sortState xmlns:xlrd2="http://schemas.microsoft.com/office/spreadsheetml/2017/richdata2" ref="A4:F140">
    <sortCondition ref="B4:B140"/>
  </sortState>
  <mergeCells count="1">
    <mergeCell ref="H10:I12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5ED34-68FD-4FF7-A5E0-663BD9841C76}">
  <dimension ref="A1:F73"/>
  <sheetViews>
    <sheetView zoomScale="77" workbookViewId="0">
      <selection activeCell="H57" sqref="H57"/>
    </sheetView>
  </sheetViews>
  <sheetFormatPr defaultColWidth="24.140625" defaultRowHeight="20.25" customHeight="1" x14ac:dyDescent="0.25"/>
  <cols>
    <col min="1" max="16384" width="24.140625" style="1"/>
  </cols>
  <sheetData>
    <row r="1" spans="1:6" ht="20.25" customHeight="1" x14ac:dyDescent="0.25">
      <c r="A1" s="1" t="s">
        <v>2</v>
      </c>
      <c r="B1" s="1" t="s">
        <v>24</v>
      </c>
    </row>
    <row r="3" spans="1:6" ht="20.25" customHeight="1" x14ac:dyDescent="0.25">
      <c r="A3" s="1" t="s">
        <v>29</v>
      </c>
      <c r="B3" s="1" t="s">
        <v>32</v>
      </c>
      <c r="C3" s="1" t="s">
        <v>35</v>
      </c>
      <c r="D3" s="1" t="s">
        <v>28</v>
      </c>
      <c r="E3" s="1" t="s">
        <v>33</v>
      </c>
      <c r="F3" s="1" t="s">
        <v>42</v>
      </c>
    </row>
    <row r="4" spans="1:6" ht="20.25" customHeight="1" x14ac:dyDescent="0.25">
      <c r="A4" s="1">
        <v>40</v>
      </c>
      <c r="B4" s="1">
        <v>10.021000000000001</v>
      </c>
      <c r="C4" s="1">
        <v>1.5275000000000001</v>
      </c>
      <c r="D4" s="1">
        <v>0.2</v>
      </c>
      <c r="E4" s="1">
        <v>9.5510399999999995E-2</v>
      </c>
      <c r="F4" s="1">
        <v>0</v>
      </c>
    </row>
    <row r="5" spans="1:6" ht="20.25" customHeight="1" x14ac:dyDescent="0.25">
      <c r="A5" s="1">
        <v>40</v>
      </c>
      <c r="B5" s="1">
        <v>10.025</v>
      </c>
      <c r="C5" s="1">
        <v>1.5278</v>
      </c>
      <c r="D5" s="1">
        <v>0.25</v>
      </c>
      <c r="E5" s="1">
        <v>0.163274</v>
      </c>
      <c r="F5" s="1">
        <v>0</v>
      </c>
    </row>
    <row r="6" spans="1:6" ht="20.25" customHeight="1" x14ac:dyDescent="0.25">
      <c r="A6" s="1">
        <v>40</v>
      </c>
      <c r="B6" s="1">
        <v>10.028</v>
      </c>
      <c r="C6" s="1">
        <v>1.528</v>
      </c>
      <c r="D6" s="1">
        <v>0.3</v>
      </c>
      <c r="E6" s="1">
        <v>0.20316000000000001</v>
      </c>
      <c r="F6" s="1">
        <v>0</v>
      </c>
    </row>
    <row r="7" spans="1:6" ht="20.25" customHeight="1" x14ac:dyDescent="0.25">
      <c r="A7" s="1">
        <v>40</v>
      </c>
      <c r="B7" s="1">
        <v>10.035</v>
      </c>
      <c r="C7" s="1">
        <v>1.5284</v>
      </c>
      <c r="D7" s="1">
        <v>0.35</v>
      </c>
      <c r="E7" s="1">
        <v>0.22636999999999999</v>
      </c>
      <c r="F7" s="1">
        <v>0</v>
      </c>
    </row>
    <row r="8" spans="1:6" ht="20.25" customHeight="1" x14ac:dyDescent="0.25">
      <c r="A8" s="1">
        <v>40</v>
      </c>
      <c r="B8" s="1">
        <v>10.036</v>
      </c>
      <c r="C8" s="1">
        <v>1.5285</v>
      </c>
      <c r="D8" s="1">
        <v>0.4</v>
      </c>
      <c r="E8" s="1">
        <v>0.232488</v>
      </c>
      <c r="F8" s="1">
        <v>0</v>
      </c>
    </row>
    <row r="9" spans="1:6" ht="20.25" customHeight="1" x14ac:dyDescent="0.25">
      <c r="A9" s="1">
        <v>40</v>
      </c>
      <c r="B9" s="1">
        <v>10.041</v>
      </c>
      <c r="C9" s="1">
        <v>1.5287999999999999</v>
      </c>
      <c r="D9" s="1">
        <v>0.45</v>
      </c>
      <c r="E9" s="1">
        <v>0.27948899999999999</v>
      </c>
      <c r="F9" s="1">
        <v>0</v>
      </c>
    </row>
    <row r="10" spans="1:6" ht="20.25" customHeight="1" x14ac:dyDescent="0.25">
      <c r="A10" s="1">
        <v>40</v>
      </c>
      <c r="B10" s="1">
        <v>10.034000000000001</v>
      </c>
      <c r="C10" s="1">
        <v>1.5284</v>
      </c>
      <c r="D10" s="1">
        <v>0.5</v>
      </c>
      <c r="E10" s="1">
        <v>0.35831400000000002</v>
      </c>
      <c r="F10" s="1">
        <v>0</v>
      </c>
    </row>
    <row r="11" spans="1:6" ht="20.25" customHeight="1" x14ac:dyDescent="0.25">
      <c r="A11" s="1">
        <v>40</v>
      </c>
      <c r="B11" s="1">
        <v>10.041</v>
      </c>
      <c r="C11" s="1">
        <v>1.5287999999999999</v>
      </c>
      <c r="D11" s="1">
        <v>0.55000000000000004</v>
      </c>
      <c r="E11" s="1">
        <v>0.366595</v>
      </c>
      <c r="F11" s="1">
        <v>0</v>
      </c>
    </row>
    <row r="12" spans="1:6" ht="20.25" customHeight="1" x14ac:dyDescent="0.25">
      <c r="A12" s="1">
        <v>40</v>
      </c>
      <c r="B12" s="1">
        <v>10.039999999999999</v>
      </c>
      <c r="C12" s="1">
        <v>1.5286999999999999</v>
      </c>
      <c r="D12" s="1">
        <v>0.6</v>
      </c>
      <c r="E12" s="1">
        <v>0.41888700000000001</v>
      </c>
      <c r="F12" s="1">
        <v>0</v>
      </c>
    </row>
    <row r="13" spans="1:6" ht="20.25" customHeight="1" x14ac:dyDescent="0.25">
      <c r="A13" s="1">
        <v>40</v>
      </c>
      <c r="B13" s="1">
        <v>10.029999999999999</v>
      </c>
      <c r="C13" s="1">
        <v>1.5281</v>
      </c>
      <c r="D13" s="1">
        <v>0.65</v>
      </c>
      <c r="E13" s="1">
        <v>0.57363299999999995</v>
      </c>
      <c r="F13" s="1">
        <v>0</v>
      </c>
    </row>
    <row r="14" spans="1:6" ht="20.25" customHeight="1" x14ac:dyDescent="0.25">
      <c r="A14" s="1">
        <v>40</v>
      </c>
      <c r="B14" s="1">
        <v>10.038</v>
      </c>
      <c r="C14" s="1">
        <v>1.5286</v>
      </c>
      <c r="D14" s="1">
        <v>0.7</v>
      </c>
      <c r="E14" s="1">
        <v>0.54953399999999997</v>
      </c>
      <c r="F14" s="1">
        <v>0</v>
      </c>
    </row>
    <row r="15" spans="1:6" ht="20.25" customHeight="1" x14ac:dyDescent="0.25">
      <c r="A15" s="1">
        <v>40</v>
      </c>
      <c r="B15" s="1">
        <v>10.038</v>
      </c>
      <c r="C15" s="1">
        <v>1.5286</v>
      </c>
      <c r="D15" s="1">
        <v>0.75</v>
      </c>
      <c r="E15" s="1">
        <v>0.57627600000000001</v>
      </c>
      <c r="F15" s="1">
        <v>0</v>
      </c>
    </row>
    <row r="16" spans="1:6" ht="20.25" customHeight="1" x14ac:dyDescent="0.25">
      <c r="A16" s="1">
        <v>40</v>
      </c>
      <c r="B16" s="1">
        <v>12.528</v>
      </c>
      <c r="C16" s="1">
        <v>1.6900999999999999</v>
      </c>
      <c r="D16" s="1">
        <v>0.2</v>
      </c>
      <c r="E16" s="1">
        <v>7.6733599999999999E-2</v>
      </c>
      <c r="F16" s="1">
        <v>0</v>
      </c>
    </row>
    <row r="17" spans="1:6" ht="20.25" customHeight="1" x14ac:dyDescent="0.25">
      <c r="A17" s="1">
        <v>40</v>
      </c>
      <c r="B17" s="1">
        <v>12.535</v>
      </c>
      <c r="C17" s="1">
        <v>1.6906000000000001</v>
      </c>
      <c r="D17" s="1">
        <v>0.25</v>
      </c>
      <c r="E17" s="1">
        <v>0.105838</v>
      </c>
      <c r="F17" s="1">
        <v>0</v>
      </c>
    </row>
    <row r="18" spans="1:6" ht="20.25" customHeight="1" x14ac:dyDescent="0.25">
      <c r="A18" s="1">
        <v>40</v>
      </c>
      <c r="B18" s="1">
        <v>12.537000000000001</v>
      </c>
      <c r="C18" s="1">
        <v>1.6907000000000001</v>
      </c>
      <c r="D18" s="1">
        <v>0.3</v>
      </c>
      <c r="E18" s="1">
        <v>0.20161899999999999</v>
      </c>
      <c r="F18" s="1">
        <v>0</v>
      </c>
    </row>
    <row r="19" spans="1:6" ht="20.25" customHeight="1" x14ac:dyDescent="0.25">
      <c r="A19" s="1">
        <v>40</v>
      </c>
      <c r="B19" s="1">
        <v>12.541</v>
      </c>
      <c r="C19" s="1">
        <v>1.6910000000000001</v>
      </c>
      <c r="D19" s="1">
        <v>0.35</v>
      </c>
      <c r="E19" s="1">
        <v>0.20302799999999999</v>
      </c>
      <c r="F19" s="1">
        <v>0</v>
      </c>
    </row>
    <row r="20" spans="1:6" ht="20.25" customHeight="1" x14ac:dyDescent="0.25">
      <c r="A20" s="1">
        <v>40</v>
      </c>
      <c r="B20" s="1">
        <v>12.552</v>
      </c>
      <c r="C20" s="1">
        <v>1.6917</v>
      </c>
      <c r="D20" s="1">
        <v>0.4</v>
      </c>
      <c r="E20" s="1">
        <v>0.25114799999999998</v>
      </c>
      <c r="F20" s="1">
        <v>0</v>
      </c>
    </row>
    <row r="21" spans="1:6" ht="20.25" customHeight="1" x14ac:dyDescent="0.25">
      <c r="A21" s="1">
        <v>40</v>
      </c>
      <c r="B21" s="1">
        <v>12.555999999999999</v>
      </c>
      <c r="C21" s="1">
        <v>1.6919999999999999</v>
      </c>
      <c r="D21" s="1">
        <v>0.45</v>
      </c>
      <c r="E21" s="1">
        <v>0.27817199999999997</v>
      </c>
      <c r="F21" s="1">
        <v>0</v>
      </c>
    </row>
    <row r="22" spans="1:6" ht="20.25" customHeight="1" x14ac:dyDescent="0.25">
      <c r="A22" s="1">
        <v>40</v>
      </c>
      <c r="B22" s="1">
        <v>12.552</v>
      </c>
      <c r="C22" s="1">
        <v>1.6917</v>
      </c>
      <c r="D22" s="1">
        <v>0.5</v>
      </c>
      <c r="E22" s="1">
        <v>0.30482500000000001</v>
      </c>
      <c r="F22" s="1">
        <v>0</v>
      </c>
    </row>
    <row r="23" spans="1:6" ht="20.25" customHeight="1" x14ac:dyDescent="0.25">
      <c r="A23" s="1">
        <v>40</v>
      </c>
      <c r="B23" s="1">
        <v>12.537000000000001</v>
      </c>
      <c r="C23" s="1">
        <v>1.6907000000000001</v>
      </c>
      <c r="D23" s="1">
        <v>0.55000000000000004</v>
      </c>
      <c r="E23" s="1">
        <v>0.32148199999999999</v>
      </c>
      <c r="F23" s="1">
        <v>0</v>
      </c>
    </row>
    <row r="24" spans="1:6" ht="20.25" customHeight="1" x14ac:dyDescent="0.25">
      <c r="A24" s="1">
        <v>40</v>
      </c>
      <c r="B24" s="1">
        <v>12.542999999999999</v>
      </c>
      <c r="C24" s="1">
        <v>1.6911</v>
      </c>
      <c r="D24" s="1">
        <v>0.6</v>
      </c>
      <c r="E24" s="1">
        <v>0.34107100000000001</v>
      </c>
      <c r="F24" s="1">
        <v>0</v>
      </c>
    </row>
    <row r="25" spans="1:6" ht="20.25" customHeight="1" x14ac:dyDescent="0.25">
      <c r="A25" s="1">
        <v>40</v>
      </c>
      <c r="B25" s="1">
        <v>12.544</v>
      </c>
      <c r="C25" s="1">
        <v>1.6912</v>
      </c>
      <c r="D25" s="1">
        <v>0.65</v>
      </c>
      <c r="E25" s="1">
        <v>0.15790899999999999</v>
      </c>
      <c r="F25" s="1">
        <v>0</v>
      </c>
    </row>
    <row r="26" spans="1:6" ht="20.25" customHeight="1" x14ac:dyDescent="0.25">
      <c r="A26" s="1">
        <v>40</v>
      </c>
      <c r="B26" s="1">
        <v>15.031000000000001</v>
      </c>
      <c r="C26" s="1">
        <v>1.8525</v>
      </c>
      <c r="D26" s="1">
        <v>0.2</v>
      </c>
      <c r="E26" s="1">
        <v>7.2957599999999997E-2</v>
      </c>
      <c r="F26" s="1">
        <v>0</v>
      </c>
    </row>
    <row r="27" spans="1:6" ht="20.25" customHeight="1" x14ac:dyDescent="0.25">
      <c r="A27" s="1">
        <v>40</v>
      </c>
      <c r="B27" s="1">
        <v>15.05</v>
      </c>
      <c r="C27" s="1">
        <v>1.8536999999999999</v>
      </c>
      <c r="D27" s="1">
        <v>0.25</v>
      </c>
      <c r="E27" s="1">
        <v>9.4168299999999996E-2</v>
      </c>
      <c r="F27" s="1">
        <v>0</v>
      </c>
    </row>
    <row r="28" spans="1:6" ht="20.25" customHeight="1" x14ac:dyDescent="0.25">
      <c r="A28" s="1">
        <v>40</v>
      </c>
      <c r="B28" s="1">
        <v>15.051</v>
      </c>
      <c r="C28" s="1">
        <v>1.8537999999999999</v>
      </c>
      <c r="D28" s="1">
        <v>0.3</v>
      </c>
      <c r="E28" s="1">
        <v>0.132525</v>
      </c>
      <c r="F28" s="1">
        <v>0</v>
      </c>
    </row>
    <row r="29" spans="1:6" ht="20.25" customHeight="1" x14ac:dyDescent="0.25">
      <c r="A29" s="1">
        <v>40</v>
      </c>
      <c r="B29" s="1">
        <v>15.058999999999999</v>
      </c>
      <c r="C29" s="1">
        <v>1.8543000000000001</v>
      </c>
      <c r="D29" s="1">
        <v>0.35</v>
      </c>
      <c r="E29" s="1">
        <v>0.186475</v>
      </c>
      <c r="F29" s="1">
        <v>0</v>
      </c>
    </row>
    <row r="30" spans="1:6" ht="20.25" customHeight="1" x14ac:dyDescent="0.25">
      <c r="A30" s="1">
        <v>40</v>
      </c>
      <c r="B30" s="1">
        <v>15.074999999999999</v>
      </c>
      <c r="C30" s="1">
        <v>1.8553999999999999</v>
      </c>
      <c r="D30" s="1">
        <v>0.4</v>
      </c>
      <c r="E30" s="1">
        <v>0.195241</v>
      </c>
      <c r="F30" s="1">
        <v>0</v>
      </c>
    </row>
    <row r="31" spans="1:6" ht="20.25" customHeight="1" x14ac:dyDescent="0.25">
      <c r="A31" s="1">
        <v>40</v>
      </c>
      <c r="B31" s="1">
        <v>15.08</v>
      </c>
      <c r="C31" s="1">
        <v>1.8556999999999999</v>
      </c>
      <c r="D31" s="1">
        <v>0.45</v>
      </c>
      <c r="E31" s="1">
        <v>0.185111</v>
      </c>
      <c r="F31" s="1">
        <v>0</v>
      </c>
    </row>
    <row r="32" spans="1:6" ht="20.25" customHeight="1" x14ac:dyDescent="0.25">
      <c r="A32" s="1">
        <v>40</v>
      </c>
      <c r="B32" s="1">
        <v>15.021000000000001</v>
      </c>
      <c r="C32" s="1">
        <v>1.8519000000000001</v>
      </c>
      <c r="D32" s="1">
        <v>0.5</v>
      </c>
      <c r="E32" s="1">
        <v>9.3955200000000003E-2</v>
      </c>
      <c r="F32" s="1">
        <v>0</v>
      </c>
    </row>
    <row r="33" spans="1:6" ht="20.25" customHeight="1" x14ac:dyDescent="0.25">
      <c r="A33" s="1">
        <v>40</v>
      </c>
      <c r="B33" s="1">
        <v>17.545000000000002</v>
      </c>
      <c r="C33" s="1">
        <v>2.0156000000000001</v>
      </c>
      <c r="D33" s="1">
        <v>0.2</v>
      </c>
      <c r="E33" s="1">
        <v>9.0431300000000006E-2</v>
      </c>
      <c r="F33" s="1">
        <v>0</v>
      </c>
    </row>
    <row r="34" spans="1:6" ht="20.25" customHeight="1" x14ac:dyDescent="0.25">
      <c r="A34" s="1">
        <v>40</v>
      </c>
      <c r="B34" s="1">
        <v>17.556000000000001</v>
      </c>
      <c r="C34" s="1">
        <v>2.0163000000000002</v>
      </c>
      <c r="D34" s="1">
        <v>0.25</v>
      </c>
      <c r="E34" s="1">
        <v>5.9600500000000001E-2</v>
      </c>
      <c r="F34" s="1">
        <v>0</v>
      </c>
    </row>
    <row r="35" spans="1:6" ht="20.25" customHeight="1" x14ac:dyDescent="0.25">
      <c r="A35" s="1">
        <v>40</v>
      </c>
      <c r="B35" s="1">
        <v>17.559999999999999</v>
      </c>
      <c r="C35" s="1">
        <v>2.0165999999999999</v>
      </c>
      <c r="D35" s="1">
        <v>0.3</v>
      </c>
      <c r="E35" s="1">
        <v>7.0860000000000006E-2</v>
      </c>
      <c r="F35" s="1">
        <v>0</v>
      </c>
    </row>
    <row r="36" spans="1:6" ht="20.25" customHeight="1" x14ac:dyDescent="0.25">
      <c r="A36" s="1">
        <v>40</v>
      </c>
      <c r="B36" s="1">
        <v>17.571999999999999</v>
      </c>
      <c r="C36" s="1">
        <v>2.0173000000000001</v>
      </c>
      <c r="D36" s="1">
        <v>0.35</v>
      </c>
      <c r="E36" s="1">
        <v>7.4168799999999993E-2</v>
      </c>
      <c r="F36" s="1">
        <v>0</v>
      </c>
    </row>
    <row r="37" spans="1:6" ht="20.25" customHeight="1" x14ac:dyDescent="0.25">
      <c r="A37" s="1">
        <v>40</v>
      </c>
      <c r="B37" s="1">
        <v>17.591999999999999</v>
      </c>
      <c r="C37" s="1">
        <v>2.0186000000000002</v>
      </c>
      <c r="D37" s="1">
        <v>0.4</v>
      </c>
      <c r="E37" s="1">
        <v>3.5919199999999998E-2</v>
      </c>
      <c r="F37" s="1">
        <v>0</v>
      </c>
    </row>
    <row r="38" spans="1:6" ht="20.25" customHeight="1" x14ac:dyDescent="0.25">
      <c r="A38" s="1">
        <v>40</v>
      </c>
      <c r="B38" s="1">
        <v>17.603000000000002</v>
      </c>
      <c r="C38" s="1">
        <v>2.0192999999999999</v>
      </c>
      <c r="D38" s="1">
        <v>0.45</v>
      </c>
      <c r="E38" s="1">
        <v>0.87651800000000002</v>
      </c>
      <c r="F38" s="1">
        <v>0</v>
      </c>
    </row>
    <row r="39" spans="1:6" ht="20.25" customHeight="1" x14ac:dyDescent="0.25">
      <c r="A39" s="1">
        <v>40</v>
      </c>
      <c r="B39" s="1">
        <v>20.042000000000002</v>
      </c>
      <c r="C39" s="1">
        <v>2.1776</v>
      </c>
      <c r="D39" s="1">
        <v>0.2</v>
      </c>
      <c r="E39" s="1">
        <v>8.9452000000000004E-2</v>
      </c>
      <c r="F39" s="1">
        <v>0</v>
      </c>
    </row>
    <row r="40" spans="1:6" ht="20.25" customHeight="1" x14ac:dyDescent="0.25">
      <c r="A40" s="1">
        <v>40</v>
      </c>
      <c r="B40" s="1">
        <v>20.062000000000001</v>
      </c>
      <c r="C40" s="1">
        <v>2.1789000000000001</v>
      </c>
      <c r="D40" s="1">
        <v>0.25</v>
      </c>
      <c r="E40" s="1">
        <v>5.5210200000000001E-2</v>
      </c>
      <c r="F40" s="1">
        <v>0</v>
      </c>
    </row>
    <row r="41" spans="1:6" ht="20.25" customHeight="1" x14ac:dyDescent="0.25">
      <c r="A41" s="1">
        <v>40</v>
      </c>
      <c r="B41" s="1">
        <v>20.071999999999999</v>
      </c>
      <c r="C41" s="1">
        <v>2.1795</v>
      </c>
      <c r="D41" s="1">
        <v>0.3</v>
      </c>
      <c r="E41" s="1">
        <v>4.9359199999999999E-2</v>
      </c>
      <c r="F41" s="1">
        <v>0</v>
      </c>
    </row>
    <row r="42" spans="1:6" ht="20.25" customHeight="1" x14ac:dyDescent="0.25">
      <c r="A42" s="1">
        <v>40</v>
      </c>
      <c r="B42" s="1">
        <v>20.091999999999999</v>
      </c>
      <c r="C42" s="1">
        <v>2.1808000000000001</v>
      </c>
      <c r="D42" s="1">
        <v>0.35</v>
      </c>
      <c r="E42" s="1">
        <v>2.7750799999999999E-2</v>
      </c>
      <c r="F42" s="1">
        <v>0</v>
      </c>
    </row>
    <row r="43" spans="1:6" ht="20.25" customHeight="1" x14ac:dyDescent="0.25">
      <c r="A43" s="1">
        <v>40</v>
      </c>
      <c r="B43" s="1">
        <v>20.106999999999999</v>
      </c>
      <c r="C43" s="1">
        <v>2.1818</v>
      </c>
      <c r="D43" s="1">
        <v>0.4</v>
      </c>
      <c r="E43" s="1">
        <v>0.405418</v>
      </c>
      <c r="F43" s="1">
        <v>0</v>
      </c>
    </row>
    <row r="44" spans="1:6" ht="20.25" customHeight="1" x14ac:dyDescent="0.25">
      <c r="A44" s="1">
        <v>40</v>
      </c>
      <c r="B44" s="1">
        <v>20.036000000000001</v>
      </c>
      <c r="C44" s="1">
        <v>2.1772</v>
      </c>
      <c r="D44" s="1">
        <v>0.45</v>
      </c>
      <c r="E44" s="1">
        <v>15.3512</v>
      </c>
      <c r="F44" s="1">
        <v>1</v>
      </c>
    </row>
    <row r="45" spans="1:6" ht="20.25" customHeight="1" x14ac:dyDescent="0.25">
      <c r="A45" s="1">
        <v>40</v>
      </c>
      <c r="B45" s="1">
        <v>20.036000000000001</v>
      </c>
      <c r="C45" s="1">
        <v>2.1772</v>
      </c>
      <c r="D45" s="1">
        <v>0.5</v>
      </c>
      <c r="E45" s="1">
        <v>17.822299999999998</v>
      </c>
      <c r="F45" s="1">
        <v>1</v>
      </c>
    </row>
    <row r="46" spans="1:6" ht="20.25" customHeight="1" x14ac:dyDescent="0.25">
      <c r="A46" s="1">
        <v>40</v>
      </c>
      <c r="B46" s="1">
        <v>22.547999999999998</v>
      </c>
      <c r="C46" s="1">
        <v>2.3401000000000001</v>
      </c>
      <c r="D46" s="1">
        <v>0.2</v>
      </c>
      <c r="E46" s="1">
        <v>5.9737800000000001E-2</v>
      </c>
      <c r="F46" s="1">
        <v>0</v>
      </c>
    </row>
    <row r="47" spans="1:6" ht="20.25" customHeight="1" x14ac:dyDescent="0.25">
      <c r="A47" s="1">
        <v>40</v>
      </c>
      <c r="B47" s="1">
        <v>22.561</v>
      </c>
      <c r="C47" s="1">
        <v>2.3410000000000002</v>
      </c>
      <c r="D47" s="1">
        <v>0.25</v>
      </c>
      <c r="E47" s="1">
        <v>5.4417500000000001E-2</v>
      </c>
      <c r="F47" s="1">
        <v>0</v>
      </c>
    </row>
    <row r="48" spans="1:6" ht="20.25" customHeight="1" x14ac:dyDescent="0.25">
      <c r="A48" s="1">
        <v>40</v>
      </c>
      <c r="B48" s="1">
        <v>22.584</v>
      </c>
      <c r="C48" s="1">
        <v>2.3424999999999998</v>
      </c>
      <c r="D48" s="1">
        <v>0.3</v>
      </c>
      <c r="E48" s="1">
        <v>2.6435199999999999E-2</v>
      </c>
      <c r="F48" s="1">
        <v>0</v>
      </c>
    </row>
    <row r="49" spans="1:6" ht="20.25" customHeight="1" x14ac:dyDescent="0.25">
      <c r="A49" s="1">
        <v>40</v>
      </c>
      <c r="B49" s="1">
        <v>22.606000000000002</v>
      </c>
      <c r="C49" s="1">
        <v>2.3439000000000001</v>
      </c>
      <c r="D49" s="1">
        <v>0.35</v>
      </c>
      <c r="E49" s="1">
        <v>0.321996</v>
      </c>
      <c r="F49" s="1">
        <v>0</v>
      </c>
    </row>
    <row r="50" spans="1:6" ht="20.25" customHeight="1" x14ac:dyDescent="0.25">
      <c r="A50" s="1">
        <v>40</v>
      </c>
      <c r="B50" s="1">
        <v>22.545000000000002</v>
      </c>
      <c r="C50" s="1">
        <v>2.3399000000000001</v>
      </c>
      <c r="D50" s="1">
        <v>0.45</v>
      </c>
      <c r="E50" s="1">
        <v>16.3108</v>
      </c>
      <c r="F50" s="1">
        <v>1</v>
      </c>
    </row>
    <row r="51" spans="1:6" ht="20.25" customHeight="1" x14ac:dyDescent="0.25">
      <c r="A51" s="1">
        <v>40</v>
      </c>
      <c r="B51" s="1">
        <v>22.545000000000002</v>
      </c>
      <c r="C51" s="1">
        <v>2.3399000000000001</v>
      </c>
      <c r="D51" s="1">
        <v>0.5</v>
      </c>
      <c r="E51" s="1">
        <v>16.602</v>
      </c>
      <c r="F51" s="1">
        <v>1</v>
      </c>
    </row>
    <row r="52" spans="1:6" ht="20.25" customHeight="1" x14ac:dyDescent="0.25">
      <c r="A52" s="1">
        <v>40</v>
      </c>
      <c r="B52" s="1">
        <v>25.053000000000001</v>
      </c>
      <c r="C52" s="1">
        <v>2.5026000000000002</v>
      </c>
      <c r="D52" s="1">
        <v>0.2</v>
      </c>
      <c r="E52" s="1">
        <v>7.8418600000000005E-2</v>
      </c>
      <c r="F52" s="1">
        <v>0</v>
      </c>
    </row>
    <row r="53" spans="1:6" ht="20.25" customHeight="1" x14ac:dyDescent="0.25">
      <c r="A53" s="1">
        <v>40</v>
      </c>
      <c r="B53" s="1">
        <v>25.065000000000001</v>
      </c>
      <c r="C53" s="1">
        <v>2.5034000000000001</v>
      </c>
      <c r="D53" s="1">
        <v>0.25</v>
      </c>
      <c r="E53" s="1">
        <v>5.65126E-3</v>
      </c>
      <c r="F53" s="1">
        <v>0</v>
      </c>
    </row>
    <row r="54" spans="1:6" ht="20.25" customHeight="1" x14ac:dyDescent="0.25">
      <c r="A54" s="1">
        <v>40</v>
      </c>
      <c r="B54" s="1">
        <v>25.096</v>
      </c>
      <c r="C54" s="1">
        <v>2.5053999999999998</v>
      </c>
      <c r="D54" s="1">
        <v>0.3</v>
      </c>
      <c r="E54" s="1">
        <v>0.296624</v>
      </c>
      <c r="F54" s="1">
        <v>0</v>
      </c>
    </row>
    <row r="55" spans="1:6" ht="20.25" customHeight="1" x14ac:dyDescent="0.25">
      <c r="A55" s="1">
        <v>40</v>
      </c>
      <c r="B55" s="1">
        <v>25.05</v>
      </c>
      <c r="C55" s="1">
        <v>2.5024000000000002</v>
      </c>
      <c r="D55" s="1">
        <v>0.35</v>
      </c>
      <c r="E55" s="1">
        <v>7.75528</v>
      </c>
      <c r="F55" s="1">
        <v>1</v>
      </c>
    </row>
    <row r="56" spans="1:6" ht="20.25" customHeight="1" x14ac:dyDescent="0.25">
      <c r="A56" s="1">
        <v>40</v>
      </c>
      <c r="B56" s="1">
        <v>25.050999999999998</v>
      </c>
      <c r="C56" s="1">
        <v>2.5024999999999999</v>
      </c>
      <c r="D56" s="1">
        <v>0.4</v>
      </c>
      <c r="E56" s="1">
        <v>14.1593</v>
      </c>
      <c r="F56" s="1">
        <v>1</v>
      </c>
    </row>
    <row r="57" spans="1:6" ht="20.25" customHeight="1" x14ac:dyDescent="0.25">
      <c r="A57" s="1">
        <v>40</v>
      </c>
      <c r="B57" s="1">
        <v>25.047000000000001</v>
      </c>
      <c r="C57" s="1">
        <v>2.5022000000000002</v>
      </c>
      <c r="D57" s="1">
        <v>0.45</v>
      </c>
      <c r="E57" s="1">
        <v>13.8489</v>
      </c>
      <c r="F57" s="1">
        <v>1</v>
      </c>
    </row>
    <row r="58" spans="1:6" ht="20.25" customHeight="1" x14ac:dyDescent="0.25">
      <c r="A58" s="1">
        <v>40</v>
      </c>
      <c r="B58" s="1">
        <v>27.55</v>
      </c>
      <c r="C58" s="1">
        <v>2.6646000000000001</v>
      </c>
      <c r="D58" s="1">
        <v>0.2</v>
      </c>
      <c r="E58" s="1">
        <v>8.4182400000000004E-2</v>
      </c>
      <c r="F58" s="1">
        <v>0</v>
      </c>
    </row>
    <row r="59" spans="1:6" ht="20.25" customHeight="1" x14ac:dyDescent="0.25">
      <c r="A59" s="1">
        <v>40</v>
      </c>
      <c r="B59" s="1">
        <v>27.571999999999999</v>
      </c>
      <c r="C59" s="1">
        <v>2.6659999999999999</v>
      </c>
      <c r="D59" s="1">
        <v>0.25</v>
      </c>
      <c r="E59" s="1">
        <v>0.21784899999999999</v>
      </c>
      <c r="F59" s="1">
        <v>0</v>
      </c>
    </row>
    <row r="60" spans="1:6" ht="20.25" customHeight="1" x14ac:dyDescent="0.25">
      <c r="A60" s="1">
        <v>40</v>
      </c>
      <c r="B60" s="1">
        <v>27.56</v>
      </c>
      <c r="C60" s="1">
        <v>2.6652999999999998</v>
      </c>
      <c r="D60" s="1">
        <v>0.35</v>
      </c>
      <c r="E60" s="1">
        <v>11.380599999999999</v>
      </c>
      <c r="F60" s="1">
        <v>1</v>
      </c>
    </row>
    <row r="61" spans="1:6" ht="20.25" customHeight="1" x14ac:dyDescent="0.25">
      <c r="A61" s="1">
        <v>40</v>
      </c>
      <c r="B61" s="1">
        <v>27.562000000000001</v>
      </c>
      <c r="C61" s="1">
        <v>2.6654</v>
      </c>
      <c r="D61" s="1">
        <v>0.4</v>
      </c>
      <c r="E61" s="1">
        <v>12.410600000000001</v>
      </c>
      <c r="F61" s="1">
        <v>1</v>
      </c>
    </row>
    <row r="62" spans="1:6" ht="20.25" customHeight="1" x14ac:dyDescent="0.25">
      <c r="A62" s="1">
        <v>40</v>
      </c>
      <c r="B62" s="1">
        <v>27.556999999999999</v>
      </c>
      <c r="C62" s="1">
        <v>2.6650999999999998</v>
      </c>
      <c r="D62" s="1">
        <v>0.45</v>
      </c>
      <c r="E62" s="1">
        <v>10.563800000000001</v>
      </c>
      <c r="F62" s="1">
        <v>1</v>
      </c>
    </row>
    <row r="63" spans="1:6" ht="20.25" customHeight="1" x14ac:dyDescent="0.25">
      <c r="A63" s="1">
        <v>40</v>
      </c>
      <c r="B63" s="1">
        <v>30.067</v>
      </c>
      <c r="C63" s="1">
        <v>2.8279000000000001</v>
      </c>
      <c r="D63" s="1">
        <v>0.2</v>
      </c>
      <c r="E63" s="1">
        <v>5.5001899999999999E-2</v>
      </c>
      <c r="F63" s="1">
        <v>0</v>
      </c>
    </row>
    <row r="64" spans="1:6" ht="20.25" customHeight="1" x14ac:dyDescent="0.25">
      <c r="A64" s="1">
        <v>40</v>
      </c>
      <c r="B64" s="1">
        <v>30.093</v>
      </c>
      <c r="C64" s="1">
        <v>2.8296000000000001</v>
      </c>
      <c r="D64" s="1">
        <v>0.25</v>
      </c>
      <c r="E64" s="1">
        <v>0.86655800000000005</v>
      </c>
      <c r="F64" s="1">
        <v>0</v>
      </c>
    </row>
    <row r="65" spans="1:6" ht="20.25" customHeight="1" x14ac:dyDescent="0.25">
      <c r="A65" s="1">
        <v>40</v>
      </c>
      <c r="B65" s="1">
        <v>30.065000000000001</v>
      </c>
      <c r="C65" s="1">
        <v>2.8277000000000001</v>
      </c>
      <c r="D65" s="1">
        <v>0.3</v>
      </c>
      <c r="E65" s="1">
        <v>6.3034400000000002</v>
      </c>
      <c r="F65" s="1">
        <v>1</v>
      </c>
    </row>
    <row r="66" spans="1:6" ht="20.25" customHeight="1" x14ac:dyDescent="0.25">
      <c r="A66" s="1">
        <v>40</v>
      </c>
      <c r="B66" s="1">
        <v>30.074000000000002</v>
      </c>
      <c r="C66" s="1">
        <v>2.8283</v>
      </c>
      <c r="D66" s="1">
        <v>0.35</v>
      </c>
      <c r="E66" s="1">
        <v>10.7195</v>
      </c>
      <c r="F66" s="1">
        <v>1</v>
      </c>
    </row>
    <row r="67" spans="1:6" ht="20.25" customHeight="1" x14ac:dyDescent="0.25">
      <c r="A67" s="1">
        <v>40</v>
      </c>
      <c r="B67" s="1">
        <v>30.062999999999999</v>
      </c>
      <c r="C67" s="1">
        <v>2.8275999999999999</v>
      </c>
      <c r="D67" s="1">
        <v>0.4</v>
      </c>
      <c r="E67" s="1">
        <v>10.1571</v>
      </c>
      <c r="F67" s="1">
        <v>1</v>
      </c>
    </row>
    <row r="68" spans="1:6" ht="20.25" customHeight="1" x14ac:dyDescent="0.25">
      <c r="A68" s="1">
        <v>40</v>
      </c>
      <c r="B68" s="1">
        <v>32.585000000000001</v>
      </c>
      <c r="C68" s="1">
        <v>2.9912000000000001</v>
      </c>
      <c r="D68" s="1">
        <v>0.2</v>
      </c>
      <c r="E68" s="1">
        <v>0.198902</v>
      </c>
      <c r="F68" s="1">
        <v>0</v>
      </c>
    </row>
    <row r="69" spans="1:6" ht="20.25" customHeight="1" x14ac:dyDescent="0.25">
      <c r="A69" s="1">
        <v>40</v>
      </c>
      <c r="B69" s="1">
        <v>32.573</v>
      </c>
      <c r="C69" s="1">
        <v>2.9904000000000002</v>
      </c>
      <c r="D69" s="1">
        <v>0.3</v>
      </c>
      <c r="E69" s="1">
        <v>6.8376599999999996</v>
      </c>
      <c r="F69" s="1">
        <v>1</v>
      </c>
    </row>
    <row r="70" spans="1:6" ht="20.25" customHeight="1" x14ac:dyDescent="0.25">
      <c r="A70" s="1">
        <v>40</v>
      </c>
      <c r="B70" s="1">
        <v>32.581000000000003</v>
      </c>
      <c r="C70" s="1">
        <v>2.9910000000000001</v>
      </c>
      <c r="D70" s="1">
        <v>0.35</v>
      </c>
      <c r="E70" s="1">
        <v>9.0745299999999993</v>
      </c>
      <c r="F70" s="1">
        <v>1</v>
      </c>
    </row>
    <row r="71" spans="1:6" ht="20.25" customHeight="1" x14ac:dyDescent="0.25">
      <c r="A71" s="1">
        <v>40</v>
      </c>
      <c r="B71" s="1">
        <v>35.107999999999997</v>
      </c>
      <c r="C71" s="1">
        <v>3.1549</v>
      </c>
      <c r="D71" s="1">
        <v>0.2</v>
      </c>
      <c r="E71" s="1">
        <v>0.44103599999999998</v>
      </c>
      <c r="F71" s="1">
        <v>0</v>
      </c>
    </row>
    <row r="72" spans="1:6" ht="20.25" customHeight="1" x14ac:dyDescent="0.25">
      <c r="A72" s="1">
        <v>40</v>
      </c>
      <c r="B72" s="1">
        <v>35.091999999999999</v>
      </c>
      <c r="C72" s="1">
        <v>3.1537999999999999</v>
      </c>
      <c r="D72" s="1">
        <v>0.3</v>
      </c>
      <c r="E72" s="1">
        <v>5.79955</v>
      </c>
      <c r="F72" s="1">
        <v>1</v>
      </c>
    </row>
    <row r="73" spans="1:6" ht="20.25" customHeight="1" x14ac:dyDescent="0.25">
      <c r="A73" s="1">
        <v>40</v>
      </c>
      <c r="B73" s="1">
        <v>35.088999999999999</v>
      </c>
      <c r="C73" s="1">
        <v>3.1537000000000002</v>
      </c>
      <c r="D73" s="1">
        <v>0.35</v>
      </c>
      <c r="E73" s="1">
        <v>6.36205</v>
      </c>
      <c r="F73" s="1">
        <v>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0035A-2AAE-4AC9-A0F0-88E9C5100400}">
  <dimension ref="A1:E44"/>
  <sheetViews>
    <sheetView zoomScale="72" workbookViewId="0">
      <selection activeCell="H13" sqref="H13"/>
    </sheetView>
  </sheetViews>
  <sheetFormatPr defaultColWidth="24.140625" defaultRowHeight="20.25" customHeight="1" x14ac:dyDescent="0.25"/>
  <cols>
    <col min="1" max="16384" width="24.140625" style="1"/>
  </cols>
  <sheetData>
    <row r="1" spans="1:5" ht="20.25" customHeight="1" x14ac:dyDescent="0.25">
      <c r="A1" s="1" t="s">
        <v>3</v>
      </c>
      <c r="B1" s="1" t="s">
        <v>25</v>
      </c>
    </row>
    <row r="3" spans="1:5" ht="20.25" customHeight="1" x14ac:dyDescent="0.25">
      <c r="A3" s="1" t="s">
        <v>29</v>
      </c>
      <c r="B3" s="1" t="s">
        <v>32</v>
      </c>
      <c r="C3" s="1" t="s">
        <v>28</v>
      </c>
      <c r="D3" s="1" t="s">
        <v>33</v>
      </c>
      <c r="E3" s="1" t="s">
        <v>34</v>
      </c>
    </row>
    <row r="4" spans="1:5" ht="20.25" customHeight="1" x14ac:dyDescent="0.25">
      <c r="A4" s="1">
        <v>40</v>
      </c>
      <c r="B4" s="1">
        <v>9.9969999999999999</v>
      </c>
      <c r="C4" s="1">
        <v>0.2</v>
      </c>
      <c r="D4" s="1">
        <v>0.129109</v>
      </c>
      <c r="E4" s="1">
        <v>0</v>
      </c>
    </row>
    <row r="5" spans="1:5" ht="20.25" customHeight="1" x14ac:dyDescent="0.25">
      <c r="A5" s="1">
        <v>40</v>
      </c>
      <c r="B5" s="1">
        <v>10.006</v>
      </c>
      <c r="C5" s="1">
        <v>0.25</v>
      </c>
      <c r="D5" s="1">
        <v>0.20155600000000001</v>
      </c>
      <c r="E5" s="1">
        <v>0</v>
      </c>
    </row>
    <row r="6" spans="1:5" ht="20.25" customHeight="1" x14ac:dyDescent="0.25">
      <c r="A6" s="1">
        <v>40</v>
      </c>
      <c r="B6" s="1">
        <v>9.9939999999999998</v>
      </c>
      <c r="C6" s="1">
        <v>0.3</v>
      </c>
      <c r="D6" s="1">
        <v>0.16184100000000001</v>
      </c>
      <c r="E6" s="1">
        <v>0</v>
      </c>
    </row>
    <row r="7" spans="1:5" ht="20.25" customHeight="1" x14ac:dyDescent="0.25">
      <c r="A7" s="1">
        <v>40</v>
      </c>
      <c r="B7" s="1">
        <v>9.9939999999999998</v>
      </c>
      <c r="C7" s="1">
        <v>0.35</v>
      </c>
      <c r="D7" s="1">
        <v>0.127774</v>
      </c>
      <c r="E7" s="1">
        <v>0</v>
      </c>
    </row>
    <row r="8" spans="1:5" ht="20.25" customHeight="1" x14ac:dyDescent="0.25">
      <c r="A8" s="1">
        <v>40</v>
      </c>
      <c r="B8" s="1">
        <v>9.9960000000000004</v>
      </c>
      <c r="C8" s="1">
        <v>0.4</v>
      </c>
      <c r="D8" s="1">
        <v>0.11265600000000001</v>
      </c>
      <c r="E8" s="1">
        <v>0</v>
      </c>
    </row>
    <row r="9" spans="1:5" ht="20.25" customHeight="1" x14ac:dyDescent="0.25">
      <c r="A9" s="1">
        <v>40</v>
      </c>
      <c r="B9" s="1">
        <v>9.9849999999999994</v>
      </c>
      <c r="C9" s="1">
        <v>0.45</v>
      </c>
      <c r="D9" s="1">
        <v>0.12640299999999999</v>
      </c>
      <c r="E9" s="1">
        <v>0</v>
      </c>
    </row>
    <row r="10" spans="1:5" ht="20.25" customHeight="1" x14ac:dyDescent="0.25">
      <c r="A10" s="1">
        <v>40</v>
      </c>
      <c r="B10" s="1">
        <v>9.9710000000000001</v>
      </c>
      <c r="C10" s="1">
        <v>0.5</v>
      </c>
      <c r="D10" s="1">
        <v>0.164521</v>
      </c>
      <c r="E10" s="1">
        <v>0</v>
      </c>
    </row>
    <row r="11" spans="1:5" ht="20.25" customHeight="1" x14ac:dyDescent="0.25">
      <c r="A11" s="1">
        <v>40</v>
      </c>
      <c r="B11" s="1">
        <v>9.9450000000000003</v>
      </c>
      <c r="C11" s="1">
        <v>0.55000000000000004</v>
      </c>
      <c r="D11" s="1">
        <v>0.18180499999999999</v>
      </c>
      <c r="E11" s="1">
        <v>0</v>
      </c>
    </row>
    <row r="12" spans="1:5" ht="20.25" customHeight="1" x14ac:dyDescent="0.25">
      <c r="A12" s="1">
        <v>40</v>
      </c>
      <c r="B12" s="1">
        <v>15.000999999999999</v>
      </c>
      <c r="C12" s="1">
        <v>0.2</v>
      </c>
      <c r="D12" s="1">
        <v>0.126328</v>
      </c>
      <c r="E12" s="1">
        <v>0</v>
      </c>
    </row>
    <row r="13" spans="1:5" ht="20.25" customHeight="1" x14ac:dyDescent="0.25">
      <c r="A13" s="1">
        <v>40</v>
      </c>
      <c r="B13" s="1">
        <v>15.023999999999999</v>
      </c>
      <c r="C13" s="1">
        <v>0.25</v>
      </c>
      <c r="D13" s="1">
        <v>0.15163299999999999</v>
      </c>
      <c r="E13" s="1">
        <v>0</v>
      </c>
    </row>
    <row r="14" spans="1:5" ht="20.25" customHeight="1" x14ac:dyDescent="0.25">
      <c r="A14" s="1">
        <v>40</v>
      </c>
      <c r="B14" s="1">
        <v>14.999000000000001</v>
      </c>
      <c r="C14" s="1">
        <v>0.3</v>
      </c>
      <c r="D14" s="1">
        <v>0.12269099999999999</v>
      </c>
      <c r="E14" s="1">
        <v>0</v>
      </c>
    </row>
    <row r="15" spans="1:5" ht="20.25" customHeight="1" x14ac:dyDescent="0.25">
      <c r="A15" s="1">
        <v>40</v>
      </c>
      <c r="B15" s="1">
        <v>15.03</v>
      </c>
      <c r="C15" s="1">
        <v>0.35</v>
      </c>
      <c r="D15" s="1">
        <v>0.120739</v>
      </c>
      <c r="E15" s="1">
        <v>0</v>
      </c>
    </row>
    <row r="16" spans="1:5" ht="20.25" customHeight="1" x14ac:dyDescent="0.25">
      <c r="A16" s="1">
        <v>40</v>
      </c>
      <c r="B16" s="1">
        <v>15.042</v>
      </c>
      <c r="C16" s="1">
        <v>0.4</v>
      </c>
      <c r="D16" s="1">
        <v>0.14629500000000001</v>
      </c>
      <c r="E16" s="1">
        <v>0</v>
      </c>
    </row>
    <row r="17" spans="1:5" ht="20.25" customHeight="1" x14ac:dyDescent="0.25">
      <c r="A17" s="1">
        <v>40</v>
      </c>
      <c r="B17" s="1">
        <v>15.005000000000001</v>
      </c>
      <c r="C17" s="1">
        <v>0.45</v>
      </c>
      <c r="D17" s="1">
        <v>0.15207300000000001</v>
      </c>
      <c r="E17" s="1">
        <v>0</v>
      </c>
    </row>
    <row r="18" spans="1:5" ht="20.25" customHeight="1" x14ac:dyDescent="0.25">
      <c r="A18" s="1">
        <v>40</v>
      </c>
      <c r="B18" s="1">
        <v>15.002000000000001</v>
      </c>
      <c r="C18" s="1">
        <v>0.5</v>
      </c>
      <c r="D18" s="1">
        <v>0.17121</v>
      </c>
      <c r="E18" s="1">
        <v>0</v>
      </c>
    </row>
    <row r="19" spans="1:5" ht="20.25" customHeight="1" x14ac:dyDescent="0.25">
      <c r="A19" s="1">
        <v>40</v>
      </c>
      <c r="B19" s="1">
        <v>14.956</v>
      </c>
      <c r="C19" s="1">
        <v>0.55000000000000004</v>
      </c>
      <c r="D19" s="1">
        <v>0.17915200000000001</v>
      </c>
      <c r="E19" s="1">
        <v>0</v>
      </c>
    </row>
    <row r="20" spans="1:5" ht="20.25" customHeight="1" x14ac:dyDescent="0.25">
      <c r="A20" s="1">
        <v>40</v>
      </c>
      <c r="B20" s="1">
        <v>20.02</v>
      </c>
      <c r="C20" s="1">
        <v>0.2</v>
      </c>
      <c r="D20" s="1">
        <v>8.1238400000000002E-2</v>
      </c>
      <c r="E20" s="1">
        <v>0</v>
      </c>
    </row>
    <row r="21" spans="1:5" ht="20.25" customHeight="1" x14ac:dyDescent="0.25">
      <c r="A21" s="1">
        <v>40</v>
      </c>
      <c r="B21" s="1">
        <v>20.097999999999999</v>
      </c>
      <c r="C21" s="1">
        <v>0.25</v>
      </c>
      <c r="D21" s="1">
        <v>0.108389</v>
      </c>
      <c r="E21" s="1">
        <v>0</v>
      </c>
    </row>
    <row r="22" spans="1:5" ht="20.25" customHeight="1" x14ac:dyDescent="0.25">
      <c r="A22" s="1">
        <v>40</v>
      </c>
      <c r="B22" s="1">
        <v>20.16</v>
      </c>
      <c r="C22" s="1">
        <v>0.3</v>
      </c>
      <c r="D22" s="1">
        <v>9.8688899999999996E-2</v>
      </c>
      <c r="E22" s="1">
        <v>0</v>
      </c>
    </row>
    <row r="23" spans="1:5" ht="20.25" customHeight="1" x14ac:dyDescent="0.25">
      <c r="A23" s="1">
        <v>40</v>
      </c>
      <c r="B23" s="1">
        <v>20.164999999999999</v>
      </c>
      <c r="C23" s="1">
        <v>0.35</v>
      </c>
      <c r="D23" s="1">
        <v>9.2183699999999993E-2</v>
      </c>
      <c r="E23" s="1">
        <v>0</v>
      </c>
    </row>
    <row r="24" spans="1:5" ht="20.25" customHeight="1" x14ac:dyDescent="0.25">
      <c r="A24" s="1">
        <v>40</v>
      </c>
      <c r="B24" s="1">
        <v>20.2</v>
      </c>
      <c r="C24" s="1">
        <v>0.4</v>
      </c>
      <c r="D24" s="1">
        <v>0.11561</v>
      </c>
      <c r="E24" s="1">
        <v>0</v>
      </c>
    </row>
    <row r="25" spans="1:5" ht="20.25" customHeight="1" x14ac:dyDescent="0.25">
      <c r="A25" s="1">
        <v>40</v>
      </c>
      <c r="B25" s="1">
        <v>20.143999999999998</v>
      </c>
      <c r="C25" s="1">
        <v>0.45</v>
      </c>
      <c r="D25" s="1">
        <v>0.11053200000000001</v>
      </c>
      <c r="E25" s="1">
        <v>0</v>
      </c>
    </row>
    <row r="26" spans="1:5" ht="20.25" customHeight="1" x14ac:dyDescent="0.25">
      <c r="A26" s="1">
        <v>40</v>
      </c>
      <c r="B26" s="1">
        <v>25.094000000000001</v>
      </c>
      <c r="C26" s="1">
        <v>0.2</v>
      </c>
      <c r="D26" s="1">
        <v>0.122784</v>
      </c>
      <c r="E26" s="1">
        <v>0</v>
      </c>
    </row>
    <row r="27" spans="1:5" ht="20.25" customHeight="1" x14ac:dyDescent="0.25">
      <c r="A27" s="1">
        <v>40</v>
      </c>
      <c r="B27" s="1">
        <v>25.172000000000001</v>
      </c>
      <c r="C27" s="1">
        <v>0.25</v>
      </c>
      <c r="D27" s="1">
        <v>7.2667599999999999E-2</v>
      </c>
      <c r="E27" s="1">
        <v>0</v>
      </c>
    </row>
    <row r="28" spans="1:5" ht="20.25" customHeight="1" x14ac:dyDescent="0.25">
      <c r="A28" s="1">
        <v>40</v>
      </c>
      <c r="B28" s="1">
        <v>25.212</v>
      </c>
      <c r="C28" s="1">
        <v>0.3</v>
      </c>
      <c r="D28" s="1">
        <v>8.1797099999999998E-2</v>
      </c>
      <c r="E28" s="1">
        <v>0</v>
      </c>
    </row>
    <row r="29" spans="1:5" ht="20.25" customHeight="1" x14ac:dyDescent="0.25">
      <c r="A29" s="1">
        <v>40</v>
      </c>
      <c r="B29" s="1">
        <v>25.227</v>
      </c>
      <c r="C29" s="1">
        <v>0.35</v>
      </c>
      <c r="D29" s="1">
        <v>2.08583E-2</v>
      </c>
      <c r="E29" s="1">
        <v>0</v>
      </c>
    </row>
    <row r="30" spans="1:5" ht="20.25" customHeight="1" x14ac:dyDescent="0.25">
      <c r="A30" s="1">
        <v>40</v>
      </c>
      <c r="B30" s="1">
        <v>25.326000000000001</v>
      </c>
      <c r="C30" s="1">
        <v>0.4</v>
      </c>
      <c r="D30" s="1">
        <v>11.5138</v>
      </c>
      <c r="E30" s="1">
        <v>1</v>
      </c>
    </row>
    <row r="31" spans="1:5" ht="20.25" customHeight="1" x14ac:dyDescent="0.25">
      <c r="A31" s="1">
        <v>40</v>
      </c>
      <c r="B31" s="1">
        <v>25.350999999999999</v>
      </c>
      <c r="C31" s="1">
        <v>0.45</v>
      </c>
      <c r="D31" s="1">
        <v>13.260300000000001</v>
      </c>
      <c r="E31" s="1">
        <v>1</v>
      </c>
    </row>
    <row r="32" spans="1:5" ht="20.25" customHeight="1" x14ac:dyDescent="0.25">
      <c r="A32" s="1">
        <v>40</v>
      </c>
      <c r="B32" s="1">
        <v>30.193999999999999</v>
      </c>
      <c r="C32" s="1">
        <v>0.2</v>
      </c>
      <c r="D32" s="1">
        <v>8.3593899999999999E-2</v>
      </c>
      <c r="E32" s="1">
        <v>0</v>
      </c>
    </row>
    <row r="33" spans="1:5" ht="20.25" customHeight="1" x14ac:dyDescent="0.25">
      <c r="A33" s="1">
        <v>40</v>
      </c>
      <c r="B33" s="1">
        <v>30.292000000000002</v>
      </c>
      <c r="C33" s="1">
        <v>0.25</v>
      </c>
      <c r="D33" s="1">
        <v>7.0232000000000003E-2</v>
      </c>
      <c r="E33" s="1">
        <v>0</v>
      </c>
    </row>
    <row r="34" spans="1:5" ht="20.25" customHeight="1" x14ac:dyDescent="0.25">
      <c r="A34" s="1">
        <v>40</v>
      </c>
      <c r="B34" s="1">
        <v>30.141999999999999</v>
      </c>
      <c r="C34" s="1">
        <v>0.3</v>
      </c>
      <c r="D34" s="1">
        <v>8.2219899999999999</v>
      </c>
      <c r="E34" s="1">
        <v>1</v>
      </c>
    </row>
    <row r="35" spans="1:5" ht="20.25" customHeight="1" x14ac:dyDescent="0.25">
      <c r="A35" s="1">
        <v>40</v>
      </c>
      <c r="B35" s="1">
        <v>30.163</v>
      </c>
      <c r="C35" s="1">
        <v>0.35</v>
      </c>
      <c r="D35" s="1">
        <v>12.8514</v>
      </c>
      <c r="E35" s="1">
        <v>1</v>
      </c>
    </row>
    <row r="36" spans="1:5" ht="20.25" customHeight="1" x14ac:dyDescent="0.25">
      <c r="A36" s="1">
        <v>40</v>
      </c>
      <c r="B36" s="1">
        <v>30.158999999999999</v>
      </c>
      <c r="C36" s="1">
        <v>0.4</v>
      </c>
      <c r="D36" s="1">
        <v>14.1731</v>
      </c>
      <c r="E36" s="1">
        <v>1</v>
      </c>
    </row>
    <row r="37" spans="1:5" ht="20.25" customHeight="1" x14ac:dyDescent="0.25">
      <c r="A37" s="1">
        <v>40</v>
      </c>
      <c r="B37" s="1">
        <v>35.381999999999998</v>
      </c>
      <c r="C37" s="1">
        <v>0.2</v>
      </c>
      <c r="D37" s="1">
        <v>0.52311200000000002</v>
      </c>
      <c r="E37" s="1">
        <v>0</v>
      </c>
    </row>
    <row r="38" spans="1:5" ht="20.25" customHeight="1" x14ac:dyDescent="0.25">
      <c r="A38" s="1">
        <v>40</v>
      </c>
      <c r="B38" s="1">
        <v>35.197000000000003</v>
      </c>
      <c r="C38" s="1">
        <v>0.25</v>
      </c>
      <c r="D38" s="1">
        <v>7.6477399999999998</v>
      </c>
      <c r="E38" s="1">
        <v>1</v>
      </c>
    </row>
    <row r="39" spans="1:5" ht="20.25" customHeight="1" x14ac:dyDescent="0.25">
      <c r="A39" s="1">
        <v>40</v>
      </c>
      <c r="B39" s="1">
        <v>35.191000000000003</v>
      </c>
      <c r="C39" s="1">
        <v>0.3</v>
      </c>
      <c r="D39" s="1">
        <v>11.688499999999999</v>
      </c>
      <c r="E39" s="1">
        <v>1</v>
      </c>
    </row>
    <row r="40" spans="1:5" ht="20.25" customHeight="1" x14ac:dyDescent="0.25">
      <c r="A40" s="1">
        <v>40</v>
      </c>
      <c r="B40" s="1">
        <v>35.21</v>
      </c>
      <c r="C40" s="1">
        <v>0.35</v>
      </c>
      <c r="D40" s="1">
        <v>13.3283</v>
      </c>
      <c r="E40" s="1">
        <v>1</v>
      </c>
    </row>
    <row r="41" spans="1:5" ht="20.25" customHeight="1" x14ac:dyDescent="0.25">
      <c r="A41" s="1">
        <v>40</v>
      </c>
      <c r="B41" s="1">
        <v>35.189</v>
      </c>
      <c r="C41" s="1">
        <v>0.4</v>
      </c>
      <c r="D41" s="1">
        <v>13.6313</v>
      </c>
      <c r="E41" s="1">
        <v>1</v>
      </c>
    </row>
    <row r="42" spans="1:5" ht="20.25" customHeight="1" x14ac:dyDescent="0.25">
      <c r="A42" s="1">
        <v>40</v>
      </c>
      <c r="B42" s="1">
        <v>40.241</v>
      </c>
      <c r="C42" s="1">
        <v>0.25</v>
      </c>
      <c r="D42" s="1">
        <v>8.4739400000000007</v>
      </c>
      <c r="E42" s="1">
        <v>1</v>
      </c>
    </row>
    <row r="43" spans="1:5" ht="20.25" customHeight="1" x14ac:dyDescent="0.25">
      <c r="A43" s="1">
        <v>40</v>
      </c>
      <c r="B43" s="1">
        <v>40.234000000000002</v>
      </c>
      <c r="C43" s="1">
        <v>0.3</v>
      </c>
      <c r="D43" s="1">
        <v>11.148899999999999</v>
      </c>
      <c r="E43" s="1">
        <v>1</v>
      </c>
    </row>
    <row r="44" spans="1:5" ht="20.25" customHeight="1" x14ac:dyDescent="0.25">
      <c r="A44" s="1">
        <v>40</v>
      </c>
      <c r="B44" s="1">
        <v>40.232999999999997</v>
      </c>
      <c r="C44" s="1">
        <v>0.35</v>
      </c>
      <c r="D44" s="1">
        <v>11.706799999999999</v>
      </c>
      <c r="E44" s="1">
        <v>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3FE7A-48F0-42C4-85BE-21A62B2D7AEA}">
  <dimension ref="A1:H26"/>
  <sheetViews>
    <sheetView zoomScale="89" workbookViewId="0">
      <selection activeCell="C19" sqref="C19"/>
    </sheetView>
  </sheetViews>
  <sheetFormatPr defaultColWidth="24.140625" defaultRowHeight="20.25" customHeight="1" x14ac:dyDescent="0.25"/>
  <cols>
    <col min="1" max="16384" width="24.140625" style="1"/>
  </cols>
  <sheetData>
    <row r="1" spans="1:7" ht="20.25" customHeight="1" x14ac:dyDescent="0.25">
      <c r="A1" s="1" t="s">
        <v>0</v>
      </c>
      <c r="B1" s="1" t="s">
        <v>5</v>
      </c>
    </row>
    <row r="3" spans="1:7" ht="20.25" customHeight="1" x14ac:dyDescent="0.35">
      <c r="A3" s="1" t="s">
        <v>28</v>
      </c>
      <c r="B3" s="1" t="s">
        <v>32</v>
      </c>
      <c r="C3" s="1" t="s">
        <v>29</v>
      </c>
      <c r="D3" s="1" t="s">
        <v>21</v>
      </c>
      <c r="E3" s="1" t="s">
        <v>22</v>
      </c>
      <c r="F3" s="1" t="s">
        <v>23</v>
      </c>
      <c r="G3" s="1" t="s">
        <v>33</v>
      </c>
    </row>
    <row r="4" spans="1:7" ht="20.25" customHeight="1" x14ac:dyDescent="0.25">
      <c r="A4" s="1">
        <v>0.2</v>
      </c>
      <c r="B4" s="1">
        <f>0.000000025021*(10^9)</f>
        <v>25.021000000000001</v>
      </c>
      <c r="C4" s="1">
        <v>10</v>
      </c>
      <c r="D4" s="1">
        <v>3.0158499999999999</v>
      </c>
      <c r="E4" s="1">
        <v>4.4459E-3</v>
      </c>
      <c r="F4" s="1">
        <v>0.12221700000000001</v>
      </c>
      <c r="G4" s="1">
        <v>6.7141000000000006E-2</v>
      </c>
    </row>
    <row r="5" spans="1:7" ht="20.25" customHeight="1" x14ac:dyDescent="0.25">
      <c r="A5" s="1">
        <v>0.2</v>
      </c>
      <c r="B5" s="1">
        <f>0.000000025006*(10^9)</f>
        <v>25.006</v>
      </c>
      <c r="C5" s="1">
        <v>12.5</v>
      </c>
      <c r="D5" s="1">
        <v>5.3752899999999997</v>
      </c>
      <c r="E5" s="1">
        <v>5.9496000000000002E-3</v>
      </c>
      <c r="F5" s="1">
        <v>0.20652100000000001</v>
      </c>
      <c r="G5" s="1">
        <v>7.4224999999999999E-2</v>
      </c>
    </row>
    <row r="6" spans="1:7" ht="20.25" customHeight="1" x14ac:dyDescent="0.25">
      <c r="A6" s="1">
        <v>0.2</v>
      </c>
      <c r="B6" s="1">
        <f>0.000000024989*(10^9)</f>
        <v>24.989000000000001</v>
      </c>
      <c r="C6" s="1">
        <v>15</v>
      </c>
      <c r="D6" s="1">
        <v>9.3493499999999994</v>
      </c>
      <c r="E6" s="1">
        <v>8.9548000000000006E-3</v>
      </c>
      <c r="F6" s="1">
        <v>0.37095699999999998</v>
      </c>
      <c r="G6" s="1">
        <v>5.9700000000000003E-2</v>
      </c>
    </row>
    <row r="7" spans="1:7" ht="20.25" customHeight="1" x14ac:dyDescent="0.25">
      <c r="A7" s="1">
        <v>0.2</v>
      </c>
      <c r="B7" s="1">
        <f>0.000000024971*(10^9)</f>
        <v>24.971</v>
      </c>
      <c r="C7" s="1">
        <v>17.5</v>
      </c>
      <c r="D7" s="1">
        <v>17.127300000000002</v>
      </c>
      <c r="E7" s="1">
        <v>1.3278E-2</v>
      </c>
      <c r="F7" s="1">
        <v>1.0485</v>
      </c>
      <c r="G7" s="1">
        <v>0.14912</v>
      </c>
    </row>
    <row r="8" spans="1:7" ht="20.25" customHeight="1" x14ac:dyDescent="0.25">
      <c r="A8" s="1">
        <v>0.2</v>
      </c>
      <c r="B8" s="1">
        <f>0.00000002503*(10^9)</f>
        <v>25.03</v>
      </c>
      <c r="C8" s="1">
        <v>20</v>
      </c>
      <c r="D8" s="1">
        <v>30.297799999999999</v>
      </c>
      <c r="E8" s="1">
        <v>1.3684E-2</v>
      </c>
      <c r="F8" s="1">
        <v>4.0335700000000001</v>
      </c>
      <c r="G8" s="1">
        <v>1.3198E-2</v>
      </c>
    </row>
    <row r="9" spans="1:7" ht="20.25" customHeight="1" x14ac:dyDescent="0.25">
      <c r="A9" s="1">
        <v>0.2</v>
      </c>
      <c r="B9" s="1">
        <f>0.000000025025*(10^9)</f>
        <v>25.025000000000002</v>
      </c>
      <c r="C9" s="1">
        <v>22.5</v>
      </c>
      <c r="D9" s="1">
        <v>29.755600000000001</v>
      </c>
      <c r="E9" s="1">
        <v>1.6559999999999998E-2</v>
      </c>
      <c r="F9" s="1">
        <v>4.9588000000000001</v>
      </c>
      <c r="G9" s="1">
        <v>5.0713000000000001E-2</v>
      </c>
    </row>
    <row r="10" spans="1:7" ht="20.25" customHeight="1" x14ac:dyDescent="0.25">
      <c r="A10" s="1">
        <v>0.2</v>
      </c>
      <c r="B10" s="1">
        <f>0.000000025005*(10^9)</f>
        <v>25.005000000000003</v>
      </c>
      <c r="C10" s="1">
        <v>25</v>
      </c>
      <c r="D10" s="1">
        <v>26.1279</v>
      </c>
      <c r="E10" s="1">
        <v>2.3380999999999999E-2</v>
      </c>
      <c r="F10" s="1">
        <v>4.8968499999999997</v>
      </c>
      <c r="G10" s="1">
        <v>7.1215000000000001E-2</v>
      </c>
    </row>
    <row r="11" spans="1:7" ht="20.25" customHeight="1" x14ac:dyDescent="0.25">
      <c r="A11" s="1">
        <v>0.2</v>
      </c>
      <c r="B11" s="1">
        <f>0.000000025004*(10^9)</f>
        <v>25.004000000000001</v>
      </c>
      <c r="C11" s="1">
        <v>27.5</v>
      </c>
      <c r="D11" s="1">
        <v>23.516200000000001</v>
      </c>
      <c r="E11" s="1">
        <v>2.7927E-2</v>
      </c>
      <c r="F11" s="1">
        <v>4.7343700000000002</v>
      </c>
      <c r="G11" s="1">
        <v>6.3700999999999994E-2</v>
      </c>
    </row>
    <row r="12" spans="1:7" ht="20.25" customHeight="1" x14ac:dyDescent="0.25">
      <c r="A12" s="1">
        <v>0.2</v>
      </c>
      <c r="B12" s="1">
        <f>0.000000025001*(10^9)</f>
        <v>25.001000000000001</v>
      </c>
      <c r="C12" s="1">
        <v>30</v>
      </c>
      <c r="D12" s="1">
        <v>22.489799999999999</v>
      </c>
      <c r="E12" s="1">
        <v>3.0411000000000001E-2</v>
      </c>
      <c r="F12" s="1">
        <v>4.1765999999999996</v>
      </c>
      <c r="G12" s="1">
        <v>5.5037999999999997E-2</v>
      </c>
    </row>
    <row r="13" spans="1:7" ht="20.25" customHeight="1" x14ac:dyDescent="0.25">
      <c r="A13" s="1">
        <v>0.2</v>
      </c>
      <c r="B13" s="1">
        <f>0.000000024991*(10^9)</f>
        <v>24.991</v>
      </c>
      <c r="C13" s="1">
        <v>32.5</v>
      </c>
      <c r="D13" s="1">
        <v>21.5367</v>
      </c>
      <c r="E13" s="1">
        <v>3.0679999999999999E-2</v>
      </c>
      <c r="F13" s="1">
        <v>3.49905</v>
      </c>
      <c r="G13" s="1">
        <v>8.9880000000000002E-2</v>
      </c>
    </row>
    <row r="14" spans="1:7" ht="20.25" customHeight="1" x14ac:dyDescent="0.25">
      <c r="A14" s="1">
        <v>0.2</v>
      </c>
      <c r="B14" s="1">
        <f>0.000000025012*(10^9)</f>
        <v>25.012</v>
      </c>
      <c r="C14" s="1">
        <v>35</v>
      </c>
      <c r="D14" s="1">
        <v>20.468900000000001</v>
      </c>
      <c r="E14" s="1">
        <v>3.5727000000000002E-2</v>
      </c>
      <c r="F14" s="1">
        <v>3.2462900000000001</v>
      </c>
      <c r="G14" s="1">
        <v>9.3428999999999998E-2</v>
      </c>
    </row>
    <row r="15" spans="1:7" ht="20.25" customHeight="1" x14ac:dyDescent="0.25">
      <c r="A15" s="1">
        <v>0.2</v>
      </c>
      <c r="B15" s="1">
        <f>0.000000025069*(10^9)</f>
        <v>25.069000000000003</v>
      </c>
      <c r="C15" s="1">
        <v>37.5</v>
      </c>
      <c r="D15" s="1">
        <v>19.512699999999999</v>
      </c>
      <c r="E15" s="1">
        <v>4.5853999999999999E-2</v>
      </c>
      <c r="F15" s="1">
        <v>3.3087300000000002</v>
      </c>
      <c r="G15" s="1">
        <v>9.7013000000000002E-2</v>
      </c>
    </row>
    <row r="16" spans="1:7" ht="20.25" customHeight="1" x14ac:dyDescent="0.25">
      <c r="A16" s="1">
        <v>0.2</v>
      </c>
      <c r="B16" s="1">
        <f>0.00000002509*(10^9)</f>
        <v>25.09</v>
      </c>
      <c r="C16" s="1">
        <v>40</v>
      </c>
      <c r="D16" s="1">
        <v>18.735099999999999</v>
      </c>
      <c r="E16" s="1">
        <v>4.7473000000000001E-2</v>
      </c>
      <c r="F16" s="1">
        <v>3.6783999999999999</v>
      </c>
      <c r="G16" s="1">
        <v>0.11122</v>
      </c>
    </row>
    <row r="17" spans="1:8" ht="20.25" customHeight="1" x14ac:dyDescent="0.25">
      <c r="A17" s="1">
        <v>0.2</v>
      </c>
      <c r="B17" s="1">
        <f>0.000000025104*(10^9)</f>
        <v>25.104000000000003</v>
      </c>
      <c r="C17" s="1">
        <v>42.5</v>
      </c>
      <c r="D17" s="1">
        <v>18.111899999999999</v>
      </c>
      <c r="E17" s="1">
        <v>5.6693E-2</v>
      </c>
      <c r="F17" s="1">
        <v>4.3443300000000002</v>
      </c>
      <c r="G17" s="1">
        <v>8.3216999999999999E-2</v>
      </c>
    </row>
    <row r="18" spans="1:8" ht="20.25" customHeight="1" x14ac:dyDescent="0.25">
      <c r="A18" s="1">
        <v>0.2</v>
      </c>
      <c r="B18" s="1">
        <f>0.000000025232*(10^9)</f>
        <v>25.231999999999999</v>
      </c>
      <c r="C18" s="1">
        <v>45</v>
      </c>
      <c r="D18" s="1">
        <v>17.644300000000001</v>
      </c>
      <c r="E18" s="1">
        <v>0.16153000000000001</v>
      </c>
      <c r="F18" s="1">
        <v>5.3258900000000002</v>
      </c>
      <c r="G18" s="1">
        <v>4.1838E-2</v>
      </c>
    </row>
    <row r="19" spans="1:8" ht="20.25" customHeight="1" x14ac:dyDescent="0.25">
      <c r="A19" s="1">
        <v>0.2</v>
      </c>
      <c r="B19" s="1">
        <f>0.000000025284*(10^9)</f>
        <v>25.283999999999999</v>
      </c>
      <c r="C19" s="1">
        <v>46.25</v>
      </c>
      <c r="D19" s="1">
        <v>17.481300000000001</v>
      </c>
      <c r="E19" s="1">
        <v>0.85155000000000003</v>
      </c>
      <c r="F19" s="1">
        <v>5.9023700000000003</v>
      </c>
      <c r="G19" s="1">
        <v>0.58977999999999997</v>
      </c>
    </row>
    <row r="20" spans="1:8" ht="20.25" customHeight="1" x14ac:dyDescent="0.25">
      <c r="A20" s="1">
        <v>0.2</v>
      </c>
      <c r="B20" s="1">
        <f>0.000000025147*(10^9)</f>
        <v>25.146999999999998</v>
      </c>
      <c r="C20" s="1">
        <v>50</v>
      </c>
      <c r="D20" s="1">
        <v>17.388100000000001</v>
      </c>
      <c r="E20" s="2">
        <v>5.2229999999999999</v>
      </c>
      <c r="F20" s="1">
        <v>7.0469999999999997</v>
      </c>
      <c r="G20" s="2">
        <v>6.1059999999999999</v>
      </c>
    </row>
    <row r="21" spans="1:8" ht="20.25" customHeight="1" x14ac:dyDescent="0.25">
      <c r="A21" s="1">
        <v>0.2</v>
      </c>
      <c r="B21" s="1">
        <f>0.00000002515*(10^9)</f>
        <v>25.15</v>
      </c>
      <c r="C21" s="1">
        <v>51.25</v>
      </c>
      <c r="D21" s="1">
        <v>17.420200000000001</v>
      </c>
      <c r="E21" s="2">
        <v>5.1440999999999999</v>
      </c>
      <c r="F21" s="1">
        <v>7.7237999999999998</v>
      </c>
      <c r="G21" s="2">
        <v>6.3174999999999999</v>
      </c>
      <c r="H21" s="2" t="s">
        <v>26</v>
      </c>
    </row>
    <row r="22" spans="1:8" ht="20.25" customHeight="1" x14ac:dyDescent="0.25">
      <c r="A22" s="1">
        <v>0.2</v>
      </c>
      <c r="B22" s="1">
        <f>0.000000025153*(10^9)</f>
        <v>25.152999999999999</v>
      </c>
      <c r="C22" s="1">
        <v>52.5</v>
      </c>
      <c r="D22" s="1">
        <v>17.483699999999999</v>
      </c>
      <c r="E22" s="2">
        <v>4.6814999999999998</v>
      </c>
      <c r="F22" s="1">
        <v>8.6544299999999996</v>
      </c>
      <c r="G22" s="2">
        <v>5.8559999999999999</v>
      </c>
    </row>
    <row r="23" spans="1:8" ht="20.25" customHeight="1" x14ac:dyDescent="0.25">
      <c r="A23" s="1">
        <v>0.2</v>
      </c>
      <c r="B23" s="1">
        <f>0.00000002514*(10^9)</f>
        <v>25.14</v>
      </c>
      <c r="C23" s="1">
        <v>58.75</v>
      </c>
      <c r="D23" s="1">
        <v>18.954999999999998</v>
      </c>
      <c r="E23" s="1">
        <v>2.2082999999999998E-2</v>
      </c>
      <c r="F23" s="1">
        <v>16.228999999999999</v>
      </c>
      <c r="G23" s="1">
        <v>2.0687000000000001E-2</v>
      </c>
    </row>
    <row r="24" spans="1:8" ht="20.25" customHeight="1" x14ac:dyDescent="0.25">
      <c r="A24" s="1">
        <v>0.2</v>
      </c>
      <c r="B24" s="1">
        <f>0.000000025634*(10^9)</f>
        <v>25.634</v>
      </c>
      <c r="C24" s="1">
        <v>60</v>
      </c>
      <c r="D24" s="1">
        <v>19.127400000000002</v>
      </c>
      <c r="E24" s="1">
        <v>2.9524000000000002E-2</v>
      </c>
      <c r="F24" s="1">
        <v>16.048999999999999</v>
      </c>
      <c r="G24" s="1">
        <v>0.1115</v>
      </c>
    </row>
    <row r="25" spans="1:8" ht="20.25" customHeight="1" x14ac:dyDescent="0.25">
      <c r="A25" s="1">
        <v>0.2</v>
      </c>
      <c r="B25" s="1">
        <f>0.000000025772*(10^9)</f>
        <v>25.772000000000002</v>
      </c>
      <c r="C25" s="1">
        <v>61.25</v>
      </c>
      <c r="D25" s="1">
        <v>19.049900000000001</v>
      </c>
      <c r="E25" s="1">
        <v>3.4768E-2</v>
      </c>
      <c r="F25" s="1">
        <v>15.6623</v>
      </c>
      <c r="G25" s="1">
        <v>9.1096999999999997E-2</v>
      </c>
    </row>
    <row r="26" spans="1:8" ht="20.25" customHeight="1" x14ac:dyDescent="0.25">
      <c r="A26" s="1">
        <v>0.2</v>
      </c>
      <c r="B26" s="1">
        <f>0.000000025733*(10^9)</f>
        <v>25.733000000000001</v>
      </c>
      <c r="C26" s="1">
        <v>63.75</v>
      </c>
      <c r="D26" s="1">
        <v>18.983699999999999</v>
      </c>
      <c r="E26" s="1">
        <v>3.3588E-2</v>
      </c>
      <c r="F26" s="1">
        <v>14.877700000000001</v>
      </c>
      <c r="G26" s="1">
        <v>0.12452000000000001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02AD-B272-4056-9DE0-C697088DE067}">
  <dimension ref="A1:AO48"/>
  <sheetViews>
    <sheetView zoomScale="55" workbookViewId="0">
      <selection activeCell="G13" sqref="G13"/>
    </sheetView>
  </sheetViews>
  <sheetFormatPr defaultColWidth="24.140625" defaultRowHeight="20.25" customHeight="1" x14ac:dyDescent="0.25"/>
  <cols>
    <col min="1" max="16384" width="24.140625" style="1"/>
  </cols>
  <sheetData>
    <row r="1" spans="1:41" ht="20.25" customHeight="1" x14ac:dyDescent="0.25">
      <c r="A1" s="1" t="s">
        <v>7</v>
      </c>
      <c r="B1" s="1" t="s">
        <v>6</v>
      </c>
    </row>
    <row r="2" spans="1:41" ht="20.25" customHeight="1" x14ac:dyDescent="0.25">
      <c r="D2" s="1" t="s">
        <v>27</v>
      </c>
      <c r="H2" s="1" t="s">
        <v>12</v>
      </c>
      <c r="L2" s="1" t="s">
        <v>13</v>
      </c>
      <c r="P2" s="1" t="s">
        <v>14</v>
      </c>
      <c r="T2" s="1" t="s">
        <v>15</v>
      </c>
      <c r="X2" s="1" t="s">
        <v>16</v>
      </c>
      <c r="AB2" s="1" t="s">
        <v>17</v>
      </c>
      <c r="AF2" s="1" t="s">
        <v>18</v>
      </c>
      <c r="AJ2" s="1" t="s">
        <v>19</v>
      </c>
      <c r="AN2" s="1" t="s">
        <v>20</v>
      </c>
    </row>
    <row r="3" spans="1:41" ht="20.25" customHeight="1" x14ac:dyDescent="0.25">
      <c r="C3" s="1" t="s">
        <v>32</v>
      </c>
      <c r="D3" s="1">
        <f>0.000000030139*10^9</f>
        <v>30.139000000000003</v>
      </c>
      <c r="G3" s="1" t="s">
        <v>32</v>
      </c>
      <c r="H3" s="1">
        <f>0.00000003016*10^9</f>
        <v>30.16</v>
      </c>
      <c r="K3" s="1" t="s">
        <v>32</v>
      </c>
      <c r="L3" s="1">
        <f>0.000000030155*10^9</f>
        <v>30.155000000000001</v>
      </c>
      <c r="O3" s="1" t="s">
        <v>32</v>
      </c>
      <c r="P3" s="1">
        <f>0.000000035193*10^9</f>
        <v>35.193000000000005</v>
      </c>
      <c r="S3" s="1" t="s">
        <v>32</v>
      </c>
      <c r="T3" s="1">
        <f>0.000000035188*10^9</f>
        <v>35.187999999999995</v>
      </c>
      <c r="W3" s="1" t="s">
        <v>32</v>
      </c>
      <c r="X3" s="1">
        <f>0.000000035205*10^9</f>
        <v>35.205000000000005</v>
      </c>
      <c r="AA3" s="1" t="s">
        <v>32</v>
      </c>
      <c r="AB3" s="1">
        <f>0.000000035184*10^9</f>
        <v>35.183999999999997</v>
      </c>
      <c r="AE3" s="1" t="s">
        <v>32</v>
      </c>
      <c r="AF3" s="1">
        <f>0.000000040236*10^9</f>
        <v>40.235999999999997</v>
      </c>
      <c r="AI3" s="1" t="s">
        <v>32</v>
      </c>
      <c r="AJ3" s="1">
        <f>0.000000040229*10^9</f>
        <v>40.228999999999999</v>
      </c>
      <c r="AM3" s="1" t="s">
        <v>32</v>
      </c>
      <c r="AN3" s="1">
        <f>0.000000040228*10^9</f>
        <v>40.228000000000002</v>
      </c>
    </row>
    <row r="4" spans="1:41" ht="20.25" customHeight="1" x14ac:dyDescent="0.25">
      <c r="C4" s="1" t="s">
        <v>28</v>
      </c>
      <c r="D4" s="1">
        <v>0.3</v>
      </c>
      <c r="G4" s="1" t="s">
        <v>28</v>
      </c>
      <c r="H4" s="1">
        <v>0.35</v>
      </c>
      <c r="K4" s="1" t="s">
        <v>28</v>
      </c>
      <c r="L4" s="1">
        <v>0.4</v>
      </c>
      <c r="O4" s="1" t="s">
        <v>28</v>
      </c>
      <c r="P4" s="1">
        <v>0.25</v>
      </c>
      <c r="S4" s="1" t="s">
        <v>28</v>
      </c>
      <c r="T4" s="1">
        <v>0.3</v>
      </c>
      <c r="W4" s="1" t="s">
        <v>28</v>
      </c>
      <c r="X4" s="1">
        <v>0.35</v>
      </c>
      <c r="AA4" s="1" t="s">
        <v>28</v>
      </c>
      <c r="AB4" s="1">
        <v>0.4</v>
      </c>
      <c r="AE4" s="1" t="s">
        <v>28</v>
      </c>
      <c r="AF4" s="1">
        <v>0.25</v>
      </c>
      <c r="AI4" s="1" t="s">
        <v>28</v>
      </c>
      <c r="AJ4" s="1">
        <v>0.3</v>
      </c>
      <c r="AM4" s="1" t="s">
        <v>28</v>
      </c>
      <c r="AN4" s="1">
        <v>0.35</v>
      </c>
    </row>
    <row r="5" spans="1:41" ht="20.25" customHeight="1" x14ac:dyDescent="0.25">
      <c r="C5" s="1" t="s">
        <v>29</v>
      </c>
      <c r="D5" s="1">
        <v>40</v>
      </c>
      <c r="G5" s="1" t="s">
        <v>29</v>
      </c>
      <c r="H5" s="1">
        <v>40</v>
      </c>
      <c r="K5" s="1" t="s">
        <v>29</v>
      </c>
      <c r="L5" s="1">
        <v>40</v>
      </c>
      <c r="O5" s="1" t="s">
        <v>29</v>
      </c>
      <c r="P5" s="1">
        <v>40</v>
      </c>
      <c r="S5" s="1" t="s">
        <v>29</v>
      </c>
      <c r="T5" s="1">
        <v>40</v>
      </c>
      <c r="W5" s="1" t="s">
        <v>29</v>
      </c>
      <c r="X5" s="1">
        <v>40</v>
      </c>
      <c r="AA5" s="1" t="s">
        <v>29</v>
      </c>
      <c r="AB5" s="1">
        <v>40</v>
      </c>
      <c r="AE5" s="1" t="s">
        <v>29</v>
      </c>
      <c r="AF5" s="1">
        <v>40</v>
      </c>
      <c r="AI5" s="1" t="s">
        <v>29</v>
      </c>
      <c r="AJ5" s="1">
        <v>40</v>
      </c>
      <c r="AM5" s="1" t="s">
        <v>29</v>
      </c>
      <c r="AN5" s="1">
        <v>40</v>
      </c>
    </row>
    <row r="6" spans="1:41" ht="20.25" customHeight="1" x14ac:dyDescent="0.25">
      <c r="C6" s="1" t="s">
        <v>33</v>
      </c>
      <c r="D6" s="1">
        <v>8.2475000000000005</v>
      </c>
      <c r="G6" s="1" t="s">
        <v>33</v>
      </c>
      <c r="H6" s="1">
        <v>12.8393</v>
      </c>
      <c r="K6" s="1" t="s">
        <v>33</v>
      </c>
      <c r="L6" s="1">
        <v>14.2209</v>
      </c>
      <c r="O6" s="1" t="s">
        <v>33</v>
      </c>
      <c r="P6" s="1">
        <v>7.6645000000000003</v>
      </c>
      <c r="S6" s="1" t="s">
        <v>33</v>
      </c>
      <c r="T6" s="1">
        <v>11.7112</v>
      </c>
      <c r="W6" s="1" t="s">
        <v>33</v>
      </c>
      <c r="X6" s="1">
        <v>13.3437</v>
      </c>
      <c r="AA6" s="1" t="s">
        <v>33</v>
      </c>
      <c r="AB6" s="1">
        <v>13.692500000000001</v>
      </c>
      <c r="AE6" s="1" t="s">
        <v>33</v>
      </c>
      <c r="AF6" s="1">
        <v>8.4655000000000005</v>
      </c>
      <c r="AI6" s="1" t="s">
        <v>33</v>
      </c>
      <c r="AJ6" s="1">
        <v>11.130100000000001</v>
      </c>
      <c r="AM6" s="1" t="s">
        <v>33</v>
      </c>
      <c r="AN6" s="1">
        <v>11.76</v>
      </c>
    </row>
    <row r="8" spans="1:41" ht="20.25" customHeight="1" x14ac:dyDescent="0.35">
      <c r="A8" s="1" t="s">
        <v>8</v>
      </c>
      <c r="C8" s="1" t="s">
        <v>9</v>
      </c>
      <c r="D8" s="1" t="s">
        <v>10</v>
      </c>
      <c r="E8" s="1" t="s">
        <v>11</v>
      </c>
      <c r="G8" s="1" t="s">
        <v>9</v>
      </c>
      <c r="H8" s="1" t="s">
        <v>10</v>
      </c>
      <c r="I8" s="1" t="s">
        <v>11</v>
      </c>
      <c r="K8" s="1" t="s">
        <v>9</v>
      </c>
      <c r="L8" s="1" t="s">
        <v>10</v>
      </c>
      <c r="M8" s="1" t="s">
        <v>11</v>
      </c>
      <c r="O8" s="1" t="s">
        <v>9</v>
      </c>
      <c r="P8" s="1" t="s">
        <v>10</v>
      </c>
      <c r="Q8" s="1" t="s">
        <v>11</v>
      </c>
      <c r="S8" s="1" t="s">
        <v>9</v>
      </c>
      <c r="T8" s="1" t="s">
        <v>10</v>
      </c>
      <c r="U8" s="1" t="s">
        <v>11</v>
      </c>
      <c r="W8" s="1" t="s">
        <v>9</v>
      </c>
      <c r="X8" s="1" t="s">
        <v>10</v>
      </c>
      <c r="Y8" s="1" t="s">
        <v>11</v>
      </c>
      <c r="AA8" s="1" t="s">
        <v>9</v>
      </c>
      <c r="AB8" s="1" t="s">
        <v>10</v>
      </c>
      <c r="AC8" s="1" t="s">
        <v>11</v>
      </c>
      <c r="AE8" s="1" t="s">
        <v>9</v>
      </c>
      <c r="AF8" s="1" t="s">
        <v>10</v>
      </c>
      <c r="AG8" s="1" t="s">
        <v>11</v>
      </c>
      <c r="AI8" s="1" t="s">
        <v>9</v>
      </c>
      <c r="AJ8" s="1" t="s">
        <v>10</v>
      </c>
      <c r="AK8" s="1" t="s">
        <v>11</v>
      </c>
      <c r="AM8" s="1" t="s">
        <v>9</v>
      </c>
      <c r="AN8" s="1" t="s">
        <v>10</v>
      </c>
      <c r="AO8" s="1" t="s">
        <v>11</v>
      </c>
    </row>
    <row r="9" spans="1:41" ht="20.25" customHeight="1" x14ac:dyDescent="0.25">
      <c r="A9" s="1">
        <f t="shared" ref="A9:A48" si="0">(ROW(A9)-ROW($A$9))/40</f>
        <v>0</v>
      </c>
      <c r="C9" s="1">
        <v>-2.5476000000000001</v>
      </c>
      <c r="D9" s="1">
        <v>0.1714</v>
      </c>
      <c r="E9" s="1">
        <v>-0.2707</v>
      </c>
      <c r="G9" s="1">
        <v>-2.9037000000000002</v>
      </c>
      <c r="H9" s="1">
        <v>0.35355999999999999</v>
      </c>
      <c r="I9" s="1">
        <v>-0.17530000000000001</v>
      </c>
      <c r="K9" s="1">
        <v>-3.1103000000000001</v>
      </c>
      <c r="L9" s="1">
        <v>0.39921000000000001</v>
      </c>
      <c r="M9" s="1">
        <v>-0.13006000000000001</v>
      </c>
      <c r="O9" s="1">
        <v>-2.1882000000000001</v>
      </c>
      <c r="P9" s="1">
        <v>0.62709000000000004</v>
      </c>
      <c r="Q9" s="1">
        <v>3.5691E-3</v>
      </c>
      <c r="S9" s="1">
        <v>-2.5527000000000002</v>
      </c>
      <c r="T9" s="1">
        <v>0.80084</v>
      </c>
      <c r="U9" s="1">
        <v>2.4413000000000001E-2</v>
      </c>
      <c r="W9" s="1">
        <v>-2.8170999999999999</v>
      </c>
      <c r="X9" s="1">
        <v>0.81869000000000003</v>
      </c>
      <c r="Y9" s="1">
        <v>7.5408999999999997E-3</v>
      </c>
      <c r="AA9" s="1">
        <v>-3.0377999999999998</v>
      </c>
      <c r="AB9" s="1">
        <v>0.81154000000000004</v>
      </c>
      <c r="AC9" s="1">
        <v>-6.8529999999999997E-3</v>
      </c>
      <c r="AE9" s="1">
        <v>-2.1461999999999999</v>
      </c>
      <c r="AF9" s="1">
        <v>0.96980999999999995</v>
      </c>
      <c r="AG9" s="1">
        <v>0.31759999999999999</v>
      </c>
      <c r="AI9" s="1">
        <v>-2.4750000000000001</v>
      </c>
      <c r="AJ9" s="1">
        <v>1.0564</v>
      </c>
      <c r="AK9" s="1">
        <v>0.30592999999999998</v>
      </c>
      <c r="AM9" s="1">
        <v>-2.7601</v>
      </c>
      <c r="AN9" s="1">
        <v>1.0302</v>
      </c>
      <c r="AO9" s="1">
        <v>0.27144000000000001</v>
      </c>
    </row>
    <row r="10" spans="1:41" ht="20.25" customHeight="1" x14ac:dyDescent="0.25">
      <c r="A10" s="1">
        <f t="shared" si="0"/>
        <v>2.5000000000000001E-2</v>
      </c>
      <c r="C10" s="1">
        <v>-3.0712999999999999</v>
      </c>
      <c r="D10" s="1">
        <v>-0.10742</v>
      </c>
      <c r="E10" s="1">
        <v>-0.44825999999999999</v>
      </c>
      <c r="G10" s="1">
        <v>-3.3932000000000002</v>
      </c>
      <c r="H10" s="1">
        <v>2.0643999999999999E-2</v>
      </c>
      <c r="I10" s="1">
        <v>-0.25276999999999999</v>
      </c>
      <c r="K10" s="1">
        <v>-3.5663999999999998</v>
      </c>
      <c r="L10" s="1">
        <v>8.1169000000000005E-2</v>
      </c>
      <c r="M10" s="1">
        <v>-0.13405</v>
      </c>
      <c r="O10" s="1">
        <v>-2.7178</v>
      </c>
      <c r="P10" s="1">
        <v>0.40028999999999998</v>
      </c>
      <c r="Q10" s="1">
        <v>-0.23146</v>
      </c>
      <c r="S10" s="1">
        <v>-3.0657000000000001</v>
      </c>
      <c r="T10" s="1">
        <v>0.53398999999999996</v>
      </c>
      <c r="U10" s="1">
        <v>-0.15504000000000001</v>
      </c>
      <c r="W10" s="1">
        <v>-3.3089</v>
      </c>
      <c r="X10" s="1">
        <v>0.55335999999999996</v>
      </c>
      <c r="Y10" s="1">
        <v>-0.11814</v>
      </c>
      <c r="AA10" s="1">
        <v>-3.5001000000000002</v>
      </c>
      <c r="AB10" s="1">
        <v>0.55961000000000005</v>
      </c>
      <c r="AC10" s="1">
        <v>-8.2091999999999998E-2</v>
      </c>
      <c r="AE10" s="1">
        <v>-2.6739999999999999</v>
      </c>
      <c r="AF10" s="1">
        <v>0.79369000000000001</v>
      </c>
      <c r="AG10" s="1">
        <v>4.5357000000000001E-2</v>
      </c>
      <c r="AI10" s="1">
        <v>-2.9914000000000001</v>
      </c>
      <c r="AJ10" s="1">
        <v>0.86534</v>
      </c>
      <c r="AK10" s="1">
        <v>7.0678000000000005E-2</v>
      </c>
      <c r="AM10" s="1">
        <v>-3.2555000000000001</v>
      </c>
      <c r="AN10" s="1">
        <v>0.84489000000000003</v>
      </c>
      <c r="AO10" s="1">
        <v>6.7288000000000001E-2</v>
      </c>
    </row>
    <row r="11" spans="1:41" ht="20.25" customHeight="1" x14ac:dyDescent="0.25">
      <c r="A11" s="1">
        <f t="shared" si="0"/>
        <v>0.05</v>
      </c>
      <c r="C11" s="1">
        <v>-3.5539000000000001</v>
      </c>
      <c r="D11" s="1">
        <v>-0.39562999999999998</v>
      </c>
      <c r="E11" s="1">
        <v>-0.59752000000000005</v>
      </c>
      <c r="G11" s="1">
        <v>-3.8361000000000001</v>
      </c>
      <c r="H11" s="1">
        <v>-0.32368000000000002</v>
      </c>
      <c r="I11" s="1">
        <v>-0.29913000000000001</v>
      </c>
      <c r="K11" s="1">
        <v>-3.9716999999999998</v>
      </c>
      <c r="L11" s="1">
        <v>-0.25291000000000002</v>
      </c>
      <c r="M11" s="1">
        <v>-0.10269</v>
      </c>
      <c r="O11" s="1">
        <v>-3.2092000000000001</v>
      </c>
      <c r="P11" s="1">
        <v>0.15570000000000001</v>
      </c>
      <c r="Q11" s="1">
        <v>-0.45156000000000002</v>
      </c>
      <c r="S11" s="1">
        <v>-3.5345</v>
      </c>
      <c r="T11" s="1">
        <v>0.24196000000000001</v>
      </c>
      <c r="U11" s="1">
        <v>-0.30735000000000001</v>
      </c>
      <c r="W11" s="1">
        <v>-3.7523</v>
      </c>
      <c r="X11" s="1">
        <v>0.26094000000000001</v>
      </c>
      <c r="Y11" s="1">
        <v>-0.20679</v>
      </c>
      <c r="AA11" s="1">
        <v>-3.9117000000000002</v>
      </c>
      <c r="AB11" s="1">
        <v>0.27468999999999999</v>
      </c>
      <c r="AC11" s="1">
        <v>-0.11108</v>
      </c>
      <c r="AE11" s="1">
        <v>-3.1621000000000001</v>
      </c>
      <c r="AF11" s="1">
        <v>0.58774000000000004</v>
      </c>
      <c r="AG11" s="1">
        <v>-0.2175</v>
      </c>
      <c r="AI11" s="1">
        <v>-3.4626999999999999</v>
      </c>
      <c r="AJ11" s="1">
        <v>0.63795000000000002</v>
      </c>
      <c r="AK11" s="1">
        <v>-0.14082</v>
      </c>
      <c r="AM11" s="1">
        <v>-3.7050000000000001</v>
      </c>
      <c r="AN11" s="1">
        <v>0.61841999999999997</v>
      </c>
      <c r="AO11" s="1">
        <v>-0.10174999999999999</v>
      </c>
    </row>
    <row r="12" spans="1:41" ht="20.25" customHeight="1" x14ac:dyDescent="0.25">
      <c r="A12" s="1">
        <f t="shared" si="0"/>
        <v>7.4999999999999997E-2</v>
      </c>
      <c r="C12" s="1">
        <v>-3.9826000000000001</v>
      </c>
      <c r="D12" s="1">
        <v>-0.66874</v>
      </c>
      <c r="E12" s="1">
        <v>-0.72035000000000005</v>
      </c>
      <c r="G12" s="1">
        <v>-4.2217000000000002</v>
      </c>
      <c r="H12" s="1">
        <v>-0.66030999999999995</v>
      </c>
      <c r="I12" s="1">
        <v>-0.32385000000000003</v>
      </c>
      <c r="K12" s="1">
        <v>-4.3192000000000004</v>
      </c>
      <c r="L12" s="1">
        <v>-0.57913999999999999</v>
      </c>
      <c r="M12" s="1">
        <v>-5.7056000000000003E-2</v>
      </c>
      <c r="O12" s="1">
        <v>-3.6518999999999999</v>
      </c>
      <c r="P12" s="1">
        <v>-0.10218000000000001</v>
      </c>
      <c r="Q12" s="1">
        <v>-0.64834999999999998</v>
      </c>
      <c r="S12" s="1">
        <v>-3.9516</v>
      </c>
      <c r="T12" s="1">
        <v>-6.5601000000000007E-2</v>
      </c>
      <c r="U12" s="1">
        <v>-0.43351000000000001</v>
      </c>
      <c r="W12" s="1">
        <v>-4.1421999999999999</v>
      </c>
      <c r="X12" s="1">
        <v>-5.0707000000000002E-2</v>
      </c>
      <c r="Y12" s="1">
        <v>-0.26579999999999998</v>
      </c>
      <c r="AA12" s="1">
        <v>-4.2663000000000002</v>
      </c>
      <c r="AB12" s="1">
        <v>-2.0795999999999999E-2</v>
      </c>
      <c r="AC12" s="1">
        <v>-0.11298999999999999</v>
      </c>
      <c r="AE12" s="1">
        <v>-3.6031</v>
      </c>
      <c r="AF12" s="1">
        <v>0.35821999999999998</v>
      </c>
      <c r="AG12" s="1">
        <v>-0.46354000000000001</v>
      </c>
      <c r="AI12" s="1">
        <v>-3.8839999999999999</v>
      </c>
      <c r="AJ12" s="1">
        <v>0.38090000000000002</v>
      </c>
      <c r="AK12" s="1">
        <v>-0.32661000000000001</v>
      </c>
      <c r="AM12" s="1">
        <v>-4.1026999999999996</v>
      </c>
      <c r="AN12" s="1">
        <v>0.35829</v>
      </c>
      <c r="AO12" s="1">
        <v>-0.23677999999999999</v>
      </c>
    </row>
    <row r="13" spans="1:41" ht="20.25" customHeight="1" x14ac:dyDescent="0.25">
      <c r="A13" s="1">
        <f t="shared" si="0"/>
        <v>0.1</v>
      </c>
      <c r="C13" s="1">
        <v>-4.34</v>
      </c>
      <c r="D13" s="1">
        <v>-0.92693999999999999</v>
      </c>
      <c r="E13" s="1">
        <v>-0.80808999999999997</v>
      </c>
      <c r="G13" s="1">
        <v>-4.5377000000000001</v>
      </c>
      <c r="H13" s="1">
        <v>-0.97665999999999997</v>
      </c>
      <c r="I13" s="1">
        <v>-0.33284999999999998</v>
      </c>
      <c r="K13" s="1">
        <v>-4.6006</v>
      </c>
      <c r="L13" s="1">
        <v>-0.88400000000000001</v>
      </c>
      <c r="M13" s="1">
        <v>-1.1664000000000001E-2</v>
      </c>
      <c r="O13" s="1">
        <v>-4.0328999999999997</v>
      </c>
      <c r="P13" s="1">
        <v>-0.36386000000000002</v>
      </c>
      <c r="Q13" s="1">
        <v>-0.81567999999999996</v>
      </c>
      <c r="S13" s="1">
        <v>-4.3045999999999998</v>
      </c>
      <c r="T13" s="1">
        <v>-0.38238</v>
      </c>
      <c r="U13" s="1">
        <v>-0.53052999999999995</v>
      </c>
      <c r="W13" s="1">
        <v>-4.4678000000000004</v>
      </c>
      <c r="X13" s="1">
        <v>-0.36925999999999998</v>
      </c>
      <c r="Y13" s="1">
        <v>-0.30138999999999999</v>
      </c>
      <c r="AA13" s="1">
        <v>-4.5594999999999999</v>
      </c>
      <c r="AB13" s="1">
        <v>-0.31895000000000001</v>
      </c>
      <c r="AC13" s="1">
        <v>-0.10204000000000001</v>
      </c>
      <c r="AE13" s="1">
        <v>-3.9868000000000001</v>
      </c>
      <c r="AF13" s="1">
        <v>0.11203</v>
      </c>
      <c r="AG13" s="1">
        <v>-0.68554999999999999</v>
      </c>
      <c r="AI13" s="1">
        <v>-4.2460000000000004</v>
      </c>
      <c r="AJ13" s="1">
        <v>0.1089</v>
      </c>
      <c r="AK13" s="1">
        <v>-0.48807</v>
      </c>
      <c r="AM13" s="1">
        <v>-4.4398999999999997</v>
      </c>
      <c r="AN13" s="1">
        <v>8.3495E-2</v>
      </c>
      <c r="AO13" s="1">
        <v>-0.34676000000000001</v>
      </c>
    </row>
    <row r="14" spans="1:41" ht="20.25" customHeight="1" x14ac:dyDescent="0.25">
      <c r="A14" s="1">
        <f t="shared" si="0"/>
        <v>0.125</v>
      </c>
      <c r="C14" s="1">
        <v>-4.6177000000000001</v>
      </c>
      <c r="D14" s="1">
        <v>-1.1540999999999999</v>
      </c>
      <c r="E14" s="1">
        <v>-0.86931999999999998</v>
      </c>
      <c r="G14" s="1">
        <v>-4.7778999999999998</v>
      </c>
      <c r="H14" s="1">
        <v>-1.2583</v>
      </c>
      <c r="I14" s="1">
        <v>-0.33905999999999997</v>
      </c>
      <c r="K14" s="1">
        <v>-4.8093000000000004</v>
      </c>
      <c r="L14" s="1">
        <v>-1.1615</v>
      </c>
      <c r="M14" s="1">
        <v>2.5692E-2</v>
      </c>
      <c r="O14" s="1">
        <v>-4.3426</v>
      </c>
      <c r="P14" s="1">
        <v>-0.61101000000000005</v>
      </c>
      <c r="Q14" s="1">
        <v>-0.95592999999999995</v>
      </c>
      <c r="S14" s="1">
        <v>-4.5861999999999998</v>
      </c>
      <c r="T14" s="1">
        <v>-0.68120000000000003</v>
      </c>
      <c r="U14" s="1">
        <v>-0.61231000000000002</v>
      </c>
      <c r="W14" s="1">
        <v>-4.7271999999999998</v>
      </c>
      <c r="X14" s="1">
        <v>-0.66591</v>
      </c>
      <c r="Y14" s="1">
        <v>-0.33743000000000001</v>
      </c>
      <c r="AA14" s="1">
        <v>-4.7897999999999996</v>
      </c>
      <c r="AB14" s="1">
        <v>-0.60107999999999995</v>
      </c>
      <c r="AC14" s="1">
        <v>-9.9209000000000006E-2</v>
      </c>
      <c r="AE14" s="1">
        <v>-4.3026999999999997</v>
      </c>
      <c r="AF14" s="1">
        <v>-0.14005000000000001</v>
      </c>
      <c r="AG14" s="1">
        <v>-0.87997999999999998</v>
      </c>
      <c r="AI14" s="1">
        <v>-4.5404999999999998</v>
      </c>
      <c r="AJ14" s="1">
        <v>-0.1716</v>
      </c>
      <c r="AK14" s="1">
        <v>-0.62592000000000003</v>
      </c>
      <c r="AM14" s="1">
        <v>-4.7114000000000003</v>
      </c>
      <c r="AN14" s="1">
        <v>-0.19411</v>
      </c>
      <c r="AO14" s="1">
        <v>-0.44208999999999998</v>
      </c>
    </row>
    <row r="15" spans="1:41" ht="20.25" customHeight="1" x14ac:dyDescent="0.25">
      <c r="A15" s="1">
        <f t="shared" si="0"/>
        <v>0.15</v>
      </c>
      <c r="C15" s="1">
        <v>-4.8060999999999998</v>
      </c>
      <c r="D15" s="1">
        <v>-1.3512999999999999</v>
      </c>
      <c r="E15" s="1">
        <v>-0.90585000000000004</v>
      </c>
      <c r="G15" s="1">
        <v>-4.9218999999999999</v>
      </c>
      <c r="H15" s="1">
        <v>-1.5167999999999999</v>
      </c>
      <c r="I15" s="1">
        <v>-0.33091999999999999</v>
      </c>
      <c r="K15" s="1">
        <v>-4.9444999999999997</v>
      </c>
      <c r="L15" s="1">
        <v>-1.4056</v>
      </c>
      <c r="M15" s="1">
        <v>4.3770999999999997E-2</v>
      </c>
      <c r="O15" s="1">
        <v>-4.5719000000000003</v>
      </c>
      <c r="P15" s="1">
        <v>-0.84111000000000002</v>
      </c>
      <c r="Q15" s="1">
        <v>-1.0674999999999999</v>
      </c>
      <c r="S15" s="1">
        <v>-4.7862</v>
      </c>
      <c r="T15" s="1">
        <v>-0.96297999999999995</v>
      </c>
      <c r="U15" s="1">
        <v>-0.67656000000000005</v>
      </c>
      <c r="W15" s="1">
        <v>-4.9093999999999998</v>
      </c>
      <c r="X15" s="1">
        <v>-0.94569999999999999</v>
      </c>
      <c r="Y15" s="1">
        <v>-0.36925999999999998</v>
      </c>
      <c r="AA15" s="1">
        <v>-4.9515000000000002</v>
      </c>
      <c r="AB15" s="1">
        <v>-0.86416000000000004</v>
      </c>
      <c r="AC15" s="1">
        <v>-0.10907</v>
      </c>
      <c r="AE15" s="1">
        <v>-4.5427999999999997</v>
      </c>
      <c r="AF15" s="1">
        <v>-0.38603999999999999</v>
      </c>
      <c r="AG15" s="1">
        <v>-1.0479000000000001</v>
      </c>
      <c r="AI15" s="1">
        <v>-4.7614000000000001</v>
      </c>
      <c r="AJ15" s="1">
        <v>-0.43986999999999998</v>
      </c>
      <c r="AK15" s="1">
        <v>-0.75046000000000002</v>
      </c>
      <c r="AM15" s="1">
        <v>-4.9164000000000003</v>
      </c>
      <c r="AN15" s="1">
        <v>-0.45261000000000001</v>
      </c>
      <c r="AO15" s="1">
        <v>-0.54186999999999996</v>
      </c>
    </row>
    <row r="16" spans="1:41" ht="20.25" customHeight="1" x14ac:dyDescent="0.25">
      <c r="A16" s="1">
        <f t="shared" si="0"/>
        <v>0.17499999999999999</v>
      </c>
      <c r="C16" s="1">
        <v>-4.8986000000000001</v>
      </c>
      <c r="D16" s="1">
        <v>-1.5230999999999999</v>
      </c>
      <c r="E16" s="1">
        <v>-0.92110999999999998</v>
      </c>
      <c r="G16" s="1">
        <v>-4.9881000000000002</v>
      </c>
      <c r="H16" s="1">
        <v>-1.7282999999999999</v>
      </c>
      <c r="I16" s="1">
        <v>-0.34182000000000001</v>
      </c>
      <c r="K16" s="1">
        <v>-5.0014000000000003</v>
      </c>
      <c r="L16" s="1">
        <v>-1.6191</v>
      </c>
      <c r="M16" s="1">
        <v>4.2286999999999998E-2</v>
      </c>
      <c r="O16" s="1">
        <v>-4.7106000000000003</v>
      </c>
      <c r="P16" s="1">
        <v>-1.0601</v>
      </c>
      <c r="Q16" s="1">
        <v>-1.1465000000000001</v>
      </c>
      <c r="S16" s="1">
        <v>-4.8977000000000004</v>
      </c>
      <c r="T16" s="1">
        <v>-1.2224999999999999</v>
      </c>
      <c r="U16" s="1">
        <v>-0.72709999999999997</v>
      </c>
      <c r="W16" s="1">
        <v>-5.0084999999999997</v>
      </c>
      <c r="X16" s="1">
        <v>-1.2030000000000001</v>
      </c>
      <c r="Y16" s="1">
        <v>-0.40185999999999999</v>
      </c>
      <c r="AA16" s="1">
        <v>-5.0434000000000001</v>
      </c>
      <c r="AB16" s="1">
        <v>-1.103</v>
      </c>
      <c r="AC16" s="1">
        <v>-0.13799</v>
      </c>
      <c r="AE16" s="1">
        <v>-4.7003000000000004</v>
      </c>
      <c r="AF16" s="1">
        <v>-0.62214000000000003</v>
      </c>
      <c r="AG16" s="1">
        <v>-1.1892</v>
      </c>
      <c r="AI16" s="1">
        <v>-4.9006999999999996</v>
      </c>
      <c r="AJ16" s="1">
        <v>-0.70004</v>
      </c>
      <c r="AK16" s="1">
        <v>-0.85826000000000002</v>
      </c>
      <c r="AM16" s="1">
        <v>-5.0441000000000003</v>
      </c>
      <c r="AN16" s="1">
        <v>-0.70531999999999995</v>
      </c>
      <c r="AO16" s="1">
        <v>-0.63426000000000005</v>
      </c>
    </row>
    <row r="17" spans="1:41" ht="20.25" customHeight="1" x14ac:dyDescent="0.25">
      <c r="A17" s="1">
        <f t="shared" si="0"/>
        <v>0.2</v>
      </c>
      <c r="C17" s="1">
        <v>-4.8910999999999998</v>
      </c>
      <c r="D17" s="1">
        <v>-1.675</v>
      </c>
      <c r="E17" s="1">
        <v>-0.91874999999999996</v>
      </c>
      <c r="G17" s="1">
        <v>-4.9565000000000001</v>
      </c>
      <c r="H17" s="1">
        <v>-1.9146000000000001</v>
      </c>
      <c r="I17" s="1">
        <v>-0.35288000000000003</v>
      </c>
      <c r="K17" s="1">
        <v>-4.9631999999999996</v>
      </c>
      <c r="L17" s="1">
        <v>-1.8129</v>
      </c>
      <c r="M17" s="1">
        <v>3.1865999999999998E-2</v>
      </c>
      <c r="O17" s="1">
        <v>-4.7603999999999997</v>
      </c>
      <c r="P17" s="1">
        <v>-1.2505999999999999</v>
      </c>
      <c r="Q17" s="1">
        <v>-1.2043999999999999</v>
      </c>
      <c r="S17" s="1">
        <v>-4.9273999999999996</v>
      </c>
      <c r="T17" s="1">
        <v>-1.4421999999999999</v>
      </c>
      <c r="U17" s="1">
        <v>-0.78115999999999997</v>
      </c>
      <c r="W17" s="1">
        <v>-5.0312999999999999</v>
      </c>
      <c r="X17" s="1">
        <v>-1.4255</v>
      </c>
      <c r="Y17" s="1">
        <v>-0.45061000000000001</v>
      </c>
      <c r="AA17" s="1">
        <v>-5.0614999999999997</v>
      </c>
      <c r="AB17" s="1">
        <v>-1.3190999999999999</v>
      </c>
      <c r="AC17" s="1">
        <v>-0.18448000000000001</v>
      </c>
      <c r="AE17" s="1">
        <v>-4.7742000000000004</v>
      </c>
      <c r="AF17" s="1">
        <v>-0.83372999999999997</v>
      </c>
      <c r="AG17" s="1">
        <v>-1.3117000000000001</v>
      </c>
      <c r="AI17" s="1">
        <v>-4.96</v>
      </c>
      <c r="AJ17" s="1">
        <v>-0.93252999999999997</v>
      </c>
      <c r="AK17" s="1">
        <v>-0.96360000000000001</v>
      </c>
      <c r="AM17" s="1">
        <v>-5.1010999999999997</v>
      </c>
      <c r="AN17" s="1">
        <v>-0.92662</v>
      </c>
      <c r="AO17" s="1">
        <v>-0.74245000000000005</v>
      </c>
    </row>
    <row r="18" spans="1:41" ht="20.25" customHeight="1" x14ac:dyDescent="0.25">
      <c r="A18" s="1">
        <f t="shared" si="0"/>
        <v>0.22500000000000001</v>
      </c>
      <c r="C18" s="1">
        <v>-4.7900999999999998</v>
      </c>
      <c r="D18" s="1">
        <v>-1.8008</v>
      </c>
      <c r="E18" s="1">
        <v>-0.90993999999999997</v>
      </c>
      <c r="G18" s="1">
        <v>-4.8299000000000003</v>
      </c>
      <c r="H18" s="1">
        <v>-2.0758000000000001</v>
      </c>
      <c r="I18" s="1">
        <v>-0.37</v>
      </c>
      <c r="K18" s="1">
        <v>-4.8624999999999998</v>
      </c>
      <c r="L18" s="1">
        <v>-1.9726999999999999</v>
      </c>
      <c r="M18" s="1">
        <v>-1.3845E-2</v>
      </c>
      <c r="O18" s="1">
        <v>-4.7214</v>
      </c>
      <c r="P18" s="1">
        <v>-1.4117</v>
      </c>
      <c r="Q18" s="1">
        <v>-1.2443</v>
      </c>
      <c r="S18" s="1">
        <v>-4.8586999999999998</v>
      </c>
      <c r="T18" s="1">
        <v>-1.6472</v>
      </c>
      <c r="U18" s="1">
        <v>-0.81889999999999996</v>
      </c>
      <c r="W18" s="1">
        <v>-4.9631999999999996</v>
      </c>
      <c r="X18" s="1">
        <v>-1.6294999999999999</v>
      </c>
      <c r="Y18" s="1">
        <v>-0.49824000000000002</v>
      </c>
      <c r="AA18" s="1">
        <v>-5.0113000000000003</v>
      </c>
      <c r="AB18" s="1">
        <v>-1.5086999999999999</v>
      </c>
      <c r="AC18" s="1">
        <v>-0.25457999999999997</v>
      </c>
      <c r="AE18" s="1">
        <v>-4.7586000000000004</v>
      </c>
      <c r="AF18" s="1">
        <v>-1.0347</v>
      </c>
      <c r="AG18" s="1">
        <v>-1.4080999999999999</v>
      </c>
      <c r="AI18" s="1">
        <v>-4.9337999999999997</v>
      </c>
      <c r="AJ18" s="1">
        <v>-1.1469</v>
      </c>
      <c r="AK18" s="1">
        <v>-1.0590999999999999</v>
      </c>
      <c r="AM18" s="1">
        <v>-5.0774999999999997</v>
      </c>
      <c r="AN18" s="1">
        <v>-1.1321000000000001</v>
      </c>
      <c r="AO18" s="1">
        <v>-0.85016000000000003</v>
      </c>
    </row>
    <row r="19" spans="1:41" ht="20.25" customHeight="1" x14ac:dyDescent="0.25">
      <c r="A19" s="1">
        <f t="shared" si="0"/>
        <v>0.25</v>
      </c>
      <c r="C19" s="1">
        <v>-4.6200999999999999</v>
      </c>
      <c r="D19" s="1">
        <v>-1.8702000000000001</v>
      </c>
      <c r="E19" s="1">
        <v>-0.91547000000000001</v>
      </c>
      <c r="G19" s="1">
        <v>-4.6405000000000003</v>
      </c>
      <c r="H19" s="1">
        <v>-2.1894999999999998</v>
      </c>
      <c r="I19" s="1">
        <v>-0.41839999999999999</v>
      </c>
      <c r="K19" s="1">
        <v>-4.6902999999999997</v>
      </c>
      <c r="L19" s="1">
        <v>-2.1061999999999999</v>
      </c>
      <c r="M19" s="1">
        <v>-8.3518999999999996E-2</v>
      </c>
      <c r="O19" s="1">
        <v>-4.5928000000000004</v>
      </c>
      <c r="P19" s="1">
        <v>-1.5501</v>
      </c>
      <c r="Q19" s="1">
        <v>-1.2648999999999999</v>
      </c>
      <c r="S19" s="1">
        <v>-4.7</v>
      </c>
      <c r="T19" s="1">
        <v>-1.8266</v>
      </c>
      <c r="U19" s="1">
        <v>-0.85221000000000002</v>
      </c>
      <c r="W19" s="1">
        <v>-4.8071000000000002</v>
      </c>
      <c r="X19" s="1">
        <v>-1.8129</v>
      </c>
      <c r="Y19" s="1">
        <v>-0.54832000000000003</v>
      </c>
      <c r="AA19" s="1">
        <v>-4.8674999999999997</v>
      </c>
      <c r="AB19" s="1">
        <v>-1.6914</v>
      </c>
      <c r="AC19" s="1">
        <v>-0.32051000000000002</v>
      </c>
      <c r="AE19" s="1">
        <v>-4.6558000000000002</v>
      </c>
      <c r="AF19" s="1">
        <v>-1.2173</v>
      </c>
      <c r="AG19" s="1">
        <v>-1.4831000000000001</v>
      </c>
      <c r="AI19" s="1">
        <v>-4.8212999999999999</v>
      </c>
      <c r="AJ19" s="1">
        <v>-1.3441000000000001</v>
      </c>
      <c r="AK19" s="1">
        <v>-1.1437999999999999</v>
      </c>
      <c r="AM19" s="1">
        <v>-4.9734999999999996</v>
      </c>
      <c r="AN19" s="1">
        <v>-1.3205</v>
      </c>
      <c r="AO19" s="1">
        <v>-0.95738000000000001</v>
      </c>
    </row>
    <row r="20" spans="1:41" ht="20.25" customHeight="1" x14ac:dyDescent="0.25">
      <c r="A20" s="1">
        <f t="shared" si="0"/>
        <v>0.27500000000000002</v>
      </c>
      <c r="C20" s="1">
        <v>-4.3697999999999997</v>
      </c>
      <c r="D20" s="1">
        <v>-1.9097</v>
      </c>
      <c r="E20" s="1">
        <v>-0.92113</v>
      </c>
      <c r="G20" s="1">
        <v>-4.3677000000000001</v>
      </c>
      <c r="H20" s="1">
        <v>-2.2755999999999998</v>
      </c>
      <c r="I20" s="1">
        <v>-0.47644999999999998</v>
      </c>
      <c r="K20" s="1">
        <v>-4.4372999999999996</v>
      </c>
      <c r="L20" s="1">
        <v>-2.2178</v>
      </c>
      <c r="M20" s="1">
        <v>-0.16705999999999999</v>
      </c>
      <c r="O20" s="1">
        <v>-4.3859000000000004</v>
      </c>
      <c r="P20" s="1">
        <v>-1.6507000000000001</v>
      </c>
      <c r="Q20" s="1">
        <v>-1.2763</v>
      </c>
      <c r="S20" s="1">
        <v>-4.4762000000000004</v>
      </c>
      <c r="T20" s="1">
        <v>-1.9549000000000001</v>
      </c>
      <c r="U20" s="1">
        <v>-0.90310000000000001</v>
      </c>
      <c r="W20" s="1">
        <v>-4.5925000000000002</v>
      </c>
      <c r="X20" s="1">
        <v>-1.9528000000000001</v>
      </c>
      <c r="Y20" s="1">
        <v>-0.62595000000000001</v>
      </c>
      <c r="AA20" s="1">
        <v>-4.6802999999999999</v>
      </c>
      <c r="AB20" s="1">
        <v>-1.8352999999999999</v>
      </c>
      <c r="AC20" s="1">
        <v>-0.42496</v>
      </c>
      <c r="AE20" s="1">
        <v>-4.4695999999999998</v>
      </c>
      <c r="AF20" s="1">
        <v>-1.3785000000000001</v>
      </c>
      <c r="AG20" s="1">
        <v>-1.5387999999999999</v>
      </c>
      <c r="AI20" s="1">
        <v>-4.6235999999999997</v>
      </c>
      <c r="AJ20" s="1">
        <v>-1.5254000000000001</v>
      </c>
      <c r="AK20" s="1">
        <v>-1.2161</v>
      </c>
      <c r="AM20" s="1">
        <v>-4.7872000000000003</v>
      </c>
      <c r="AN20" s="1">
        <v>-1.4964999999999999</v>
      </c>
      <c r="AO20" s="1">
        <v>-1.0575000000000001</v>
      </c>
    </row>
    <row r="21" spans="1:41" ht="20.25" customHeight="1" x14ac:dyDescent="0.25">
      <c r="A21" s="1">
        <f t="shared" si="0"/>
        <v>0.3</v>
      </c>
      <c r="C21" s="1">
        <v>-4.0472000000000001</v>
      </c>
      <c r="D21" s="1">
        <v>-1.9154</v>
      </c>
      <c r="E21" s="1">
        <v>-0.92942000000000002</v>
      </c>
      <c r="G21" s="1">
        <v>-4.0151000000000003</v>
      </c>
      <c r="H21" s="1">
        <v>-2.3338000000000001</v>
      </c>
      <c r="I21" s="1">
        <v>-0.54300000000000004</v>
      </c>
      <c r="K21" s="1">
        <v>-4.1040999999999999</v>
      </c>
      <c r="L21" s="1">
        <v>-2.3060999999999998</v>
      </c>
      <c r="M21" s="1">
        <v>-0.26150000000000001</v>
      </c>
      <c r="O21" s="1">
        <v>-4.1069000000000004</v>
      </c>
      <c r="P21" s="1">
        <v>-1.7128000000000001</v>
      </c>
      <c r="Q21" s="1">
        <v>-1.2797000000000001</v>
      </c>
      <c r="S21" s="1">
        <v>-4.1805000000000003</v>
      </c>
      <c r="T21" s="1">
        <v>-2.0478999999999998</v>
      </c>
      <c r="U21" s="1">
        <v>-0.95709</v>
      </c>
      <c r="W21" s="1">
        <v>-4.3098999999999998</v>
      </c>
      <c r="X21" s="1">
        <v>-2.0611000000000002</v>
      </c>
      <c r="Y21" s="1">
        <v>-0.71414999999999995</v>
      </c>
      <c r="AA21" s="1">
        <v>-4.4260000000000002</v>
      </c>
      <c r="AB21" s="1">
        <v>-1.9570000000000001</v>
      </c>
      <c r="AC21" s="1">
        <v>-0.53934000000000004</v>
      </c>
      <c r="AE21" s="1">
        <v>-4.2051999999999996</v>
      </c>
      <c r="AF21" s="1">
        <v>-1.5165</v>
      </c>
      <c r="AG21" s="1">
        <v>-1.5755999999999999</v>
      </c>
      <c r="AI21" s="1">
        <v>-4.3544999999999998</v>
      </c>
      <c r="AJ21" s="1">
        <v>-1.6754</v>
      </c>
      <c r="AK21" s="1">
        <v>-1.2868999999999999</v>
      </c>
      <c r="AM21" s="1">
        <v>-4.5429000000000004</v>
      </c>
      <c r="AN21" s="1">
        <v>-1.6346000000000001</v>
      </c>
      <c r="AO21" s="1">
        <v>-1.1732</v>
      </c>
    </row>
    <row r="22" spans="1:41" ht="20.25" customHeight="1" x14ac:dyDescent="0.25">
      <c r="A22" s="1">
        <f t="shared" si="0"/>
        <v>0.32500000000000001</v>
      </c>
      <c r="C22" s="1">
        <v>-3.6663000000000001</v>
      </c>
      <c r="D22" s="1">
        <v>-1.8776999999999999</v>
      </c>
      <c r="E22" s="1">
        <v>-0.94355</v>
      </c>
      <c r="G22" s="1">
        <v>-3.6158000000000001</v>
      </c>
      <c r="H22" s="1">
        <v>-2.3418999999999999</v>
      </c>
      <c r="I22" s="1">
        <v>-0.63292999999999999</v>
      </c>
      <c r="K22" s="1">
        <v>-3.7111999999999998</v>
      </c>
      <c r="L22" s="1">
        <v>-2.3597000000000001</v>
      </c>
      <c r="M22" s="1">
        <v>-0.37359999999999999</v>
      </c>
      <c r="O22" s="1">
        <v>-3.7566999999999999</v>
      </c>
      <c r="P22" s="1">
        <v>-1.7459</v>
      </c>
      <c r="Q22" s="1">
        <v>-1.2715000000000001</v>
      </c>
      <c r="S22" s="1">
        <v>-3.8016999999999999</v>
      </c>
      <c r="T22" s="1">
        <v>-2.1227999999999998</v>
      </c>
      <c r="U22" s="1">
        <v>-1.0005999999999999</v>
      </c>
      <c r="W22" s="1">
        <v>-3.944</v>
      </c>
      <c r="X22" s="1">
        <v>-2.1526000000000001</v>
      </c>
      <c r="Y22" s="1">
        <v>-0.79442000000000002</v>
      </c>
      <c r="AA22" s="1">
        <v>-4.0846999999999998</v>
      </c>
      <c r="AB22" s="1">
        <v>-2.0674999999999999</v>
      </c>
      <c r="AC22" s="1">
        <v>-0.64293999999999996</v>
      </c>
      <c r="AE22" s="1">
        <v>-3.8881000000000001</v>
      </c>
      <c r="AF22" s="1">
        <v>-1.5933999999999999</v>
      </c>
      <c r="AG22" s="1">
        <v>-1.6123000000000001</v>
      </c>
      <c r="AI22" s="1">
        <v>-4.0362</v>
      </c>
      <c r="AJ22" s="1">
        <v>-1.7715000000000001</v>
      </c>
      <c r="AK22" s="1">
        <v>-1.3703000000000001</v>
      </c>
      <c r="AM22" s="1">
        <v>-4.2423000000000002</v>
      </c>
      <c r="AN22" s="1">
        <v>-1.7396</v>
      </c>
      <c r="AO22" s="1">
        <v>-1.294</v>
      </c>
    </row>
    <row r="23" spans="1:41" ht="20.25" customHeight="1" x14ac:dyDescent="0.25">
      <c r="A23" s="1">
        <f t="shared" si="0"/>
        <v>0.35</v>
      </c>
      <c r="C23" s="1">
        <v>-3.2238000000000002</v>
      </c>
      <c r="D23" s="1">
        <v>-1.8120000000000001</v>
      </c>
      <c r="E23" s="1">
        <v>-0.95609999999999995</v>
      </c>
      <c r="G23" s="1">
        <v>-3.1528999999999998</v>
      </c>
      <c r="H23" s="1">
        <v>-2.3176999999999999</v>
      </c>
      <c r="I23" s="1">
        <v>-0.72614999999999996</v>
      </c>
      <c r="K23" s="1">
        <v>-3.2616000000000001</v>
      </c>
      <c r="L23" s="1">
        <v>-2.3774000000000002</v>
      </c>
      <c r="M23" s="1">
        <v>-0.49651000000000001</v>
      </c>
      <c r="O23" s="1">
        <v>-3.3477000000000001</v>
      </c>
      <c r="P23" s="1">
        <v>-1.7410000000000001</v>
      </c>
      <c r="Q23" s="1">
        <v>-1.2565</v>
      </c>
      <c r="S23" s="1">
        <v>-3.3784000000000001</v>
      </c>
      <c r="T23" s="1">
        <v>-2.1438000000000001</v>
      </c>
      <c r="U23" s="1">
        <v>-1.0573999999999999</v>
      </c>
      <c r="W23" s="1">
        <v>-3.5203000000000002</v>
      </c>
      <c r="X23" s="1">
        <v>-2.2086000000000001</v>
      </c>
      <c r="Y23" s="1">
        <v>-0.88146000000000002</v>
      </c>
      <c r="AA23" s="1">
        <v>-3.6778</v>
      </c>
      <c r="AB23" s="1">
        <v>-2.1524999999999999</v>
      </c>
      <c r="AC23" s="1">
        <v>-0.74746000000000001</v>
      </c>
      <c r="AE23" s="1">
        <v>-3.5051000000000001</v>
      </c>
      <c r="AF23" s="1">
        <v>-1.6509</v>
      </c>
      <c r="AG23" s="1">
        <v>-1.6254999999999999</v>
      </c>
      <c r="AI23" s="1">
        <v>-3.6476000000000002</v>
      </c>
      <c r="AJ23" s="1">
        <v>-1.8529</v>
      </c>
      <c r="AK23" s="1">
        <v>-1.4333</v>
      </c>
      <c r="AM23" s="1">
        <v>-3.8675000000000002</v>
      </c>
      <c r="AN23" s="1">
        <v>-1.8366</v>
      </c>
      <c r="AO23" s="1">
        <v>-1.391</v>
      </c>
    </row>
    <row r="24" spans="1:41" ht="20.25" customHeight="1" x14ac:dyDescent="0.25">
      <c r="A24" s="1">
        <f t="shared" si="0"/>
        <v>0.375</v>
      </c>
      <c r="C24" s="1">
        <v>-2.7233999999999998</v>
      </c>
      <c r="D24" s="1">
        <v>-1.7263999999999999</v>
      </c>
      <c r="E24" s="1">
        <v>-0.96416000000000002</v>
      </c>
      <c r="G24" s="1">
        <v>-2.6288999999999998</v>
      </c>
      <c r="H24" s="1">
        <v>-2.2673000000000001</v>
      </c>
      <c r="I24" s="1">
        <v>-0.81440999999999997</v>
      </c>
      <c r="K24" s="1">
        <v>-2.7501000000000002</v>
      </c>
      <c r="L24" s="1">
        <v>-2.3649</v>
      </c>
      <c r="M24" s="1">
        <v>-0.61628000000000005</v>
      </c>
      <c r="O24" s="1">
        <v>-2.8904000000000001</v>
      </c>
      <c r="P24" s="1">
        <v>-1.6956</v>
      </c>
      <c r="Q24" s="1">
        <v>-1.2356</v>
      </c>
      <c r="S24" s="1">
        <v>-2.9055</v>
      </c>
      <c r="T24" s="1">
        <v>-2.1255000000000002</v>
      </c>
      <c r="U24" s="1">
        <v>-1.1138999999999999</v>
      </c>
      <c r="W24" s="1">
        <v>-3.0510999999999999</v>
      </c>
      <c r="X24" s="1">
        <v>-2.2240000000000002</v>
      </c>
      <c r="Y24" s="1">
        <v>-0.97487000000000001</v>
      </c>
      <c r="AA24" s="1">
        <v>-3.2244000000000002</v>
      </c>
      <c r="AB24" s="1">
        <v>-2.2010999999999998</v>
      </c>
      <c r="AC24" s="1">
        <v>-0.85831000000000002</v>
      </c>
      <c r="AE24" s="1">
        <v>-3.0607000000000002</v>
      </c>
      <c r="AF24" s="1">
        <v>-1.6910000000000001</v>
      </c>
      <c r="AG24" s="1">
        <v>-1.6148</v>
      </c>
      <c r="AI24" s="1">
        <v>-3.2008000000000001</v>
      </c>
      <c r="AJ24" s="1">
        <v>-1.9094</v>
      </c>
      <c r="AK24" s="1">
        <v>-1.4813000000000001</v>
      </c>
      <c r="AM24" s="1">
        <v>-3.4260000000000002</v>
      </c>
      <c r="AN24" s="1">
        <v>-1.9206000000000001</v>
      </c>
      <c r="AO24" s="1">
        <v>-1.4652000000000001</v>
      </c>
    </row>
    <row r="25" spans="1:41" ht="20.25" customHeight="1" x14ac:dyDescent="0.25">
      <c r="A25" s="1">
        <f t="shared" si="0"/>
        <v>0.4</v>
      </c>
      <c r="C25" s="1">
        <v>-2.1804000000000001</v>
      </c>
      <c r="D25" s="1">
        <v>-1.6174999999999999</v>
      </c>
      <c r="E25" s="1">
        <v>-0.96736</v>
      </c>
      <c r="G25" s="1">
        <v>-2.0564</v>
      </c>
      <c r="H25" s="1">
        <v>-2.1926999999999999</v>
      </c>
      <c r="I25" s="1">
        <v>-0.89158000000000004</v>
      </c>
      <c r="K25" s="1">
        <v>-2.1772999999999998</v>
      </c>
      <c r="L25" s="1">
        <v>-2.3287</v>
      </c>
      <c r="M25" s="1">
        <v>-0.71921000000000002</v>
      </c>
      <c r="O25" s="1">
        <v>-2.3855</v>
      </c>
      <c r="P25" s="1">
        <v>-1.6243000000000001</v>
      </c>
      <c r="Q25" s="1">
        <v>-1.2042999999999999</v>
      </c>
      <c r="S25" s="1">
        <v>-2.3873000000000002</v>
      </c>
      <c r="T25" s="1">
        <v>-2.0735999999999999</v>
      </c>
      <c r="U25" s="1">
        <v>-1.1637</v>
      </c>
      <c r="W25" s="1">
        <v>-2.5306000000000002</v>
      </c>
      <c r="X25" s="1">
        <v>-2.21</v>
      </c>
      <c r="Y25" s="1">
        <v>-1.0595000000000001</v>
      </c>
      <c r="AA25" s="1">
        <v>-2.7181999999999999</v>
      </c>
      <c r="AB25" s="1">
        <v>-2.2195999999999998</v>
      </c>
      <c r="AC25" s="1">
        <v>-0.96035000000000004</v>
      </c>
      <c r="AE25" s="1">
        <v>-2.5764999999999998</v>
      </c>
      <c r="AF25" s="1">
        <v>-1.6903999999999999</v>
      </c>
      <c r="AG25" s="1">
        <v>-1.5906</v>
      </c>
      <c r="AI25" s="1">
        <v>-2.7096</v>
      </c>
      <c r="AJ25" s="1">
        <v>-1.9327000000000001</v>
      </c>
      <c r="AK25" s="1">
        <v>-1.5172000000000001</v>
      </c>
      <c r="AM25" s="1">
        <v>-2.9396</v>
      </c>
      <c r="AN25" s="1">
        <v>-1.9735</v>
      </c>
      <c r="AO25" s="1">
        <v>-1.5278</v>
      </c>
    </row>
    <row r="26" spans="1:41" ht="20.25" customHeight="1" x14ac:dyDescent="0.25">
      <c r="A26" s="1">
        <f t="shared" si="0"/>
        <v>0.42499999999999999</v>
      </c>
      <c r="C26" s="1">
        <v>-1.6144000000000001</v>
      </c>
      <c r="D26" s="1">
        <v>-1.4799</v>
      </c>
      <c r="E26" s="1">
        <v>-0.96370999999999996</v>
      </c>
      <c r="G26" s="1">
        <v>-1.4683999999999999</v>
      </c>
      <c r="H26" s="1">
        <v>-2.0825</v>
      </c>
      <c r="I26" s="1">
        <v>-0.95987999999999996</v>
      </c>
      <c r="K26" s="1">
        <v>-1.59</v>
      </c>
      <c r="L26" s="1">
        <v>-2.2551000000000001</v>
      </c>
      <c r="M26" s="1">
        <v>-0.81545000000000001</v>
      </c>
      <c r="O26" s="1">
        <v>-1.8445</v>
      </c>
      <c r="P26" s="1">
        <v>-1.5273000000000001</v>
      </c>
      <c r="Q26" s="1">
        <v>-1.1634</v>
      </c>
      <c r="S26" s="1">
        <v>-1.8299000000000001</v>
      </c>
      <c r="T26" s="1">
        <v>-1.9952000000000001</v>
      </c>
      <c r="U26" s="1">
        <v>-1.2005999999999999</v>
      </c>
      <c r="W26" s="1">
        <v>-1.9789000000000001</v>
      </c>
      <c r="X26" s="1">
        <v>-2.161</v>
      </c>
      <c r="Y26" s="1">
        <v>-1.1358999999999999</v>
      </c>
      <c r="AA26" s="1">
        <v>-2.1757</v>
      </c>
      <c r="AB26" s="1">
        <v>-2.2044000000000001</v>
      </c>
      <c r="AC26" s="1">
        <v>-1.052</v>
      </c>
      <c r="AE26" s="1">
        <v>-2.0581999999999998</v>
      </c>
      <c r="AF26" s="1">
        <v>-1.6564000000000001</v>
      </c>
      <c r="AG26" s="1">
        <v>-1.5491999999999999</v>
      </c>
      <c r="AI26" s="1">
        <v>-2.1859999999999999</v>
      </c>
      <c r="AJ26" s="1">
        <v>-1.9193</v>
      </c>
      <c r="AK26" s="1">
        <v>-1.54</v>
      </c>
      <c r="AM26" s="1">
        <v>-2.4235000000000002</v>
      </c>
      <c r="AN26" s="1">
        <v>-1.988</v>
      </c>
      <c r="AO26" s="1">
        <v>-1.5793999999999999</v>
      </c>
    </row>
    <row r="27" spans="1:41" ht="20.25" customHeight="1" x14ac:dyDescent="0.25">
      <c r="A27" s="1">
        <f t="shared" si="0"/>
        <v>0.45</v>
      </c>
      <c r="C27" s="1">
        <v>-1.0477000000000001</v>
      </c>
      <c r="D27" s="1">
        <v>-1.3066</v>
      </c>
      <c r="E27" s="1">
        <v>-0.95104</v>
      </c>
      <c r="G27" s="1">
        <v>-0.89392000000000005</v>
      </c>
      <c r="H27" s="1">
        <v>-1.9287000000000001</v>
      </c>
      <c r="I27" s="1">
        <v>-1.0192000000000001</v>
      </c>
      <c r="K27" s="1">
        <v>-1.02</v>
      </c>
      <c r="L27" s="1">
        <v>-2.1381000000000001</v>
      </c>
      <c r="M27" s="1">
        <v>-0.90708999999999995</v>
      </c>
      <c r="O27" s="1">
        <v>-1.2830999999999999</v>
      </c>
      <c r="P27" s="1">
        <v>-1.4025000000000001</v>
      </c>
      <c r="Q27" s="1">
        <v>-1.1126</v>
      </c>
      <c r="S27" s="1">
        <v>-1.2544</v>
      </c>
      <c r="T27" s="1">
        <v>-1.8854</v>
      </c>
      <c r="U27" s="1">
        <v>-1.2233000000000001</v>
      </c>
      <c r="W27" s="1">
        <v>-1.4045000000000001</v>
      </c>
      <c r="X27" s="1">
        <v>-2.0831</v>
      </c>
      <c r="Y27" s="1">
        <v>-1.1940999999999999</v>
      </c>
      <c r="AA27" s="1">
        <v>-1.6174999999999999</v>
      </c>
      <c r="AB27" s="1">
        <v>-2.1528999999999998</v>
      </c>
      <c r="AC27" s="1">
        <v>-1.1309</v>
      </c>
      <c r="AE27" s="1">
        <v>-1.5201</v>
      </c>
      <c r="AF27" s="1">
        <v>-1.5853999999999999</v>
      </c>
      <c r="AG27" s="1">
        <v>-1.4916</v>
      </c>
      <c r="AI27" s="1">
        <v>-1.6463000000000001</v>
      </c>
      <c r="AJ27" s="1">
        <v>-1.8640000000000001</v>
      </c>
      <c r="AK27" s="1">
        <v>-1.5491999999999999</v>
      </c>
      <c r="AM27" s="1">
        <v>-1.8862000000000001</v>
      </c>
      <c r="AN27" s="1">
        <v>-1.9662999999999999</v>
      </c>
      <c r="AO27" s="1">
        <v>-1.6133999999999999</v>
      </c>
    </row>
    <row r="28" spans="1:41" ht="20.25" customHeight="1" x14ac:dyDescent="0.25">
      <c r="A28" s="1">
        <f t="shared" si="0"/>
        <v>0.47499999999999998</v>
      </c>
      <c r="C28" s="1">
        <v>-0.49003000000000002</v>
      </c>
      <c r="D28" s="1">
        <v>-1.1056999999999999</v>
      </c>
      <c r="E28" s="1">
        <v>-0.92383999999999999</v>
      </c>
      <c r="G28" s="1">
        <v>-0.34258</v>
      </c>
      <c r="H28" s="1">
        <v>-1.7364999999999999</v>
      </c>
      <c r="I28" s="1">
        <v>-1.0610999999999999</v>
      </c>
      <c r="K28" s="1">
        <v>-0.47658</v>
      </c>
      <c r="L28" s="1">
        <v>-1.9816</v>
      </c>
      <c r="M28" s="1">
        <v>-0.98456999999999995</v>
      </c>
      <c r="O28" s="1">
        <v>-0.71477000000000002</v>
      </c>
      <c r="P28" s="1">
        <v>-1.2537</v>
      </c>
      <c r="Q28" s="1">
        <v>-1.0488</v>
      </c>
      <c r="S28" s="1">
        <v>-0.68467999999999996</v>
      </c>
      <c r="T28" s="1">
        <v>-1.7382</v>
      </c>
      <c r="U28" s="1">
        <v>-1.23</v>
      </c>
      <c r="W28" s="1">
        <v>-0.84291000000000005</v>
      </c>
      <c r="X28" s="1">
        <v>-1.9628000000000001</v>
      </c>
      <c r="Y28" s="1">
        <v>-1.2394000000000001</v>
      </c>
      <c r="AA28" s="1">
        <v>-1.0595000000000001</v>
      </c>
      <c r="AB28" s="1">
        <v>-2.0663</v>
      </c>
      <c r="AC28" s="1">
        <v>-1.1908000000000001</v>
      </c>
      <c r="AE28" s="1">
        <v>-0.97394000000000003</v>
      </c>
      <c r="AF28" s="1">
        <v>-1.4802</v>
      </c>
      <c r="AG28" s="1">
        <v>-1.4156</v>
      </c>
      <c r="AI28" s="1">
        <v>-1.0978000000000001</v>
      </c>
      <c r="AJ28" s="1">
        <v>-1.7745</v>
      </c>
      <c r="AK28" s="1">
        <v>-1.5373000000000001</v>
      </c>
      <c r="AM28" s="1">
        <v>-1.3399000000000001</v>
      </c>
      <c r="AN28" s="1">
        <v>-1.9093</v>
      </c>
      <c r="AO28" s="1">
        <v>-1.6246</v>
      </c>
    </row>
    <row r="29" spans="1:41" ht="20.25" customHeight="1" x14ac:dyDescent="0.25">
      <c r="A29" s="1">
        <f t="shared" si="0"/>
        <v>0.5</v>
      </c>
      <c r="C29" s="1">
        <v>4.7029000000000001E-2</v>
      </c>
      <c r="D29" s="1">
        <v>-0.88227999999999995</v>
      </c>
      <c r="E29" s="1">
        <v>-0.87877000000000005</v>
      </c>
      <c r="G29" s="1">
        <v>0.16904</v>
      </c>
      <c r="H29" s="1">
        <v>-1.5042</v>
      </c>
      <c r="I29" s="1">
        <v>-1.0834999999999999</v>
      </c>
      <c r="K29" s="1">
        <v>2.3970000000000002E-2</v>
      </c>
      <c r="L29" s="1">
        <v>-1.7847999999999999</v>
      </c>
      <c r="M29" s="1">
        <v>-1.0447</v>
      </c>
      <c r="O29" s="1">
        <v>-0.15870000000000001</v>
      </c>
      <c r="P29" s="1">
        <v>-1.0781000000000001</v>
      </c>
      <c r="Q29" s="1">
        <v>-0.96994000000000002</v>
      </c>
      <c r="S29" s="1">
        <v>-0.13536999999999999</v>
      </c>
      <c r="T29" s="1">
        <v>-1.5562</v>
      </c>
      <c r="U29" s="1">
        <v>-1.2144999999999999</v>
      </c>
      <c r="W29" s="1">
        <v>-0.30293999999999999</v>
      </c>
      <c r="X29" s="1">
        <v>-1.8063</v>
      </c>
      <c r="Y29" s="1">
        <v>-1.2616000000000001</v>
      </c>
      <c r="AA29" s="1">
        <v>-0.52883999999999998</v>
      </c>
      <c r="AB29" s="1">
        <v>-1.9391</v>
      </c>
      <c r="AC29" s="1">
        <v>-1.2326999999999999</v>
      </c>
      <c r="AE29" s="1">
        <v>-0.42695</v>
      </c>
      <c r="AF29" s="1">
        <v>-1.3516999999999999</v>
      </c>
      <c r="AG29" s="1">
        <v>-1.3178000000000001</v>
      </c>
      <c r="AI29" s="1">
        <v>-0.55215999999999998</v>
      </c>
      <c r="AJ29" s="1">
        <v>-1.6556999999999999</v>
      </c>
      <c r="AK29" s="1">
        <v>-1.4987999999999999</v>
      </c>
      <c r="AM29" s="1">
        <v>-0.80688000000000004</v>
      </c>
      <c r="AN29" s="1">
        <v>-1.8109</v>
      </c>
      <c r="AO29" s="1">
        <v>-1.6128</v>
      </c>
    </row>
    <row r="30" spans="1:41" ht="20.25" customHeight="1" x14ac:dyDescent="0.25">
      <c r="A30" s="1">
        <f t="shared" si="0"/>
        <v>0.52500000000000002</v>
      </c>
      <c r="C30" s="1">
        <v>0.55610000000000004</v>
      </c>
      <c r="D30" s="1">
        <v>-0.64646999999999999</v>
      </c>
      <c r="E30" s="1">
        <v>-0.81169000000000002</v>
      </c>
      <c r="G30" s="1">
        <v>0.64078000000000002</v>
      </c>
      <c r="H30" s="1">
        <v>-1.2428999999999999</v>
      </c>
      <c r="I30" s="1">
        <v>-1.077</v>
      </c>
      <c r="K30" s="1">
        <v>0.47810000000000002</v>
      </c>
      <c r="L30" s="1">
        <v>-1.5525</v>
      </c>
      <c r="M30" s="1">
        <v>-1.0788</v>
      </c>
      <c r="O30" s="1">
        <v>0.37462000000000001</v>
      </c>
      <c r="P30" s="1">
        <v>-0.88378999999999996</v>
      </c>
      <c r="Q30" s="1">
        <v>-0.87226999999999999</v>
      </c>
      <c r="S30" s="1">
        <v>0.37977</v>
      </c>
      <c r="T30" s="1">
        <v>-1.3421000000000001</v>
      </c>
      <c r="U30" s="1">
        <v>-1.1725000000000001</v>
      </c>
      <c r="W30" s="1">
        <v>0.19888</v>
      </c>
      <c r="X30" s="1">
        <v>-1.6128</v>
      </c>
      <c r="Y30" s="1">
        <v>-1.2567999999999999</v>
      </c>
      <c r="AA30" s="1">
        <v>-3.8705000000000003E-2</v>
      </c>
      <c r="AB30" s="1">
        <v>-1.7726999999999999</v>
      </c>
      <c r="AC30" s="1">
        <v>-1.2503</v>
      </c>
      <c r="AE30" s="1">
        <v>0.10362</v>
      </c>
      <c r="AF30" s="1">
        <v>-1.1984999999999999</v>
      </c>
      <c r="AG30" s="1">
        <v>-1.1970000000000001</v>
      </c>
      <c r="AI30" s="1">
        <v>-3.3877999999999998E-2</v>
      </c>
      <c r="AJ30" s="1">
        <v>-1.4987999999999999</v>
      </c>
      <c r="AK30" s="1">
        <v>-1.4339</v>
      </c>
      <c r="AM30" s="1">
        <v>-0.29570000000000002</v>
      </c>
      <c r="AN30" s="1">
        <v>-1.6780999999999999</v>
      </c>
      <c r="AO30" s="1">
        <v>-1.5688</v>
      </c>
    </row>
    <row r="31" spans="1:41" ht="20.25" customHeight="1" x14ac:dyDescent="0.25">
      <c r="A31" s="1">
        <f t="shared" si="0"/>
        <v>0.55000000000000004</v>
      </c>
      <c r="C31" s="1">
        <v>1.0261</v>
      </c>
      <c r="D31" s="1">
        <v>-0.40388000000000002</v>
      </c>
      <c r="E31" s="1">
        <v>-0.72062000000000004</v>
      </c>
      <c r="G31" s="1">
        <v>1.0683</v>
      </c>
      <c r="H31" s="1">
        <v>-0.96133999999999997</v>
      </c>
      <c r="I31" s="1">
        <v>-1.0365</v>
      </c>
      <c r="K31" s="1">
        <v>0.88614000000000004</v>
      </c>
      <c r="L31" s="1">
        <v>-1.2930999999999999</v>
      </c>
      <c r="M31" s="1">
        <v>-1.0767</v>
      </c>
      <c r="O31" s="1">
        <v>0.87148999999999999</v>
      </c>
      <c r="P31" s="1">
        <v>-0.67398000000000002</v>
      </c>
      <c r="Q31" s="1">
        <v>-0.75414999999999999</v>
      </c>
      <c r="S31" s="1">
        <v>0.85141999999999995</v>
      </c>
      <c r="T31" s="1">
        <v>-1.1019000000000001</v>
      </c>
      <c r="U31" s="1">
        <v>-1.0994999999999999</v>
      </c>
      <c r="W31" s="1">
        <v>0.64971999999999996</v>
      </c>
      <c r="X31" s="1">
        <v>-1.3835999999999999</v>
      </c>
      <c r="Y31" s="1">
        <v>-1.2216</v>
      </c>
      <c r="AA31" s="1">
        <v>0.40132000000000001</v>
      </c>
      <c r="AB31" s="1">
        <v>-1.5694999999999999</v>
      </c>
      <c r="AC31" s="1">
        <v>-1.2370000000000001</v>
      </c>
      <c r="AE31" s="1">
        <v>0.60316000000000003</v>
      </c>
      <c r="AF31" s="1">
        <v>-1.0234000000000001</v>
      </c>
      <c r="AG31" s="1">
        <v>-1.0515000000000001</v>
      </c>
      <c r="AI31" s="1">
        <v>0.45332</v>
      </c>
      <c r="AJ31" s="1">
        <v>-1.3174999999999999</v>
      </c>
      <c r="AK31" s="1">
        <v>-1.3344</v>
      </c>
      <c r="AM31" s="1">
        <v>0.17451</v>
      </c>
      <c r="AN31" s="1">
        <v>-1.5075000000000001</v>
      </c>
      <c r="AO31" s="1">
        <v>-1.4913000000000001</v>
      </c>
    </row>
    <row r="32" spans="1:41" ht="20.25" customHeight="1" x14ac:dyDescent="0.25">
      <c r="A32" s="1">
        <f t="shared" si="0"/>
        <v>0.57499999999999996</v>
      </c>
      <c r="C32" s="1">
        <v>1.4457</v>
      </c>
      <c r="D32" s="1">
        <v>-0.15998999999999999</v>
      </c>
      <c r="E32" s="1">
        <v>-0.60541</v>
      </c>
      <c r="G32" s="1">
        <v>1.4489000000000001</v>
      </c>
      <c r="H32" s="1">
        <v>-0.67178000000000004</v>
      </c>
      <c r="I32" s="1">
        <v>-0.95565</v>
      </c>
      <c r="K32" s="1">
        <v>1.2379</v>
      </c>
      <c r="L32" s="1">
        <v>-1.0095000000000001</v>
      </c>
      <c r="M32" s="1">
        <v>-1.038</v>
      </c>
      <c r="O32" s="1">
        <v>1.3207</v>
      </c>
      <c r="P32" s="1">
        <v>-0.45422000000000001</v>
      </c>
      <c r="Q32" s="1">
        <v>-0.61465999999999998</v>
      </c>
      <c r="S32" s="1">
        <v>1.2724</v>
      </c>
      <c r="T32" s="1">
        <v>-0.84389999999999998</v>
      </c>
      <c r="U32" s="1">
        <v>-0.99278999999999995</v>
      </c>
      <c r="W32" s="1">
        <v>1.0474000000000001</v>
      </c>
      <c r="X32" s="1">
        <v>-1.1282000000000001</v>
      </c>
      <c r="Y32" s="1">
        <v>-1.1488</v>
      </c>
      <c r="AA32" s="1">
        <v>0.78568000000000005</v>
      </c>
      <c r="AB32" s="1">
        <v>-1.3347</v>
      </c>
      <c r="AC32" s="1">
        <v>-1.1863999999999999</v>
      </c>
      <c r="AE32" s="1">
        <v>1.0599000000000001</v>
      </c>
      <c r="AF32" s="1">
        <v>-0.83153999999999995</v>
      </c>
      <c r="AG32" s="1">
        <v>-0.88024999999999998</v>
      </c>
      <c r="AI32" s="1">
        <v>0.89076999999999995</v>
      </c>
      <c r="AJ32" s="1">
        <v>-1.1086</v>
      </c>
      <c r="AK32" s="1">
        <v>-1.2008000000000001</v>
      </c>
      <c r="AM32" s="1">
        <v>0.59801000000000004</v>
      </c>
      <c r="AN32" s="1">
        <v>-1.3080000000000001</v>
      </c>
      <c r="AO32" s="1">
        <v>-1.3733</v>
      </c>
    </row>
    <row r="33" spans="1:41" ht="20.25" customHeight="1" x14ac:dyDescent="0.25">
      <c r="A33" s="1">
        <f t="shared" si="0"/>
        <v>0.6</v>
      </c>
      <c r="C33" s="1">
        <v>1.8051999999999999</v>
      </c>
      <c r="D33" s="1">
        <v>7.8456999999999999E-2</v>
      </c>
      <c r="E33" s="1">
        <v>-0.46638000000000002</v>
      </c>
      <c r="G33" s="1">
        <v>1.7741</v>
      </c>
      <c r="H33" s="1">
        <v>-0.38239000000000001</v>
      </c>
      <c r="I33" s="1">
        <v>-0.83335000000000004</v>
      </c>
      <c r="K33" s="1">
        <v>1.5384</v>
      </c>
      <c r="L33" s="1">
        <v>-0.71772999999999998</v>
      </c>
      <c r="M33" s="1">
        <v>-0.95093000000000005</v>
      </c>
      <c r="O33" s="1">
        <v>1.7121999999999999</v>
      </c>
      <c r="P33" s="1">
        <v>-0.22955</v>
      </c>
      <c r="Q33" s="1">
        <v>-0.45350000000000001</v>
      </c>
      <c r="S33" s="1">
        <v>1.6371</v>
      </c>
      <c r="T33" s="1">
        <v>-0.57789999999999997</v>
      </c>
      <c r="U33" s="1">
        <v>-0.85011000000000003</v>
      </c>
      <c r="W33" s="1">
        <v>1.3895999999999999</v>
      </c>
      <c r="X33" s="1">
        <v>-0.85780000000000001</v>
      </c>
      <c r="Y33" s="1">
        <v>-1.0334000000000001</v>
      </c>
      <c r="AA33" s="1">
        <v>1.1111</v>
      </c>
      <c r="AB33" s="1">
        <v>-1.0757000000000001</v>
      </c>
      <c r="AC33" s="1">
        <v>-1.0928</v>
      </c>
      <c r="AE33" s="1">
        <v>1.4621999999999999</v>
      </c>
      <c r="AF33" s="1">
        <v>-0.62683</v>
      </c>
      <c r="AG33" s="1">
        <v>-0.68379000000000001</v>
      </c>
      <c r="AI33" s="1">
        <v>1.2746</v>
      </c>
      <c r="AJ33" s="1">
        <v>-0.88376999999999994</v>
      </c>
      <c r="AK33" s="1">
        <v>-1.0299</v>
      </c>
      <c r="AM33" s="1">
        <v>0.96633999999999998</v>
      </c>
      <c r="AN33" s="1">
        <v>-1.0854999999999999</v>
      </c>
      <c r="AO33" s="1">
        <v>-1.2125999999999999</v>
      </c>
    </row>
    <row r="34" spans="1:41" ht="20.25" customHeight="1" x14ac:dyDescent="0.25">
      <c r="A34" s="1">
        <f t="shared" si="0"/>
        <v>0.625</v>
      </c>
      <c r="C34" s="1">
        <v>2.0937999999999999</v>
      </c>
      <c r="D34" s="1">
        <v>0.30709999999999998</v>
      </c>
      <c r="E34" s="1">
        <v>-0.30431000000000002</v>
      </c>
      <c r="G34" s="1">
        <v>2.0339999999999998</v>
      </c>
      <c r="H34" s="1">
        <v>-0.10008</v>
      </c>
      <c r="I34" s="1">
        <v>-0.67105000000000004</v>
      </c>
      <c r="K34" s="1">
        <v>1.7786999999999999</v>
      </c>
      <c r="L34" s="1">
        <v>-0.42547000000000001</v>
      </c>
      <c r="M34" s="1">
        <v>-0.81603000000000003</v>
      </c>
      <c r="O34" s="1">
        <v>2.0341</v>
      </c>
      <c r="P34" s="1">
        <v>-5.0645000000000004E-3</v>
      </c>
      <c r="Q34" s="1">
        <v>-0.27477000000000001</v>
      </c>
      <c r="S34" s="1">
        <v>1.9366000000000001</v>
      </c>
      <c r="T34" s="1">
        <v>-0.31022</v>
      </c>
      <c r="U34" s="1">
        <v>-0.67318</v>
      </c>
      <c r="W34" s="1">
        <v>1.6702999999999999</v>
      </c>
      <c r="X34" s="1">
        <v>-0.58082</v>
      </c>
      <c r="Y34" s="1">
        <v>-0.87521000000000004</v>
      </c>
      <c r="AA34" s="1">
        <v>1.3742000000000001</v>
      </c>
      <c r="AB34" s="1">
        <v>-0.80086999999999997</v>
      </c>
      <c r="AC34" s="1">
        <v>-0.95374000000000003</v>
      </c>
      <c r="AE34" s="1">
        <v>1.8003</v>
      </c>
      <c r="AF34" s="1">
        <v>-0.41360000000000002</v>
      </c>
      <c r="AG34" s="1">
        <v>-0.46434999999999998</v>
      </c>
      <c r="AI34" s="1">
        <v>1.5934999999999999</v>
      </c>
      <c r="AJ34" s="1">
        <v>-0.64610000000000001</v>
      </c>
      <c r="AK34" s="1">
        <v>-0.82430000000000003</v>
      </c>
      <c r="AM34" s="1">
        <v>1.2707999999999999</v>
      </c>
      <c r="AN34" s="1">
        <v>-0.84511000000000003</v>
      </c>
      <c r="AO34" s="1">
        <v>-1.01</v>
      </c>
    </row>
    <row r="35" spans="1:41" ht="20.25" customHeight="1" x14ac:dyDescent="0.25">
      <c r="A35" s="1">
        <f t="shared" si="0"/>
        <v>0.65</v>
      </c>
      <c r="C35" s="1">
        <v>2.3029000000000002</v>
      </c>
      <c r="D35" s="1">
        <v>0.52119000000000004</v>
      </c>
      <c r="E35" s="1">
        <v>-0.12578</v>
      </c>
      <c r="G35" s="1">
        <v>2.2172999999999998</v>
      </c>
      <c r="H35" s="1">
        <v>0.17130000000000001</v>
      </c>
      <c r="I35" s="1">
        <v>-0.47355000000000003</v>
      </c>
      <c r="K35" s="1">
        <v>1.9491000000000001</v>
      </c>
      <c r="L35" s="1">
        <v>-0.13893</v>
      </c>
      <c r="M35" s="1">
        <v>-0.63876999999999995</v>
      </c>
      <c r="O35" s="1">
        <v>2.2797000000000001</v>
      </c>
      <c r="P35" s="1">
        <v>0.21360000000000001</v>
      </c>
      <c r="Q35" s="1">
        <v>-8.0991999999999995E-2</v>
      </c>
      <c r="S35" s="1">
        <v>2.1621000000000001</v>
      </c>
      <c r="T35" s="1">
        <v>-4.6074999999999998E-2</v>
      </c>
      <c r="U35" s="1">
        <v>-0.46507999999999999</v>
      </c>
      <c r="W35" s="1">
        <v>1.8831</v>
      </c>
      <c r="X35" s="1">
        <v>-0.30599999999999999</v>
      </c>
      <c r="Y35" s="1">
        <v>-0.67608999999999997</v>
      </c>
      <c r="AA35" s="1">
        <v>1.5736000000000001</v>
      </c>
      <c r="AB35" s="1">
        <v>-0.52286999999999995</v>
      </c>
      <c r="AC35" s="1">
        <v>-0.76766999999999996</v>
      </c>
      <c r="AE35" s="1">
        <v>2.0634999999999999</v>
      </c>
      <c r="AF35" s="1">
        <v>-0.19556999999999999</v>
      </c>
      <c r="AG35" s="1">
        <v>-0.22631999999999999</v>
      </c>
      <c r="AI35" s="1">
        <v>1.8439000000000001</v>
      </c>
      <c r="AJ35" s="1">
        <v>-0.40561999999999998</v>
      </c>
      <c r="AK35" s="1">
        <v>-0.58628999999999998</v>
      </c>
      <c r="AM35" s="1">
        <v>1.5094000000000001</v>
      </c>
      <c r="AN35" s="1">
        <v>-0.59909000000000001</v>
      </c>
      <c r="AO35" s="1">
        <v>-0.76692000000000005</v>
      </c>
    </row>
    <row r="36" spans="1:41" ht="20.25" customHeight="1" x14ac:dyDescent="0.25">
      <c r="A36" s="1">
        <f t="shared" si="0"/>
        <v>0.67500000000000004</v>
      </c>
      <c r="C36" s="1">
        <v>2.4266000000000001</v>
      </c>
      <c r="D36" s="1">
        <v>0.71460000000000001</v>
      </c>
      <c r="E36" s="1">
        <v>6.2382E-2</v>
      </c>
      <c r="G36" s="1">
        <v>2.3146</v>
      </c>
      <c r="H36" s="1">
        <v>0.42943999999999999</v>
      </c>
      <c r="I36" s="1">
        <v>-0.25325999999999999</v>
      </c>
      <c r="K36" s="1">
        <v>2.0411999999999999</v>
      </c>
      <c r="L36" s="1">
        <v>0.13455</v>
      </c>
      <c r="M36" s="1">
        <v>-0.42475000000000002</v>
      </c>
      <c r="O36" s="1">
        <v>2.4409999999999998</v>
      </c>
      <c r="P36" s="1">
        <v>0.42333999999999999</v>
      </c>
      <c r="Q36" s="1">
        <v>0.12229</v>
      </c>
      <c r="S36" s="1">
        <v>2.3041</v>
      </c>
      <c r="T36" s="1">
        <v>0.21199999999999999</v>
      </c>
      <c r="U36" s="1">
        <v>-0.23472000000000001</v>
      </c>
      <c r="W36" s="1">
        <v>2.0179</v>
      </c>
      <c r="X36" s="1">
        <v>-3.6419E-2</v>
      </c>
      <c r="Y36" s="1">
        <v>-0.44468999999999997</v>
      </c>
      <c r="AA36" s="1">
        <v>1.7010000000000001</v>
      </c>
      <c r="AB36" s="1">
        <v>-0.2477</v>
      </c>
      <c r="AC36" s="1">
        <v>-0.54203000000000001</v>
      </c>
      <c r="AE36" s="1">
        <v>2.2454999999999998</v>
      </c>
      <c r="AF36" s="1">
        <v>2.2006000000000001E-2</v>
      </c>
      <c r="AG36" s="1">
        <v>2.4171999999999999E-2</v>
      </c>
      <c r="AI36" s="1">
        <v>2.0152000000000001</v>
      </c>
      <c r="AJ36" s="1">
        <v>-0.16403000000000001</v>
      </c>
      <c r="AK36" s="1">
        <v>-0.32352999999999998</v>
      </c>
      <c r="AM36" s="1">
        <v>1.6733</v>
      </c>
      <c r="AN36" s="1">
        <v>-0.35093000000000002</v>
      </c>
      <c r="AO36" s="1">
        <v>-0.49129</v>
      </c>
    </row>
    <row r="37" spans="1:41" ht="20.25" customHeight="1" x14ac:dyDescent="0.25">
      <c r="A37" s="1">
        <f t="shared" si="0"/>
        <v>0.7</v>
      </c>
      <c r="C37" s="1">
        <v>2.4588000000000001</v>
      </c>
      <c r="D37" s="1">
        <v>0.88522999999999996</v>
      </c>
      <c r="E37" s="1">
        <v>0.25208999999999998</v>
      </c>
      <c r="G37" s="1">
        <v>2.3176000000000001</v>
      </c>
      <c r="H37" s="1">
        <v>0.67215000000000003</v>
      </c>
      <c r="I37" s="1">
        <v>-2.2034999999999999E-2</v>
      </c>
      <c r="K37" s="1">
        <v>2.0451999999999999</v>
      </c>
      <c r="L37" s="1">
        <v>0.39400000000000002</v>
      </c>
      <c r="M37" s="1">
        <v>-0.19073999999999999</v>
      </c>
      <c r="O37" s="1">
        <v>2.5146000000000002</v>
      </c>
      <c r="P37" s="1">
        <v>0.61560000000000004</v>
      </c>
      <c r="Q37" s="1">
        <v>0.3266</v>
      </c>
      <c r="S37" s="1">
        <v>2.3569</v>
      </c>
      <c r="T37" s="1">
        <v>0.45895000000000002</v>
      </c>
      <c r="U37" s="1">
        <v>7.8557999999999996E-3</v>
      </c>
      <c r="W37" s="1">
        <v>2.0668000000000002</v>
      </c>
      <c r="X37" s="1">
        <v>0.22417999999999999</v>
      </c>
      <c r="Y37" s="1">
        <v>-0.19120999999999999</v>
      </c>
      <c r="AA37" s="1">
        <v>1.7492000000000001</v>
      </c>
      <c r="AB37" s="1">
        <v>1.8468999999999999E-2</v>
      </c>
      <c r="AC37" s="1">
        <v>-0.28744999999999998</v>
      </c>
      <c r="AE37" s="1">
        <v>2.3408000000000002</v>
      </c>
      <c r="AF37" s="1">
        <v>0.23524999999999999</v>
      </c>
      <c r="AG37" s="1">
        <v>0.27916000000000002</v>
      </c>
      <c r="AI37" s="1">
        <v>2.1021999999999998</v>
      </c>
      <c r="AJ37" s="1">
        <v>7.4217000000000005E-2</v>
      </c>
      <c r="AK37" s="1">
        <v>-4.4756999999999998E-2</v>
      </c>
      <c r="AM37" s="1">
        <v>1.7585</v>
      </c>
      <c r="AN37" s="1">
        <v>-0.10809000000000001</v>
      </c>
      <c r="AO37" s="1">
        <v>-0.19281000000000001</v>
      </c>
    </row>
    <row r="38" spans="1:41" ht="20.25" customHeight="1" x14ac:dyDescent="0.25">
      <c r="A38" s="1">
        <f t="shared" si="0"/>
        <v>0.72499999999999998</v>
      </c>
      <c r="C38" s="1">
        <v>2.3975</v>
      </c>
      <c r="D38" s="1">
        <v>1.0286999999999999</v>
      </c>
      <c r="E38" s="1">
        <v>0.43242000000000003</v>
      </c>
      <c r="G38" s="1">
        <v>2.2273000000000001</v>
      </c>
      <c r="H38" s="1">
        <v>0.89115999999999995</v>
      </c>
      <c r="I38" s="1">
        <v>0.20386000000000001</v>
      </c>
      <c r="K38" s="1">
        <v>1.9547000000000001</v>
      </c>
      <c r="L38" s="1">
        <v>0.63656999999999997</v>
      </c>
      <c r="M38" s="1">
        <v>4.5397E-2</v>
      </c>
      <c r="O38" s="1">
        <v>2.4969000000000001</v>
      </c>
      <c r="P38" s="1">
        <v>0.78835</v>
      </c>
      <c r="Q38" s="1">
        <v>0.52368999999999999</v>
      </c>
      <c r="S38" s="1">
        <v>2.3186</v>
      </c>
      <c r="T38" s="1">
        <v>0.68827000000000005</v>
      </c>
      <c r="U38" s="1">
        <v>0.25052999999999997</v>
      </c>
      <c r="W38" s="1">
        <v>2.0259999999999998</v>
      </c>
      <c r="X38" s="1">
        <v>0.47221999999999997</v>
      </c>
      <c r="Y38" s="1">
        <v>6.8468000000000001E-2</v>
      </c>
      <c r="AA38" s="1">
        <v>1.7110000000000001</v>
      </c>
      <c r="AB38" s="1">
        <v>0.27366000000000001</v>
      </c>
      <c r="AC38" s="1">
        <v>-2.0767000000000001E-2</v>
      </c>
      <c r="AE38" s="1">
        <v>2.3456999999999999</v>
      </c>
      <c r="AF38" s="1">
        <v>0.43974000000000002</v>
      </c>
      <c r="AG38" s="1">
        <v>0.52869999999999995</v>
      </c>
      <c r="AI38" s="1">
        <v>2.1002000000000001</v>
      </c>
      <c r="AJ38" s="1">
        <v>0.30497999999999997</v>
      </c>
      <c r="AK38" s="1">
        <v>0.23785999999999999</v>
      </c>
      <c r="AM38" s="1">
        <v>1.7572000000000001</v>
      </c>
      <c r="AN38" s="1">
        <v>0.12862000000000001</v>
      </c>
      <c r="AO38" s="1">
        <v>0.11414000000000001</v>
      </c>
    </row>
    <row r="39" spans="1:41" ht="20.25" customHeight="1" x14ac:dyDescent="0.25">
      <c r="A39" s="1">
        <f t="shared" si="0"/>
        <v>0.75</v>
      </c>
      <c r="C39" s="1">
        <v>2.2446999999999999</v>
      </c>
      <c r="D39" s="1">
        <v>1.1394</v>
      </c>
      <c r="E39" s="1">
        <v>0.59201999999999999</v>
      </c>
      <c r="G39" s="1">
        <v>2.0478000000000001</v>
      </c>
      <c r="H39" s="1">
        <v>1.0768</v>
      </c>
      <c r="I39" s="1">
        <v>0.41071000000000002</v>
      </c>
      <c r="K39" s="1">
        <v>1.7766999999999999</v>
      </c>
      <c r="L39" s="1">
        <v>0.85184000000000004</v>
      </c>
      <c r="M39" s="1">
        <v>0.26669999999999999</v>
      </c>
      <c r="O39" s="1">
        <v>2.3852000000000002</v>
      </c>
      <c r="P39" s="1">
        <v>0.94149000000000005</v>
      </c>
      <c r="Q39" s="1">
        <v>0.70296999999999998</v>
      </c>
      <c r="S39" s="1">
        <v>2.1880000000000002</v>
      </c>
      <c r="T39" s="1">
        <v>0.89544000000000001</v>
      </c>
      <c r="U39" s="1">
        <v>0.48004000000000002</v>
      </c>
      <c r="W39" s="1">
        <v>1.8952</v>
      </c>
      <c r="X39" s="1">
        <v>0.70091999999999999</v>
      </c>
      <c r="Y39" s="1">
        <v>0.31985999999999998</v>
      </c>
      <c r="AA39" s="1">
        <v>1.5841000000000001</v>
      </c>
      <c r="AB39" s="1">
        <v>0.51341999999999999</v>
      </c>
      <c r="AC39" s="1">
        <v>0.24007999999999999</v>
      </c>
      <c r="AE39" s="1">
        <v>2.2595999999999998</v>
      </c>
      <c r="AF39" s="1">
        <v>0.62992999999999999</v>
      </c>
      <c r="AG39" s="1">
        <v>0.76149</v>
      </c>
      <c r="AI39" s="1">
        <v>2.0066000000000002</v>
      </c>
      <c r="AJ39" s="1">
        <v>0.52546999999999999</v>
      </c>
      <c r="AK39" s="1">
        <v>0.51053000000000004</v>
      </c>
      <c r="AM39" s="1">
        <v>1.6673</v>
      </c>
      <c r="AN39" s="1">
        <v>0.35533999999999999</v>
      </c>
      <c r="AO39" s="1">
        <v>0.41392000000000001</v>
      </c>
    </row>
    <row r="40" spans="1:41" ht="20.25" customHeight="1" x14ac:dyDescent="0.25">
      <c r="A40" s="1">
        <f t="shared" si="0"/>
        <v>0.77500000000000002</v>
      </c>
      <c r="C40" s="1">
        <v>2.0013000000000001</v>
      </c>
      <c r="D40" s="1">
        <v>1.2176</v>
      </c>
      <c r="E40" s="1">
        <v>0.71804999999999997</v>
      </c>
      <c r="G40" s="1">
        <v>1.7761</v>
      </c>
      <c r="H40" s="1">
        <v>1.2295</v>
      </c>
      <c r="I40" s="1">
        <v>0.58043999999999996</v>
      </c>
      <c r="K40" s="1">
        <v>1.5109999999999999</v>
      </c>
      <c r="L40" s="1">
        <v>1.0345</v>
      </c>
      <c r="M40" s="1">
        <v>0.45561000000000001</v>
      </c>
      <c r="O40" s="1">
        <v>2.1844999999999999</v>
      </c>
      <c r="P40" s="1">
        <v>1.0667</v>
      </c>
      <c r="Q40" s="1">
        <v>0.85351999999999995</v>
      </c>
      <c r="S40" s="1">
        <v>1.9669000000000001</v>
      </c>
      <c r="T40" s="1">
        <v>1.0759000000000001</v>
      </c>
      <c r="U40" s="1">
        <v>0.68147999999999997</v>
      </c>
      <c r="W40" s="1">
        <v>1.6749000000000001</v>
      </c>
      <c r="X40" s="1">
        <v>0.90576999999999996</v>
      </c>
      <c r="Y40" s="1">
        <v>0.54583000000000004</v>
      </c>
      <c r="AA40" s="1">
        <v>1.3698999999999999</v>
      </c>
      <c r="AB40" s="1">
        <v>0.73179000000000005</v>
      </c>
      <c r="AC40" s="1">
        <v>0.47649999999999998</v>
      </c>
      <c r="AE40" s="1">
        <v>2.0836999999999999</v>
      </c>
      <c r="AF40" s="1">
        <v>0.80266000000000004</v>
      </c>
      <c r="AG40" s="1">
        <v>0.96557999999999999</v>
      </c>
      <c r="AI40" s="1">
        <v>1.8244</v>
      </c>
      <c r="AJ40" s="1">
        <v>0.72774000000000005</v>
      </c>
      <c r="AK40" s="1">
        <v>0.75865000000000005</v>
      </c>
      <c r="AM40" s="1">
        <v>1.4876</v>
      </c>
      <c r="AN40" s="1">
        <v>0.56891000000000003</v>
      </c>
      <c r="AO40" s="1">
        <v>0.68845000000000001</v>
      </c>
    </row>
    <row r="41" spans="1:41" ht="20.25" customHeight="1" x14ac:dyDescent="0.25">
      <c r="A41" s="1">
        <f t="shared" si="0"/>
        <v>0.8</v>
      </c>
      <c r="C41" s="1">
        <v>1.6740999999999999</v>
      </c>
      <c r="D41" s="1">
        <v>1.2594000000000001</v>
      </c>
      <c r="E41" s="1">
        <v>0.79898999999999998</v>
      </c>
      <c r="G41" s="1">
        <v>1.4216</v>
      </c>
      <c r="H41" s="1">
        <v>1.3404</v>
      </c>
      <c r="I41" s="1">
        <v>0.69886999999999999</v>
      </c>
      <c r="K41" s="1">
        <v>1.159</v>
      </c>
      <c r="L41" s="1">
        <v>1.1813</v>
      </c>
      <c r="M41" s="1">
        <v>0.59094000000000002</v>
      </c>
      <c r="O41" s="1">
        <v>1.9000999999999999</v>
      </c>
      <c r="P41" s="1">
        <v>1.1604000000000001</v>
      </c>
      <c r="Q41" s="1">
        <v>0.96516999999999997</v>
      </c>
      <c r="S41" s="1">
        <v>1.6614</v>
      </c>
      <c r="T41" s="1">
        <v>1.2231000000000001</v>
      </c>
      <c r="U41" s="1">
        <v>0.84082999999999997</v>
      </c>
      <c r="W41" s="1">
        <v>1.3689</v>
      </c>
      <c r="X41" s="1">
        <v>1.0815999999999999</v>
      </c>
      <c r="Y41" s="1">
        <v>0.72862000000000005</v>
      </c>
      <c r="AA41" s="1">
        <v>1.0716000000000001</v>
      </c>
      <c r="AB41" s="1">
        <v>0.92325999999999997</v>
      </c>
      <c r="AC41" s="1">
        <v>0.66905999999999999</v>
      </c>
      <c r="AE41" s="1">
        <v>1.8226</v>
      </c>
      <c r="AF41" s="1">
        <v>0.95269000000000004</v>
      </c>
      <c r="AG41" s="1">
        <v>1.1291</v>
      </c>
      <c r="AI41" s="1">
        <v>1.5553999999999999</v>
      </c>
      <c r="AJ41" s="1">
        <v>0.91010999999999997</v>
      </c>
      <c r="AK41" s="1">
        <v>0.96633000000000002</v>
      </c>
      <c r="AM41" s="1">
        <v>1.2231000000000001</v>
      </c>
      <c r="AN41" s="1">
        <v>0.76314000000000004</v>
      </c>
      <c r="AO41" s="1">
        <v>0.92083000000000004</v>
      </c>
    </row>
    <row r="42" spans="1:41" ht="20.25" customHeight="1" x14ac:dyDescent="0.25">
      <c r="A42" s="1">
        <f t="shared" si="0"/>
        <v>0.82499999999999996</v>
      </c>
      <c r="C42" s="1">
        <v>1.2705</v>
      </c>
      <c r="D42" s="1">
        <v>1.264</v>
      </c>
      <c r="E42" s="1">
        <v>0.82442000000000004</v>
      </c>
      <c r="G42" s="1">
        <v>0.98985000000000001</v>
      </c>
      <c r="H42" s="1">
        <v>1.4072</v>
      </c>
      <c r="I42" s="1">
        <v>0.75122</v>
      </c>
      <c r="K42" s="1">
        <v>0.73065000000000002</v>
      </c>
      <c r="L42" s="1">
        <v>1.2844</v>
      </c>
      <c r="M42" s="1">
        <v>0.65773999999999999</v>
      </c>
      <c r="O42" s="1">
        <v>1.5357000000000001</v>
      </c>
      <c r="P42" s="1">
        <v>1.2249000000000001</v>
      </c>
      <c r="Q42" s="1">
        <v>1.0266</v>
      </c>
      <c r="S42" s="1">
        <v>1.2750999999999999</v>
      </c>
      <c r="T42" s="1">
        <v>1.3364</v>
      </c>
      <c r="U42" s="1">
        <v>0.94281999999999999</v>
      </c>
      <c r="W42" s="1">
        <v>0.98355000000000004</v>
      </c>
      <c r="X42" s="1">
        <v>1.2232000000000001</v>
      </c>
      <c r="Y42" s="1">
        <v>0.85165000000000002</v>
      </c>
      <c r="AA42" s="1">
        <v>0.69525999999999999</v>
      </c>
      <c r="AB42" s="1">
        <v>1.0822000000000001</v>
      </c>
      <c r="AC42" s="1">
        <v>0.79942000000000002</v>
      </c>
      <c r="AE42" s="1">
        <v>1.4818</v>
      </c>
      <c r="AF42" s="1">
        <v>1.0781000000000001</v>
      </c>
      <c r="AG42" s="1">
        <v>1.2403999999999999</v>
      </c>
      <c r="AI42" s="1">
        <v>1.2071000000000001</v>
      </c>
      <c r="AJ42" s="1">
        <v>1.0660000000000001</v>
      </c>
      <c r="AK42" s="1">
        <v>1.1194</v>
      </c>
      <c r="AM42" s="1">
        <v>0.87780000000000002</v>
      </c>
      <c r="AN42" s="1">
        <v>0.93484</v>
      </c>
      <c r="AO42" s="1">
        <v>1.0929</v>
      </c>
    </row>
    <row r="43" spans="1:41" ht="20.25" customHeight="1" x14ac:dyDescent="0.25">
      <c r="A43" s="1">
        <f t="shared" si="0"/>
        <v>0.85</v>
      </c>
      <c r="C43" s="1">
        <v>0.80183000000000004</v>
      </c>
      <c r="D43" s="1">
        <v>1.2284999999999999</v>
      </c>
      <c r="E43" s="1">
        <v>0.78861999999999999</v>
      </c>
      <c r="G43" s="1">
        <v>0.49242999999999998</v>
      </c>
      <c r="H43" s="1">
        <v>1.4241999999999999</v>
      </c>
      <c r="I43" s="1">
        <v>0.72977000000000003</v>
      </c>
      <c r="K43" s="1">
        <v>0.2341</v>
      </c>
      <c r="L43" s="1">
        <v>1.3382000000000001</v>
      </c>
      <c r="M43" s="1">
        <v>0.64356000000000002</v>
      </c>
      <c r="O43" s="1">
        <v>1.1034999999999999</v>
      </c>
      <c r="P43" s="1">
        <v>1.2542</v>
      </c>
      <c r="Q43" s="1">
        <v>1.0313000000000001</v>
      </c>
      <c r="S43" s="1">
        <v>0.81923000000000001</v>
      </c>
      <c r="T43" s="1">
        <v>1.4092</v>
      </c>
      <c r="U43" s="1">
        <v>0.97743999999999998</v>
      </c>
      <c r="W43" s="1">
        <v>0.52802000000000004</v>
      </c>
      <c r="X43" s="1">
        <v>1.3249</v>
      </c>
      <c r="Y43" s="1">
        <v>0.90156000000000003</v>
      </c>
      <c r="AA43" s="1">
        <v>0.24887999999999999</v>
      </c>
      <c r="AB43" s="1">
        <v>1.2030000000000001</v>
      </c>
      <c r="AC43" s="1">
        <v>0.85209000000000001</v>
      </c>
      <c r="AE43" s="1">
        <v>1.0701000000000001</v>
      </c>
      <c r="AF43" s="1">
        <v>1.175</v>
      </c>
      <c r="AG43" s="1">
        <v>1.2899</v>
      </c>
      <c r="AI43" s="1">
        <v>0.78552999999999995</v>
      </c>
      <c r="AJ43" s="1">
        <v>1.1936</v>
      </c>
      <c r="AK43" s="1">
        <v>1.2037</v>
      </c>
      <c r="AM43" s="1">
        <v>0.45891999999999999</v>
      </c>
      <c r="AN43" s="1">
        <v>1.0797000000000001</v>
      </c>
      <c r="AO43" s="1">
        <v>1.1886000000000001</v>
      </c>
    </row>
    <row r="44" spans="1:41" ht="20.25" customHeight="1" x14ac:dyDescent="0.25">
      <c r="A44" s="1">
        <f t="shared" si="0"/>
        <v>0.875</v>
      </c>
      <c r="C44" s="1">
        <v>0.28253</v>
      </c>
      <c r="D44" s="1">
        <v>1.1500999999999999</v>
      </c>
      <c r="E44" s="1">
        <v>0.69186999999999999</v>
      </c>
      <c r="G44" s="1">
        <v>-5.4864999999999997E-2</v>
      </c>
      <c r="H44" s="1">
        <v>1.3853</v>
      </c>
      <c r="I44" s="1">
        <v>0.63654999999999995</v>
      </c>
      <c r="K44" s="1">
        <v>-0.31261</v>
      </c>
      <c r="L44" s="1">
        <v>1.3335999999999999</v>
      </c>
      <c r="M44" s="1">
        <v>0.55247000000000002</v>
      </c>
      <c r="O44" s="1">
        <v>0.61351</v>
      </c>
      <c r="P44" s="1">
        <v>1.2478</v>
      </c>
      <c r="Q44" s="1">
        <v>0.97465999999999997</v>
      </c>
      <c r="S44" s="1">
        <v>0.30730000000000002</v>
      </c>
      <c r="T44" s="1">
        <v>1.4360999999999999</v>
      </c>
      <c r="U44" s="1">
        <v>0.94033999999999995</v>
      </c>
      <c r="W44" s="1">
        <v>1.3455E-2</v>
      </c>
      <c r="X44" s="1">
        <v>1.381</v>
      </c>
      <c r="Y44" s="1">
        <v>0.87041999999999997</v>
      </c>
      <c r="AA44" s="1">
        <v>-0.25839000000000001</v>
      </c>
      <c r="AB44" s="1">
        <v>1.2794000000000001</v>
      </c>
      <c r="AC44" s="1">
        <v>0.81613000000000002</v>
      </c>
      <c r="AE44" s="1">
        <v>0.59870000000000001</v>
      </c>
      <c r="AF44" s="1">
        <v>1.2393000000000001</v>
      </c>
      <c r="AG44" s="1">
        <v>1.2714000000000001</v>
      </c>
      <c r="AI44" s="1">
        <v>0.30747999999999998</v>
      </c>
      <c r="AJ44" s="1">
        <v>1.2822</v>
      </c>
      <c r="AK44" s="1">
        <v>1.2145999999999999</v>
      </c>
      <c r="AM44" s="1">
        <v>-1.7427000000000002E-2</v>
      </c>
      <c r="AN44" s="1">
        <v>1.1881999999999999</v>
      </c>
      <c r="AO44" s="1">
        <v>1.2018</v>
      </c>
    </row>
    <row r="45" spans="1:41" ht="20.25" customHeight="1" x14ac:dyDescent="0.25">
      <c r="A45" s="1">
        <f t="shared" si="0"/>
        <v>0.9</v>
      </c>
      <c r="C45" s="1">
        <v>-0.27568999999999999</v>
      </c>
      <c r="D45" s="1">
        <v>1.0304</v>
      </c>
      <c r="E45" s="1">
        <v>0.53678999999999999</v>
      </c>
      <c r="G45" s="1">
        <v>-0.63815</v>
      </c>
      <c r="H45" s="1">
        <v>1.2882</v>
      </c>
      <c r="I45" s="1">
        <v>0.47833999999999999</v>
      </c>
      <c r="K45" s="1">
        <v>-0.89666999999999997</v>
      </c>
      <c r="L45" s="1">
        <v>1.2661</v>
      </c>
      <c r="M45" s="1">
        <v>0.39176</v>
      </c>
      <c r="O45" s="1">
        <v>8.0990999999999994E-2</v>
      </c>
      <c r="P45" s="1">
        <v>1.202</v>
      </c>
      <c r="Q45" s="1">
        <v>0.85929</v>
      </c>
      <c r="S45" s="1">
        <v>-0.24945999999999999</v>
      </c>
      <c r="T45" s="1">
        <v>1.4148000000000001</v>
      </c>
      <c r="U45" s="1">
        <v>0.83081000000000005</v>
      </c>
      <c r="W45" s="1">
        <v>-0.53866999999999998</v>
      </c>
      <c r="X45" s="1">
        <v>1.3824000000000001</v>
      </c>
      <c r="Y45" s="1">
        <v>0.76739000000000002</v>
      </c>
      <c r="AA45" s="1">
        <v>-0.80837999999999999</v>
      </c>
      <c r="AB45" s="1">
        <v>1.3017000000000001</v>
      </c>
      <c r="AC45" s="1">
        <v>0.69835000000000003</v>
      </c>
      <c r="AE45" s="1">
        <v>8.3874000000000004E-2</v>
      </c>
      <c r="AF45" s="1">
        <v>1.2645999999999999</v>
      </c>
      <c r="AG45" s="1">
        <v>1.1855</v>
      </c>
      <c r="AI45" s="1">
        <v>-0.22047</v>
      </c>
      <c r="AJ45" s="1">
        <v>1.3334999999999999</v>
      </c>
      <c r="AK45" s="1">
        <v>1.1437999999999999</v>
      </c>
      <c r="AM45" s="1">
        <v>-0.54032999999999998</v>
      </c>
      <c r="AN45" s="1">
        <v>1.2567999999999999</v>
      </c>
      <c r="AO45" s="1">
        <v>1.1273</v>
      </c>
    </row>
    <row r="46" spans="1:41" ht="20.25" customHeight="1" x14ac:dyDescent="0.25">
      <c r="A46" s="1">
        <f t="shared" si="0"/>
        <v>0.92500000000000004</v>
      </c>
      <c r="C46" s="1">
        <v>-0.85535000000000005</v>
      </c>
      <c r="D46" s="1">
        <v>0.86851999999999996</v>
      </c>
      <c r="E46" s="1">
        <v>0.33996999999999999</v>
      </c>
      <c r="G46" s="1">
        <v>-1.2379</v>
      </c>
      <c r="H46" s="1">
        <v>1.1309</v>
      </c>
      <c r="I46" s="1">
        <v>0.27966999999999997</v>
      </c>
      <c r="K46" s="1">
        <v>-1.4979</v>
      </c>
      <c r="L46" s="1">
        <v>1.1302000000000001</v>
      </c>
      <c r="M46" s="1">
        <v>0.19216</v>
      </c>
      <c r="O46" s="1">
        <v>-0.47971999999999998</v>
      </c>
      <c r="P46" s="1">
        <v>1.1161000000000001</v>
      </c>
      <c r="Q46" s="1">
        <v>0.69145999999999996</v>
      </c>
      <c r="S46" s="1">
        <v>-0.82950000000000002</v>
      </c>
      <c r="T46" s="1">
        <v>1.339</v>
      </c>
      <c r="U46" s="1">
        <v>0.66374</v>
      </c>
      <c r="W46" s="1">
        <v>-1.1236999999999999</v>
      </c>
      <c r="X46" s="1">
        <v>1.3287</v>
      </c>
      <c r="Y46" s="1">
        <v>0.59306000000000003</v>
      </c>
      <c r="AA46" s="1">
        <v>-1.3856999999999999</v>
      </c>
      <c r="AB46" s="1">
        <v>1.2632000000000001</v>
      </c>
      <c r="AC46" s="1">
        <v>0.51373999999999997</v>
      </c>
      <c r="AE46" s="1">
        <v>-0.46572999999999998</v>
      </c>
      <c r="AF46" s="1">
        <v>1.2539</v>
      </c>
      <c r="AG46" s="1">
        <v>1.0324</v>
      </c>
      <c r="AI46" s="1">
        <v>-0.78010000000000002</v>
      </c>
      <c r="AJ46" s="1">
        <v>1.3396999999999999</v>
      </c>
      <c r="AK46" s="1">
        <v>0.99858999999999998</v>
      </c>
      <c r="AM46" s="1">
        <v>-1.0978000000000001</v>
      </c>
      <c r="AN46" s="1">
        <v>1.2806999999999999</v>
      </c>
      <c r="AO46" s="1">
        <v>0.96821999999999997</v>
      </c>
    </row>
    <row r="47" spans="1:41" ht="20.25" customHeight="1" x14ac:dyDescent="0.25">
      <c r="A47" s="1">
        <f t="shared" si="0"/>
        <v>0.95</v>
      </c>
      <c r="C47" s="1">
        <v>-1.4338</v>
      </c>
      <c r="D47" s="1">
        <v>0.66676000000000002</v>
      </c>
      <c r="E47" s="1">
        <v>0.13105</v>
      </c>
      <c r="G47" s="1">
        <v>-1.8234999999999999</v>
      </c>
      <c r="H47" s="1">
        <v>0.91676999999999997</v>
      </c>
      <c r="I47" s="1">
        <v>9.1300000000000006E-2</v>
      </c>
      <c r="K47" s="1">
        <v>-2.0695000000000001</v>
      </c>
      <c r="L47" s="1">
        <v>0.93688000000000005</v>
      </c>
      <c r="M47" s="1">
        <v>2.9321E-2</v>
      </c>
      <c r="O47" s="1">
        <v>-1.0555000000000001</v>
      </c>
      <c r="P47" s="1">
        <v>0.99100999999999995</v>
      </c>
      <c r="Q47" s="1">
        <v>0.48071999999999998</v>
      </c>
      <c r="S47" s="1">
        <v>-1.4214</v>
      </c>
      <c r="T47" s="1">
        <v>1.21</v>
      </c>
      <c r="U47" s="1">
        <v>0.45197999999999999</v>
      </c>
      <c r="W47" s="1">
        <v>-1.7141</v>
      </c>
      <c r="X47" s="1">
        <v>1.2142999999999999</v>
      </c>
      <c r="Y47" s="1">
        <v>0.38156000000000001</v>
      </c>
      <c r="AA47" s="1">
        <v>-1.9638</v>
      </c>
      <c r="AB47" s="1">
        <v>1.1621999999999999</v>
      </c>
      <c r="AC47" s="1">
        <v>0.30303999999999998</v>
      </c>
      <c r="AE47" s="1">
        <v>-1.0288999999999999</v>
      </c>
      <c r="AF47" s="1">
        <v>1.2008000000000001</v>
      </c>
      <c r="AG47" s="1">
        <v>0.82774999999999999</v>
      </c>
      <c r="AI47" s="1">
        <v>-1.3545</v>
      </c>
      <c r="AJ47" s="1">
        <v>1.2968999999999999</v>
      </c>
      <c r="AK47" s="1">
        <v>0.79407000000000005</v>
      </c>
      <c r="AM47" s="1">
        <v>-1.6677999999999999</v>
      </c>
      <c r="AN47" s="1">
        <v>1.2522</v>
      </c>
      <c r="AO47" s="1">
        <v>0.74902000000000002</v>
      </c>
    </row>
    <row r="48" spans="1:41" ht="20.25" customHeight="1" x14ac:dyDescent="0.25">
      <c r="A48" s="1">
        <f t="shared" si="0"/>
        <v>0.97499999999999998</v>
      </c>
      <c r="C48" s="1">
        <v>-2.0009999999999999</v>
      </c>
      <c r="D48" s="1">
        <v>0.43104999999999999</v>
      </c>
      <c r="E48" s="1">
        <v>-7.4560000000000001E-2</v>
      </c>
      <c r="G48" s="1">
        <v>-2.3794</v>
      </c>
      <c r="H48" s="1">
        <v>0.65417999999999998</v>
      </c>
      <c r="I48" s="1">
        <v>-6.0602999999999997E-2</v>
      </c>
      <c r="K48" s="1">
        <v>-2.6080999999999999</v>
      </c>
      <c r="L48" s="1">
        <v>0.68972999999999995</v>
      </c>
      <c r="M48" s="1">
        <v>-7.9731999999999997E-2</v>
      </c>
      <c r="O48" s="1">
        <v>-1.6292</v>
      </c>
      <c r="P48" s="1">
        <v>0.82687999999999995</v>
      </c>
      <c r="Q48" s="1">
        <v>0.24571000000000001</v>
      </c>
      <c r="S48" s="1">
        <v>-1.9993000000000001</v>
      </c>
      <c r="T48" s="1">
        <v>1.0294000000000001</v>
      </c>
      <c r="U48" s="1">
        <v>0.23144000000000001</v>
      </c>
      <c r="W48" s="1">
        <v>-2.2869000000000002</v>
      </c>
      <c r="X48" s="1">
        <v>1.0410999999999999</v>
      </c>
      <c r="Y48" s="1">
        <v>0.17555999999999999</v>
      </c>
      <c r="AA48" s="1">
        <v>-2.5154999999999998</v>
      </c>
      <c r="AB48" s="1">
        <v>1.0035000000000001</v>
      </c>
      <c r="AC48" s="1">
        <v>0.11923</v>
      </c>
      <c r="AE48" s="1">
        <v>-1.5943000000000001</v>
      </c>
      <c r="AF48" s="1">
        <v>1.1064000000000001</v>
      </c>
      <c r="AG48" s="1">
        <v>0.58369000000000004</v>
      </c>
      <c r="AI48" s="1">
        <v>-1.9261999999999999</v>
      </c>
      <c r="AJ48" s="1">
        <v>1.2030000000000001</v>
      </c>
      <c r="AK48" s="1">
        <v>0.55366000000000004</v>
      </c>
      <c r="AM48" s="1">
        <v>-2.2298</v>
      </c>
      <c r="AN48" s="1">
        <v>1.1688000000000001</v>
      </c>
      <c r="AO48" s="1">
        <v>0.50495999999999996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93794-310A-4B94-B0F0-E9CF40287F68}">
  <dimension ref="A1:B9"/>
  <sheetViews>
    <sheetView zoomScale="77" workbookViewId="0">
      <selection activeCell="E9" sqref="E9"/>
    </sheetView>
  </sheetViews>
  <sheetFormatPr defaultColWidth="24.140625" defaultRowHeight="20.25" customHeight="1" x14ac:dyDescent="0.25"/>
  <cols>
    <col min="1" max="16384" width="24.140625" style="1"/>
  </cols>
  <sheetData>
    <row r="1" spans="1:2" ht="20.25" customHeight="1" x14ac:dyDescent="0.25">
      <c r="A1" s="1" t="s">
        <v>44</v>
      </c>
      <c r="B1" s="1" t="s">
        <v>45</v>
      </c>
    </row>
    <row r="3" spans="1:2" ht="20.25" customHeight="1" x14ac:dyDescent="0.25">
      <c r="A3" s="1" t="s">
        <v>32</v>
      </c>
      <c r="B3" s="1" t="s">
        <v>40</v>
      </c>
    </row>
    <row r="4" spans="1:2" ht="20.25" customHeight="1" x14ac:dyDescent="0.25">
      <c r="A4" s="1">
        <v>5</v>
      </c>
      <c r="B4" s="1">
        <v>1.157</v>
      </c>
    </row>
    <row r="5" spans="1:2" ht="20.25" customHeight="1" x14ac:dyDescent="0.25">
      <c r="A5" s="1">
        <v>10</v>
      </c>
      <c r="B5" s="1">
        <v>1.696</v>
      </c>
    </row>
    <row r="6" spans="1:2" ht="20.25" customHeight="1" x14ac:dyDescent="0.25">
      <c r="A6" s="1">
        <v>15</v>
      </c>
      <c r="B6" s="1">
        <v>1.9219999999999999</v>
      </c>
    </row>
    <row r="7" spans="1:2" ht="20.25" customHeight="1" x14ac:dyDescent="0.25">
      <c r="A7" s="1">
        <v>20</v>
      </c>
      <c r="B7" s="1">
        <v>2.218</v>
      </c>
    </row>
    <row r="8" spans="1:2" ht="20.25" customHeight="1" x14ac:dyDescent="0.25">
      <c r="A8" s="1">
        <v>25</v>
      </c>
      <c r="B8" s="1">
        <v>2.532</v>
      </c>
    </row>
    <row r="9" spans="1:2" ht="20.25" customHeight="1" x14ac:dyDescent="0.25">
      <c r="A9" s="1">
        <v>35</v>
      </c>
      <c r="B9" s="1">
        <v>3.173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1e</vt:lpstr>
      <vt:lpstr>Fig 2e</vt:lpstr>
      <vt:lpstr>Fig 2f</vt:lpstr>
      <vt:lpstr>Fig 2h</vt:lpstr>
      <vt:lpstr>Fig 3d</vt:lpstr>
      <vt:lpstr>Fig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Magoon, Connor Warren</dc:creator>
  <cp:lastModifiedBy>Magoon, Connor Warren</cp:lastModifiedBy>
  <dcterms:created xsi:type="dcterms:W3CDTF">2025-01-07T13:56:16Z</dcterms:created>
  <dcterms:modified xsi:type="dcterms:W3CDTF">2025-01-07T19:57:02Z</dcterms:modified>
</cp:coreProperties>
</file>